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alpesh\Downloads\"/>
    </mc:Choice>
  </mc:AlternateContent>
  <xr:revisionPtr revIDLastSave="0" documentId="13_ncr:1_{325103FD-E8D9-47DC-BC56-F984D49BFC24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Sheet2" sheetId="2" r:id="rId2"/>
    <sheet name="PIC" sheetId="3" r:id="rId3"/>
    <sheet name="F-PAC" sheetId="4" r:id="rId4"/>
    <sheet name="INV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5" l="1"/>
  <c r="F9" i="5"/>
  <c r="G9" i="5" s="1"/>
  <c r="H9" i="5" s="1"/>
  <c r="I8" i="5"/>
  <c r="F8" i="5"/>
  <c r="G8" i="5" s="1"/>
  <c r="H8" i="5" s="1"/>
  <c r="I7" i="5"/>
  <c r="F7" i="5"/>
  <c r="G7" i="5" s="1"/>
  <c r="H7" i="5" s="1"/>
  <c r="I6" i="5"/>
  <c r="F6" i="5"/>
  <c r="G6" i="5" s="1"/>
  <c r="H6" i="5" s="1"/>
  <c r="I5" i="5"/>
  <c r="F5" i="5"/>
  <c r="G5" i="5" s="1"/>
  <c r="H5" i="5" s="1"/>
  <c r="I4" i="5"/>
  <c r="F4" i="5"/>
  <c r="G4" i="5" s="1"/>
  <c r="H4" i="5" s="1"/>
  <c r="I3" i="5"/>
  <c r="F3" i="5"/>
  <c r="G3" i="5" s="1"/>
  <c r="H3" i="5" s="1"/>
  <c r="I2" i="5"/>
  <c r="F2" i="5"/>
  <c r="G2" i="5" s="1"/>
  <c r="H2" i="5" s="1"/>
  <c r="I1" i="5"/>
  <c r="F1" i="5"/>
  <c r="G1" i="5" s="1"/>
  <c r="N11" i="4"/>
  <c r="O11" i="4" s="1"/>
  <c r="P11" i="4" s="1"/>
  <c r="N12" i="4"/>
  <c r="O12" i="4" s="1"/>
  <c r="P12" i="4" s="1"/>
  <c r="N13" i="4"/>
  <c r="O13" i="4" s="1"/>
  <c r="P13" i="4" s="1"/>
  <c r="N14" i="4"/>
  <c r="O14" i="4" s="1"/>
  <c r="P14" i="4" s="1"/>
  <c r="N15" i="4"/>
  <c r="O15" i="4" s="1"/>
  <c r="P15" i="4" s="1"/>
  <c r="N16" i="4"/>
  <c r="O16" i="4" s="1"/>
  <c r="P16" i="4" s="1"/>
  <c r="N17" i="4"/>
  <c r="O17" i="4" s="1"/>
  <c r="P17" i="4" s="1"/>
  <c r="N18" i="4"/>
  <c r="O18" i="4" s="1"/>
  <c r="P18" i="4" s="1"/>
  <c r="N10" i="4"/>
  <c r="Q11" i="4"/>
  <c r="Q12" i="4"/>
  <c r="Q13" i="4"/>
  <c r="Q14" i="4"/>
  <c r="Q15" i="4"/>
  <c r="Q16" i="4"/>
  <c r="Q17" i="4"/>
  <c r="Q18" i="4"/>
  <c r="Q10" i="4"/>
  <c r="G33" i="4"/>
  <c r="G34" i="4"/>
  <c r="G35" i="4"/>
  <c r="G36" i="4"/>
  <c r="G37" i="4"/>
  <c r="G19" i="4"/>
  <c r="G20" i="4"/>
  <c r="G30" i="4"/>
  <c r="G18" i="4"/>
  <c r="G21" i="4"/>
  <c r="G2" i="4"/>
  <c r="G22" i="4"/>
  <c r="G23" i="4"/>
  <c r="G24" i="4"/>
  <c r="G25" i="4"/>
  <c r="G38" i="4"/>
  <c r="G39" i="4"/>
  <c r="G26" i="4"/>
  <c r="G5" i="4"/>
  <c r="G6" i="4"/>
  <c r="G7" i="4"/>
  <c r="G3" i="4"/>
  <c r="G4" i="4"/>
  <c r="G31" i="4"/>
  <c r="G27" i="4"/>
  <c r="G28" i="4"/>
  <c r="G29" i="4"/>
  <c r="G8" i="4"/>
  <c r="G9" i="4"/>
  <c r="G10" i="4"/>
  <c r="G11" i="4"/>
  <c r="G12" i="4"/>
  <c r="G13" i="4"/>
  <c r="G14" i="4"/>
  <c r="G15" i="4"/>
  <c r="G16" i="4"/>
  <c r="G17" i="4"/>
  <c r="G32" i="4"/>
  <c r="D204" i="2"/>
  <c r="G204" i="2"/>
  <c r="H1" i="5" l="1"/>
  <c r="H10" i="5" s="1"/>
  <c r="G10" i="5"/>
  <c r="G12" i="5" s="1"/>
  <c r="F10" i="5"/>
  <c r="O10" i="4"/>
  <c r="N19" i="4"/>
  <c r="D187" i="2"/>
  <c r="G187" i="2"/>
  <c r="D198" i="2"/>
  <c r="G198" i="2"/>
  <c r="G215" i="2"/>
  <c r="D218" i="2"/>
  <c r="D219" i="2"/>
  <c r="D220" i="2"/>
  <c r="D221" i="2"/>
  <c r="D222" i="2"/>
  <c r="D223" i="2"/>
  <c r="D224" i="2"/>
  <c r="D217" i="2"/>
  <c r="D225" i="2" s="1"/>
  <c r="G225" i="2"/>
  <c r="D213" i="2"/>
  <c r="D215" i="2" s="1"/>
  <c r="D211" i="2"/>
  <c r="G211" i="2"/>
  <c r="G192" i="2"/>
  <c r="D191" i="2"/>
  <c r="D190" i="2"/>
  <c r="D192" i="2" s="1"/>
  <c r="D84" i="2"/>
  <c r="G84" i="2"/>
  <c r="D137" i="2"/>
  <c r="G137" i="2"/>
  <c r="D160" i="2"/>
  <c r="G160" i="2"/>
  <c r="I154" i="2"/>
  <c r="H154" i="2"/>
  <c r="G154" i="2"/>
  <c r="D154" i="2"/>
  <c r="I128" i="2"/>
  <c r="H128" i="2"/>
  <c r="G128" i="2"/>
  <c r="D128" i="2"/>
  <c r="G96" i="2"/>
  <c r="D96" i="2"/>
  <c r="H95" i="2"/>
  <c r="H94" i="2"/>
  <c r="H93" i="2"/>
  <c r="H92" i="2"/>
  <c r="H91" i="2"/>
  <c r="H90" i="2"/>
  <c r="H89" i="2"/>
  <c r="H88" i="2"/>
  <c r="H87" i="2"/>
  <c r="H86" i="2"/>
  <c r="H96" i="2" s="1"/>
  <c r="H83" i="2"/>
  <c r="H82" i="2"/>
  <c r="H81" i="2"/>
  <c r="H79" i="2"/>
  <c r="H77" i="2"/>
  <c r="G77" i="2"/>
  <c r="D77" i="2"/>
  <c r="I62" i="2"/>
  <c r="H62" i="2"/>
  <c r="G62" i="2"/>
  <c r="D62" i="2"/>
  <c r="H50" i="2"/>
  <c r="G50" i="2"/>
  <c r="D50" i="2"/>
  <c r="G8" i="2"/>
  <c r="D7" i="2"/>
  <c r="D6" i="2"/>
  <c r="D5" i="2"/>
  <c r="D4" i="2"/>
  <c r="D3" i="2"/>
  <c r="D8" i="2" s="1"/>
  <c r="P10" i="4" l="1"/>
  <c r="P19" i="4" s="1"/>
  <c r="O19" i="4"/>
  <c r="O21" i="4" s="1"/>
  <c r="C25" i="1"/>
  <c r="F25" i="1"/>
  <c r="D25" i="1"/>
  <c r="E25" i="1"/>
</calcChain>
</file>

<file path=xl/sharedStrings.xml><?xml version="1.0" encoding="utf-8"?>
<sst xmlns="http://schemas.openxmlformats.org/spreadsheetml/2006/main" count="1208" uniqueCount="197">
  <si>
    <t>MARK</t>
  </si>
  <si>
    <t>DESCRIPTION</t>
  </si>
  <si>
    <t>CTN</t>
  </si>
  <si>
    <t>TOTAL PCS</t>
  </si>
  <si>
    <t>CBM</t>
  </si>
  <si>
    <t>WG</t>
  </si>
  <si>
    <t>SMART WATCH</t>
  </si>
  <si>
    <t>SRP-34</t>
  </si>
  <si>
    <t>JM</t>
  </si>
  <si>
    <t xml:space="preserve">TAN </t>
  </si>
  <si>
    <t>JJ</t>
  </si>
  <si>
    <t>GMB</t>
  </si>
  <si>
    <t>JKC</t>
  </si>
  <si>
    <t>NECK BLUETOOTH</t>
  </si>
  <si>
    <t>RTP</t>
  </si>
  <si>
    <t>POWER BANK</t>
  </si>
  <si>
    <t>MKS</t>
  </si>
  <si>
    <t>BLUETOOTH AIRPODS</t>
  </si>
  <si>
    <t>D.M</t>
  </si>
  <si>
    <t>BT SPEAKER</t>
  </si>
  <si>
    <t>ANK-JK</t>
  </si>
  <si>
    <t>BLUETOOTH AIRPODS+PVC+CABLE</t>
  </si>
  <si>
    <t>BACK COVER</t>
  </si>
  <si>
    <t>DKS</t>
  </si>
  <si>
    <t>GRA</t>
  </si>
  <si>
    <t>GRM</t>
  </si>
  <si>
    <t>AJ-SKM</t>
  </si>
  <si>
    <t>HOLDER</t>
  </si>
  <si>
    <t xml:space="preserve">GMB </t>
  </si>
  <si>
    <t>AIRPODS</t>
  </si>
  <si>
    <t>NPSL</t>
  </si>
  <si>
    <t>DOCK</t>
  </si>
  <si>
    <t>AROMA</t>
  </si>
  <si>
    <t>V7 CORE</t>
  </si>
  <si>
    <t>DKM</t>
  </si>
  <si>
    <t>3.77`</t>
  </si>
  <si>
    <t>JS</t>
  </si>
  <si>
    <t>BT EARPHONE</t>
  </si>
  <si>
    <t>DEEG</t>
  </si>
  <si>
    <t>AMM</t>
  </si>
  <si>
    <t>1–3</t>
  </si>
  <si>
    <t>PCS</t>
  </si>
  <si>
    <t>R-41255955</t>
  </si>
  <si>
    <t>Gen8</t>
  </si>
  <si>
    <t>4–8</t>
  </si>
  <si>
    <t>9–10</t>
  </si>
  <si>
    <t>11–15</t>
  </si>
  <si>
    <t>T800 ultra</t>
  </si>
  <si>
    <t>16–20</t>
  </si>
  <si>
    <t>Watch8 ultra</t>
  </si>
  <si>
    <t>CTN NO</t>
  </si>
  <si>
    <t>PCS/TOTAL</t>
  </si>
  <si>
    <t>PCS/CTN</t>
  </si>
  <si>
    <t>CTN/TOTAL</t>
  </si>
  <si>
    <t>CBM/TOTAL</t>
  </si>
  <si>
    <t>WEIGHT/TOTAL</t>
  </si>
  <si>
    <t>LOGO</t>
  </si>
  <si>
    <t>BIS NO.</t>
  </si>
  <si>
    <t>BIS MODEL NO.</t>
  </si>
  <si>
    <t>MAH</t>
  </si>
  <si>
    <t>MADE IN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</si>
  <si>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</si>
  <si>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</si>
  <si>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</si>
  <si>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</si>
  <si>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</si>
  <si>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</si>
  <si>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</si>
  <si>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</si>
  <si>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</si>
  <si>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</si>
  <si>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</si>
  <si>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</si>
  <si>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</si>
  <si>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</si>
  <si>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</si>
  <si>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</si>
  <si>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</si>
  <si>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</si>
  <si>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</si>
  <si>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</si>
  <si>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</si>
  <si>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DTNO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</si>
  <si>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</si>
  <si>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</si>
  <si>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</si>
  <si>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</si>
  <si>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</si>
  <si>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</si>
  <si>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</si>
  <si>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</si>
  <si>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</si>
  <si>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</si>
  <si>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</si>
  <si>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</si>
  <si>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</si>
  <si>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</si>
  <si>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</si>
  <si>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</si>
  <si>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</si>
  <si>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</si>
  <si>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</si>
  <si>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TAN</t>
  </si>
  <si>
    <t>active2</t>
  </si>
  <si>
    <t>T800 ULTRA</t>
  </si>
  <si>
    <t>1-50</t>
  </si>
  <si>
    <t xml:space="preserve">JKC </t>
  </si>
  <si>
    <t>R-41258636</t>
  </si>
  <si>
    <t>B11</t>
  </si>
  <si>
    <t>26-30</t>
  </si>
  <si>
    <t xml:space="preserve">PD20W Magnetic wireless power bank
</t>
  </si>
  <si>
    <t>R-41203769</t>
  </si>
  <si>
    <t>CR-PB-209</t>
  </si>
  <si>
    <t>10000MAH</t>
  </si>
  <si>
    <t>I7S</t>
  </si>
  <si>
    <t>R-41181021</t>
  </si>
  <si>
    <t>WS887</t>
  </si>
  <si>
    <t>G-90</t>
  </si>
  <si>
    <t xml:space="preserve">Inpods </t>
  </si>
  <si>
    <t>AJ/SKM</t>
  </si>
  <si>
    <t>TRIPOD HOLDER</t>
  </si>
  <si>
    <t>1 to 2</t>
  </si>
  <si>
    <t>BT AIRPODS</t>
  </si>
  <si>
    <t>NPLS</t>
  </si>
  <si>
    <t>1--27</t>
  </si>
  <si>
    <t>1--100</t>
  </si>
  <si>
    <t>V7-CORE</t>
  </si>
  <si>
    <t>1--60</t>
  </si>
  <si>
    <t>61--90</t>
  </si>
  <si>
    <t>A006</t>
  </si>
  <si>
    <t>TG111</t>
  </si>
  <si>
    <t>101--150</t>
  </si>
  <si>
    <t>151--180</t>
  </si>
  <si>
    <t>M30</t>
  </si>
  <si>
    <t>1--9</t>
  </si>
  <si>
    <t>11--19</t>
  </si>
  <si>
    <t>21--29</t>
  </si>
  <si>
    <t>31--39</t>
  </si>
  <si>
    <t>1--50</t>
  </si>
  <si>
    <t>JJ:13 CTN SMART WATCH</t>
  </si>
  <si>
    <t>TAN:10 CTN SMART WATCH</t>
  </si>
  <si>
    <t>JM:40 CTN SMART WATCH</t>
  </si>
  <si>
    <t>GMB:-79 CTN BT AIRPOD</t>
  </si>
  <si>
    <t>JKC:19 CTN BT AIRPOD</t>
  </si>
  <si>
    <t>JKC:10 CTN BT NECKBAND</t>
  </si>
  <si>
    <t>RTP:30 CTN POWER BANK</t>
  </si>
  <si>
    <t>MKS:28 CTN BT AIRPODS</t>
  </si>
  <si>
    <t>DM:50 CTN BT SPEAKER</t>
  </si>
  <si>
    <t>ANK JK:6 CTN BT AIRPODS</t>
  </si>
  <si>
    <t>DKS:15 CTN BT AIRPOD</t>
  </si>
  <si>
    <t>GRA:5 CTN BT AIRPODS</t>
  </si>
  <si>
    <t>GRM:40 CTN BT AIRPODS</t>
  </si>
  <si>
    <t>AJ/SKM:-24 CTN HOLDER</t>
  </si>
  <si>
    <t>NPSL:28 CTN DOCK</t>
  </si>
  <si>
    <t>AROMA:100 CTN DOCK</t>
  </si>
  <si>
    <t>V7CORE:90 CTN SPEAKER</t>
  </si>
  <si>
    <t>DKM: 25 CTN SPEAKER</t>
  </si>
  <si>
    <t>JS:180 CTN BT AIRPODS</t>
  </si>
  <si>
    <t>DEEG:28 CTN BACK COVER</t>
  </si>
  <si>
    <t>AMM:40 CTN BACK COVER</t>
  </si>
  <si>
    <t>T.CTNS</t>
  </si>
  <si>
    <t>QTY</t>
  </si>
  <si>
    <t>UNIT</t>
  </si>
  <si>
    <t>T.QTY</t>
  </si>
  <si>
    <t>1-15</t>
  </si>
  <si>
    <t>1-10</t>
  </si>
  <si>
    <t>1-13</t>
  </si>
  <si>
    <t>1-40</t>
  </si>
  <si>
    <t>1-3</t>
  </si>
  <si>
    <t>1-28</t>
  </si>
  <si>
    <t>1-5</t>
  </si>
  <si>
    <t>1-4</t>
  </si>
  <si>
    <t>1-25</t>
  </si>
  <si>
    <t>1-2</t>
  </si>
  <si>
    <t>1-27</t>
  </si>
  <si>
    <t>1-100</t>
  </si>
  <si>
    <t>1-60</t>
  </si>
  <si>
    <t>61-90</t>
  </si>
  <si>
    <t>101-150</t>
  </si>
  <si>
    <t>151-180</t>
  </si>
  <si>
    <t>1-9</t>
  </si>
  <si>
    <t>11-19</t>
  </si>
  <si>
    <t>21-29</t>
  </si>
  <si>
    <t>31-39</t>
  </si>
  <si>
    <t>SMART WATCH (R-41255955)</t>
  </si>
  <si>
    <t>SMALL BT HANDSFREE (R-41258636)</t>
  </si>
  <si>
    <t>SMALL BT NECKBAND (R-41258636)</t>
  </si>
  <si>
    <t>MINI BT SPEAKER (R-41181021)</t>
  </si>
  <si>
    <t>SMALL BT SPEAKER (R-41181021)</t>
  </si>
  <si>
    <t>PLASTIC BACK COVER (FOR MOBILE)</t>
  </si>
  <si>
    <t>WT</t>
  </si>
  <si>
    <t>DZ</t>
  </si>
  <si>
    <t>POWER BANK-10000MAH (R-41203769)</t>
  </si>
  <si>
    <t>USB DOCK (FOR MOBILE CHARGER) (41208906)</t>
  </si>
  <si>
    <t>TRIPOD STAND</t>
  </si>
  <si>
    <t>2-20</t>
  </si>
  <si>
    <t>6-40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</si>
</sst>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599103</xdr:colOff>
      <xdr:row>14</xdr:row>
      <xdr:rowOff>83004</xdr:rowOff>
    </xdr:to>
    <xdr:pic>
      <xdr:nvPicPr>
        <xdr:cNvPr id="2" name="图片 14" descr="微信图片_20240116224812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27903" cy="2750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9</xdr:col>
      <xdr:colOff>601242</xdr:colOff>
      <xdr:row>13</xdr:row>
      <xdr:rowOff>164841</xdr:rowOff>
    </xdr:to>
    <xdr:pic>
      <xdr:nvPicPr>
        <xdr:cNvPr id="3" name="图片 13" descr="微信图片_2024011622481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2430042" cy="26413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16</xdr:col>
      <xdr:colOff>76200</xdr:colOff>
      <xdr:row>13</xdr:row>
      <xdr:rowOff>133350</xdr:rowOff>
    </xdr:to>
    <xdr:pic>
      <xdr:nvPicPr>
        <xdr:cNvPr id="4" name="图片 5" descr="微信图片_2024011622481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2514600" cy="2609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28575</xdr:colOff>
      <xdr:row>0</xdr:row>
      <xdr:rowOff>0</xdr:rowOff>
    </xdr:from>
    <xdr:to>
      <xdr:col>20</xdr:col>
      <xdr:colOff>601241</xdr:colOff>
      <xdr:row>12</xdr:row>
      <xdr:rowOff>146763</xdr:rowOff>
    </xdr:to>
    <xdr:pic>
      <xdr:nvPicPr>
        <xdr:cNvPr id="5" name="图片 3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0"/>
          <a:ext cx="2401466" cy="2432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568390</xdr:colOff>
      <xdr:row>31</xdr:row>
      <xdr:rowOff>38100</xdr:rowOff>
    </xdr:to>
    <xdr:pic>
      <xdr:nvPicPr>
        <xdr:cNvPr id="6" name="图片 29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787590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276225</xdr:colOff>
      <xdr:row>18</xdr:row>
      <xdr:rowOff>171450</xdr:rowOff>
    </xdr:from>
    <xdr:to>
      <xdr:col>9</xdr:col>
      <xdr:colOff>130240</xdr:colOff>
      <xdr:row>29</xdr:row>
      <xdr:rowOff>143653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3600450"/>
          <a:ext cx="2292415" cy="2067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1</xdr:rowOff>
    </xdr:from>
    <xdr:to>
      <xdr:col>15</xdr:col>
      <xdr:colOff>591716</xdr:colOff>
      <xdr:row>29</xdr:row>
      <xdr:rowOff>95251</xdr:rowOff>
    </xdr:to>
    <xdr:pic>
      <xdr:nvPicPr>
        <xdr:cNvPr id="8" name="图片 3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619501"/>
          <a:ext cx="2420516" cy="200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18</xdr:row>
      <xdr:rowOff>190499</xdr:rowOff>
    </xdr:from>
    <xdr:to>
      <xdr:col>20</xdr:col>
      <xdr:colOff>466725</xdr:colOff>
      <xdr:row>29</xdr:row>
      <xdr:rowOff>85724</xdr:rowOff>
    </xdr:to>
    <xdr:pic>
      <xdr:nvPicPr>
        <xdr:cNvPr id="9" name="图片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3619499"/>
          <a:ext cx="2295525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142875</xdr:rowOff>
    </xdr:from>
    <xdr:to>
      <xdr:col>4</xdr:col>
      <xdr:colOff>209550</xdr:colOff>
      <xdr:row>43</xdr:row>
      <xdr:rowOff>171450</xdr:rowOff>
    </xdr:to>
    <xdr:pic>
      <xdr:nvPicPr>
        <xdr:cNvPr id="10" name="图片 7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9875"/>
          <a:ext cx="26479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9</xdr:col>
      <xdr:colOff>533400</xdr:colOff>
      <xdr:row>43</xdr:row>
      <xdr:rowOff>152400</xdr:rowOff>
    </xdr:to>
    <xdr:pic>
      <xdr:nvPicPr>
        <xdr:cNvPr id="11" name="图片 1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477000"/>
          <a:ext cx="236220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15</xdr:col>
      <xdr:colOff>600075</xdr:colOff>
      <xdr:row>43</xdr:row>
      <xdr:rowOff>19050</xdr:rowOff>
    </xdr:to>
    <xdr:pic>
      <xdr:nvPicPr>
        <xdr:cNvPr id="12" name="图片 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477000"/>
          <a:ext cx="242887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20</xdr:col>
      <xdr:colOff>476250</xdr:colOff>
      <xdr:row>42</xdr:row>
      <xdr:rowOff>152400</xdr:rowOff>
    </xdr:to>
    <xdr:pic>
      <xdr:nvPicPr>
        <xdr:cNvPr id="13" name="图片 1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6477000"/>
          <a:ext cx="230505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3</xdr:col>
      <xdr:colOff>457200</xdr:colOff>
      <xdr:row>56</xdr:row>
      <xdr:rowOff>9525</xdr:rowOff>
    </xdr:to>
    <xdr:pic>
      <xdr:nvPicPr>
        <xdr:cNvPr id="14" name="图片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228600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9</xdr:col>
      <xdr:colOff>435040</xdr:colOff>
      <xdr:row>55</xdr:row>
      <xdr:rowOff>161925</xdr:rowOff>
    </xdr:to>
    <xdr:pic>
      <xdr:nvPicPr>
        <xdr:cNvPr id="15" name="图片 2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953500"/>
          <a:ext cx="2263840" cy="1685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161924</xdr:colOff>
      <xdr:row>46</xdr:row>
      <xdr:rowOff>142876</xdr:rowOff>
    </xdr:from>
    <xdr:to>
      <xdr:col>15</xdr:col>
      <xdr:colOff>152399</xdr:colOff>
      <xdr:row>55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4" y="8905876"/>
          <a:ext cx="2428875" cy="1695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581025</xdr:colOff>
      <xdr:row>46</xdr:row>
      <xdr:rowOff>142875</xdr:rowOff>
    </xdr:from>
    <xdr:to>
      <xdr:col>21</xdr:col>
      <xdr:colOff>219075</xdr:colOff>
      <xdr:row>61</xdr:row>
      <xdr:rowOff>180975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05875"/>
          <a:ext cx="329565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76200</xdr:rowOff>
    </xdr:from>
    <xdr:to>
      <xdr:col>7</xdr:col>
      <xdr:colOff>523875</xdr:colOff>
      <xdr:row>80</xdr:row>
      <xdr:rowOff>47625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8200"/>
          <a:ext cx="4791075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66675</xdr:colOff>
      <xdr:row>64</xdr:row>
      <xdr:rowOff>142875</xdr:rowOff>
    </xdr:from>
    <xdr:to>
      <xdr:col>20</xdr:col>
      <xdr:colOff>314325</xdr:colOff>
      <xdr:row>87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12334875"/>
          <a:ext cx="5734050" cy="423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85725</xdr:colOff>
      <xdr:row>73</xdr:row>
      <xdr:rowOff>123826</xdr:rowOff>
    </xdr:from>
    <xdr:to>
      <xdr:col>33</xdr:col>
      <xdr:colOff>219075</xdr:colOff>
      <xdr:row>94</xdr:row>
      <xdr:rowOff>133350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6925" y="14030326"/>
          <a:ext cx="6838950" cy="4010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28576</xdr:rowOff>
    </xdr:from>
    <xdr:to>
      <xdr:col>4</xdr:col>
      <xdr:colOff>542925</xdr:colOff>
      <xdr:row>101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92576"/>
          <a:ext cx="2981325" cy="2447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390525</xdr:colOff>
      <xdr:row>88</xdr:row>
      <xdr:rowOff>104777</xdr:rowOff>
    </xdr:from>
    <xdr:to>
      <xdr:col>13</xdr:col>
      <xdr:colOff>0</xdr:colOff>
      <xdr:row>101</xdr:row>
      <xdr:rowOff>180975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525" y="16868777"/>
          <a:ext cx="4486275" cy="2552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D13" sqref="D13"/>
    </sheetView>
  </sheetViews>
  <sheetFormatPr defaultRowHeight="15" x14ac:dyDescent="0.25"/>
  <cols>
    <col min="1" max="1" width="22.28515625" style="7" bestFit="1" customWidth="1"/>
    <col min="2" max="2" width="46.85546875" style="7" customWidth="1"/>
    <col min="3" max="3" width="12.28515625" style="7" customWidth="1"/>
    <col min="4" max="4" width="14.28515625" style="7" customWidth="1"/>
    <col min="5" max="5" width="6.7109375" style="7" bestFit="1" customWidth="1"/>
    <col min="6" max="7" width="9" style="7" bestFit="1" customWidth="1"/>
    <col min="8" max="16384" width="9.140625" style="7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5.75" x14ac:dyDescent="0.25">
      <c r="A2" s="1" t="s">
        <v>7</v>
      </c>
      <c r="B2" s="1" t="s">
        <v>6</v>
      </c>
      <c r="C2" s="1">
        <v>20</v>
      </c>
      <c r="D2" s="1">
        <v>1800</v>
      </c>
      <c r="E2" s="1">
        <v>1.32</v>
      </c>
      <c r="F2" s="1">
        <v>381</v>
      </c>
    </row>
    <row r="3" spans="1:6" ht="15.75" x14ac:dyDescent="0.25">
      <c r="A3" s="1" t="s">
        <v>8</v>
      </c>
      <c r="B3" s="1" t="s">
        <v>6</v>
      </c>
      <c r="C3" s="1">
        <v>40</v>
      </c>
      <c r="D3" s="1">
        <v>3000</v>
      </c>
      <c r="E3" s="1">
        <v>2.8</v>
      </c>
      <c r="F3" s="1">
        <v>720</v>
      </c>
    </row>
    <row r="4" spans="1:6" ht="15.75" x14ac:dyDescent="0.25">
      <c r="A4" s="1" t="s">
        <v>9</v>
      </c>
      <c r="B4" s="1" t="s">
        <v>6</v>
      </c>
      <c r="C4" s="1">
        <v>10</v>
      </c>
      <c r="D4" s="1">
        <v>1000</v>
      </c>
      <c r="E4" s="1">
        <v>0.97</v>
      </c>
      <c r="F4" s="1">
        <v>328</v>
      </c>
    </row>
    <row r="5" spans="1:6" ht="15.75" x14ac:dyDescent="0.25">
      <c r="A5" s="1" t="s">
        <v>10</v>
      </c>
      <c r="B5" s="1" t="s">
        <v>6</v>
      </c>
      <c r="C5" s="1">
        <v>13</v>
      </c>
      <c r="D5" s="1">
        <v>1300</v>
      </c>
      <c r="E5" s="1">
        <v>1.05</v>
      </c>
      <c r="F5" s="1">
        <v>175</v>
      </c>
    </row>
    <row r="6" spans="1:6" ht="15.75" x14ac:dyDescent="0.25">
      <c r="A6" s="2" t="s">
        <v>11</v>
      </c>
      <c r="B6" s="2" t="s">
        <v>17</v>
      </c>
      <c r="C6" s="2">
        <v>40</v>
      </c>
      <c r="D6" s="2">
        <v>20000</v>
      </c>
      <c r="E6" s="2">
        <v>5.75</v>
      </c>
      <c r="F6" s="2">
        <v>1534.9</v>
      </c>
    </row>
    <row r="7" spans="1:6" ht="15.75" x14ac:dyDescent="0.25">
      <c r="A7" s="2" t="s">
        <v>12</v>
      </c>
      <c r="B7" s="2" t="s">
        <v>17</v>
      </c>
      <c r="C7" s="2">
        <v>3</v>
      </c>
      <c r="D7" s="2">
        <v>6000</v>
      </c>
      <c r="E7" s="2">
        <v>0.35</v>
      </c>
      <c r="F7" s="2">
        <v>254.65</v>
      </c>
    </row>
    <row r="8" spans="1:6" ht="15.75" x14ac:dyDescent="0.25">
      <c r="A8" s="2" t="s">
        <v>12</v>
      </c>
      <c r="B8" s="5" t="s">
        <v>13</v>
      </c>
      <c r="C8" s="2">
        <v>10</v>
      </c>
      <c r="D8" s="2">
        <v>5000</v>
      </c>
      <c r="E8" s="2">
        <v>0.83</v>
      </c>
      <c r="F8" s="2">
        <v>257</v>
      </c>
    </row>
    <row r="9" spans="1:6" ht="15.75" x14ac:dyDescent="0.25">
      <c r="A9" s="2" t="s">
        <v>14</v>
      </c>
      <c r="B9" s="2" t="s">
        <v>15</v>
      </c>
      <c r="C9" s="2">
        <v>3</v>
      </c>
      <c r="D9" s="2">
        <v>500</v>
      </c>
      <c r="E9" s="2">
        <v>0.39</v>
      </c>
      <c r="F9" s="2">
        <v>532.04999999999995</v>
      </c>
    </row>
    <row r="10" spans="1:6" ht="15.75" x14ac:dyDescent="0.25">
      <c r="A10" s="2" t="s">
        <v>16</v>
      </c>
      <c r="B10" s="2" t="s">
        <v>17</v>
      </c>
      <c r="C10" s="2">
        <v>28</v>
      </c>
      <c r="D10" s="2">
        <v>5600</v>
      </c>
      <c r="E10" s="3">
        <v>2.94</v>
      </c>
      <c r="F10" s="3">
        <v>378</v>
      </c>
    </row>
    <row r="11" spans="1:6" ht="15.75" x14ac:dyDescent="0.25">
      <c r="A11" s="2" t="s">
        <v>18</v>
      </c>
      <c r="B11" s="2" t="s">
        <v>19</v>
      </c>
      <c r="C11" s="2">
        <v>50</v>
      </c>
      <c r="D11" s="48">
        <v>5000</v>
      </c>
      <c r="E11" s="3">
        <v>2.66</v>
      </c>
      <c r="F11" s="3">
        <v>1250</v>
      </c>
    </row>
    <row r="12" spans="1:6" ht="15.75" x14ac:dyDescent="0.25">
      <c r="A12" s="2" t="s">
        <v>20</v>
      </c>
      <c r="B12" s="2" t="s">
        <v>21</v>
      </c>
      <c r="C12" s="2">
        <v>5</v>
      </c>
      <c r="D12" s="2">
        <v>2500</v>
      </c>
      <c r="E12" s="3">
        <v>0.61</v>
      </c>
      <c r="F12" s="3">
        <v>155</v>
      </c>
    </row>
    <row r="13" spans="1:6" ht="15.75" x14ac:dyDescent="0.25">
      <c r="A13" s="2" t="s">
        <v>23</v>
      </c>
      <c r="B13" s="2" t="s">
        <v>17</v>
      </c>
      <c r="C13" s="2">
        <v>15</v>
      </c>
      <c r="D13" s="2">
        <v>3000</v>
      </c>
      <c r="E13" s="3">
        <v>1.57</v>
      </c>
      <c r="F13" s="3">
        <v>225</v>
      </c>
    </row>
    <row r="14" spans="1:6" ht="15.75" x14ac:dyDescent="0.25">
      <c r="A14" s="2" t="s">
        <v>24</v>
      </c>
      <c r="B14" s="2" t="s">
        <v>21</v>
      </c>
      <c r="C14" s="2">
        <v>4</v>
      </c>
      <c r="D14" s="2">
        <v>2000</v>
      </c>
      <c r="E14" s="3">
        <v>0.52</v>
      </c>
      <c r="F14" s="3">
        <v>109.2</v>
      </c>
    </row>
    <row r="15" spans="1:6" ht="15.75" x14ac:dyDescent="0.25">
      <c r="A15" s="2" t="s">
        <v>25</v>
      </c>
      <c r="B15" s="2" t="s">
        <v>17</v>
      </c>
      <c r="C15" s="2">
        <v>25</v>
      </c>
      <c r="D15" s="48">
        <v>10000</v>
      </c>
      <c r="E15" s="3">
        <v>1.83</v>
      </c>
      <c r="F15" s="3">
        <v>816</v>
      </c>
    </row>
    <row r="16" spans="1:6" ht="15.75" x14ac:dyDescent="0.25">
      <c r="A16" s="2" t="s">
        <v>26</v>
      </c>
      <c r="B16" s="2" t="s">
        <v>27</v>
      </c>
      <c r="C16" s="2">
        <v>3</v>
      </c>
      <c r="D16" s="6">
        <v>300</v>
      </c>
      <c r="E16" s="6">
        <v>0.1</v>
      </c>
      <c r="F16" s="6">
        <v>70</v>
      </c>
    </row>
    <row r="17" spans="1:6" ht="15.75" x14ac:dyDescent="0.25">
      <c r="A17" s="2" t="s">
        <v>28</v>
      </c>
      <c r="B17" s="2" t="s">
        <v>29</v>
      </c>
      <c r="C17" s="2">
        <v>1</v>
      </c>
      <c r="D17" s="47">
        <v>200</v>
      </c>
      <c r="E17" s="6">
        <v>7.3200000000000001E-2</v>
      </c>
      <c r="F17" s="6">
        <v>30</v>
      </c>
    </row>
    <row r="18" spans="1:6" ht="15.75" x14ac:dyDescent="0.25">
      <c r="A18" s="2" t="s">
        <v>30</v>
      </c>
      <c r="B18" s="2" t="s">
        <v>31</v>
      </c>
      <c r="C18" s="2">
        <v>28</v>
      </c>
      <c r="D18" s="6">
        <v>5000</v>
      </c>
      <c r="E18" s="6">
        <v>1.1399999999999999</v>
      </c>
      <c r="F18" s="2">
        <v>771</v>
      </c>
    </row>
    <row r="19" spans="1:6" ht="15.75" x14ac:dyDescent="0.25">
      <c r="A19" s="2" t="s">
        <v>32</v>
      </c>
      <c r="B19" s="2" t="s">
        <v>31</v>
      </c>
      <c r="C19" s="2">
        <v>100</v>
      </c>
      <c r="D19" s="6">
        <v>20000</v>
      </c>
      <c r="E19" s="6">
        <v>3.33</v>
      </c>
      <c r="F19" s="2">
        <v>1700</v>
      </c>
    </row>
    <row r="20" spans="1:6" ht="15.75" x14ac:dyDescent="0.25">
      <c r="A20" s="2" t="s">
        <v>33</v>
      </c>
      <c r="B20" s="2" t="s">
        <v>19</v>
      </c>
      <c r="C20" s="2">
        <v>90</v>
      </c>
      <c r="D20" s="47">
        <v>6000</v>
      </c>
      <c r="E20" s="6">
        <v>6.81</v>
      </c>
      <c r="F20" s="2">
        <v>2329.5</v>
      </c>
    </row>
    <row r="21" spans="1:6" ht="15.75" x14ac:dyDescent="0.25">
      <c r="A21" s="2" t="s">
        <v>34</v>
      </c>
      <c r="B21" s="2" t="s">
        <v>19</v>
      </c>
      <c r="C21" s="2">
        <v>25</v>
      </c>
      <c r="D21" s="47">
        <v>1000</v>
      </c>
      <c r="E21" s="6" t="s">
        <v>35</v>
      </c>
      <c r="F21" s="2">
        <v>725</v>
      </c>
    </row>
    <row r="22" spans="1:6" ht="15.75" x14ac:dyDescent="0.25">
      <c r="A22" s="2" t="s">
        <v>36</v>
      </c>
      <c r="B22" s="2" t="s">
        <v>37</v>
      </c>
      <c r="C22" s="2">
        <v>180</v>
      </c>
      <c r="D22" s="47">
        <v>18000</v>
      </c>
      <c r="E22" s="6">
        <v>9.09</v>
      </c>
      <c r="F22" s="2">
        <v>1260</v>
      </c>
    </row>
    <row r="23" spans="1:6" ht="15.75" x14ac:dyDescent="0.25">
      <c r="A23" s="2" t="s">
        <v>38</v>
      </c>
      <c r="B23" s="2" t="s">
        <v>22</v>
      </c>
      <c r="C23" s="2">
        <v>28</v>
      </c>
      <c r="D23" s="6">
        <v>5253</v>
      </c>
      <c r="E23" s="6">
        <v>2.36</v>
      </c>
      <c r="F23" s="2">
        <v>472.77</v>
      </c>
    </row>
    <row r="24" spans="1:6" ht="15.75" x14ac:dyDescent="0.25">
      <c r="A24" s="2" t="s">
        <v>39</v>
      </c>
      <c r="B24" s="2" t="s">
        <v>22</v>
      </c>
      <c r="C24" s="2">
        <v>40</v>
      </c>
      <c r="D24" s="6">
        <v>20432</v>
      </c>
      <c r="E24" s="6">
        <v>4.4000000000000004</v>
      </c>
      <c r="F24" s="2">
        <v>711.25</v>
      </c>
    </row>
    <row r="25" spans="1:6" x14ac:dyDescent="0.25">
      <c r="A25" s="6"/>
      <c r="B25" s="6"/>
      <c r="C25" s="6">
        <f>SUM(C2:C24)</f>
        <v>761</v>
      </c>
      <c r="D25" s="6">
        <f>SUM(D2:D24)</f>
        <v>142885</v>
      </c>
      <c r="E25" s="6">
        <f>SUM(E2:E24)</f>
        <v>50.8932</v>
      </c>
      <c r="F25" s="6">
        <f>SUM(F2:F24)</f>
        <v>15185.32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5"/>
  <sheetViews>
    <sheetView topLeftCell="A61" workbookViewId="0">
      <selection activeCell="S98" sqref="S98"/>
    </sheetView>
  </sheetViews>
  <sheetFormatPr defaultRowHeight="15" x14ac:dyDescent="0.25"/>
  <cols>
    <col min="1" max="1" width="8.28515625" style="12" bestFit="1" customWidth="1"/>
    <col min="2" max="2" width="9.7109375" style="12" bestFit="1" customWidth="1"/>
    <col min="3" max="3" width="24.7109375" style="12" bestFit="1" customWidth="1"/>
    <col min="4" max="4" width="13.42578125" style="12" bestFit="1" customWidth="1"/>
    <col min="5" max="5" width="5.140625" style="12" bestFit="1" customWidth="1"/>
    <col min="6" max="6" width="10.42578125" style="12" bestFit="1" customWidth="1"/>
    <col min="7" max="7" width="14" style="12" bestFit="1" customWidth="1"/>
    <col min="8" max="8" width="14.7109375" style="12" bestFit="1" customWidth="1"/>
    <col min="9" max="9" width="18.7109375" style="12" bestFit="1" customWidth="1"/>
    <col min="10" max="10" width="7.5703125" style="12" bestFit="1" customWidth="1"/>
    <col min="11" max="11" width="12.5703125" style="12" bestFit="1" customWidth="1"/>
    <col min="12" max="12" width="18.7109375" style="12" bestFit="1" customWidth="1"/>
    <col min="13" max="13" width="11" style="12" bestFit="1" customWidth="1"/>
    <col min="14" max="14" width="11.140625" style="12" bestFit="1" customWidth="1"/>
    <col min="15" max="16384" width="9.140625" style="12"/>
  </cols>
  <sheetData>
    <row r="1" spans="1:15" s="11" customFormat="1" ht="14.1" customHeight="1" x14ac:dyDescent="0.25">
      <c r="A1" s="8" t="s">
        <v>0</v>
      </c>
      <c r="B1" s="8" t="s">
        <v>50</v>
      </c>
      <c r="C1" s="8" t="s">
        <v>1</v>
      </c>
      <c r="D1" s="8" t="s">
        <v>51</v>
      </c>
      <c r="E1" s="8"/>
      <c r="F1" s="8" t="s">
        <v>52</v>
      </c>
      <c r="G1" s="8" t="s">
        <v>53</v>
      </c>
      <c r="H1" s="9" t="s">
        <v>54</v>
      </c>
      <c r="I1" s="9" t="s">
        <v>55</v>
      </c>
      <c r="J1" s="10" t="s">
        <v>56</v>
      </c>
      <c r="K1" s="10" t="s">
        <v>57</v>
      </c>
      <c r="L1" s="10" t="s">
        <v>58</v>
      </c>
      <c r="M1" s="10" t="s">
        <v>59</v>
      </c>
      <c r="N1" s="10" t="s">
        <v>60</v>
      </c>
      <c r="O1" s="10"/>
    </row>
    <row r="3" spans="1:15" ht="15.75" x14ac:dyDescent="0.25">
      <c r="A3" s="13" t="s">
        <v>7</v>
      </c>
      <c r="B3" s="13" t="s">
        <v>40</v>
      </c>
      <c r="C3" s="13" t="s">
        <v>6</v>
      </c>
      <c r="D3" s="13">
        <f>F3*G3</f>
        <v>300</v>
      </c>
      <c r="E3" s="13" t="s">
        <v>41</v>
      </c>
      <c r="F3" s="13">
        <v>100</v>
      </c>
      <c r="G3" s="13">
        <v>3</v>
      </c>
      <c r="H3" s="14"/>
      <c r="I3" s="14"/>
      <c r="J3" s="15"/>
      <c r="K3" s="16" t="s">
        <v>42</v>
      </c>
      <c r="L3" s="16" t="s">
        <v>43</v>
      </c>
      <c r="M3" s="16"/>
    </row>
    <row r="4" spans="1:15" ht="15.75" x14ac:dyDescent="0.25">
      <c r="A4" s="13" t="s">
        <v>7</v>
      </c>
      <c r="B4" s="13" t="s">
        <v>44</v>
      </c>
      <c r="C4" s="13" t="s">
        <v>6</v>
      </c>
      <c r="D4" s="13">
        <f>F4*G4</f>
        <v>500</v>
      </c>
      <c r="E4" s="13" t="s">
        <v>41</v>
      </c>
      <c r="F4" s="13">
        <v>100</v>
      </c>
      <c r="G4" s="13">
        <v>5</v>
      </c>
      <c r="H4" s="14"/>
      <c r="I4" s="14"/>
      <c r="J4" s="15"/>
      <c r="K4" s="16" t="s">
        <v>42</v>
      </c>
      <c r="L4" s="16" t="s">
        <v>43</v>
      </c>
      <c r="M4" s="16"/>
    </row>
    <row r="5" spans="1:15" ht="15.75" x14ac:dyDescent="0.25">
      <c r="A5" s="13" t="s">
        <v>7</v>
      </c>
      <c r="B5" s="13" t="s">
        <v>45</v>
      </c>
      <c r="C5" s="13" t="s">
        <v>6</v>
      </c>
      <c r="D5" s="13">
        <f>F5*G5</f>
        <v>200</v>
      </c>
      <c r="E5" s="13" t="s">
        <v>41</v>
      </c>
      <c r="F5" s="13">
        <v>100</v>
      </c>
      <c r="G5" s="13">
        <v>2</v>
      </c>
      <c r="H5" s="14"/>
      <c r="I5" s="14"/>
      <c r="J5" s="15"/>
      <c r="K5" s="16" t="s">
        <v>42</v>
      </c>
      <c r="L5" s="16" t="s">
        <v>43</v>
      </c>
      <c r="M5" s="16"/>
    </row>
    <row r="6" spans="1:15" ht="15.75" x14ac:dyDescent="0.25">
      <c r="A6" s="13" t="s">
        <v>7</v>
      </c>
      <c r="B6" s="13" t="s">
        <v>46</v>
      </c>
      <c r="C6" s="13" t="s">
        <v>6</v>
      </c>
      <c r="D6" s="13">
        <f>F6*G6</f>
        <v>500</v>
      </c>
      <c r="E6" s="13" t="s">
        <v>41</v>
      </c>
      <c r="F6" s="13">
        <v>100</v>
      </c>
      <c r="G6" s="13">
        <v>5</v>
      </c>
      <c r="H6" s="14"/>
      <c r="I6" s="14"/>
      <c r="J6" s="15"/>
      <c r="K6" s="16" t="s">
        <v>42</v>
      </c>
      <c r="L6" s="16" t="s">
        <v>47</v>
      </c>
      <c r="M6" s="16"/>
    </row>
    <row r="7" spans="1:15" ht="15.75" x14ac:dyDescent="0.25">
      <c r="A7" s="13" t="s">
        <v>7</v>
      </c>
      <c r="B7" s="13" t="s">
        <v>48</v>
      </c>
      <c r="C7" s="13" t="s">
        <v>6</v>
      </c>
      <c r="D7" s="13">
        <f>F7*G7</f>
        <v>300</v>
      </c>
      <c r="E7" s="13" t="s">
        <v>41</v>
      </c>
      <c r="F7" s="13">
        <v>60</v>
      </c>
      <c r="G7" s="13">
        <v>5</v>
      </c>
      <c r="H7" s="14"/>
      <c r="I7" s="14"/>
      <c r="J7" s="15"/>
      <c r="K7" s="16" t="s">
        <v>42</v>
      </c>
      <c r="L7" s="16" t="s">
        <v>49</v>
      </c>
      <c r="M7" s="16"/>
    </row>
    <row r="8" spans="1:15" ht="15.75" x14ac:dyDescent="0.25">
      <c r="A8" s="13"/>
      <c r="B8" s="13"/>
      <c r="C8" s="13"/>
      <c r="D8" s="17">
        <f>SUM(D3:D7)</f>
        <v>1800</v>
      </c>
      <c r="E8" s="13"/>
      <c r="F8" s="13"/>
      <c r="G8" s="17">
        <f>SUM(G3:G7)</f>
        <v>20</v>
      </c>
      <c r="H8" s="14"/>
      <c r="I8" s="14"/>
      <c r="J8" s="15"/>
      <c r="K8" s="16"/>
      <c r="L8" s="16"/>
      <c r="M8" s="16"/>
    </row>
    <row r="10" spans="1:15" ht="15.75" x14ac:dyDescent="0.25">
      <c r="A10" s="13" t="s">
        <v>8</v>
      </c>
      <c r="B10" s="13" t="s">
        <v>61</v>
      </c>
      <c r="C10" s="13" t="s">
        <v>6</v>
      </c>
      <c r="D10" s="13">
        <v>100</v>
      </c>
      <c r="E10" s="13" t="s">
        <v>41</v>
      </c>
      <c r="F10" s="13">
        <v>100</v>
      </c>
      <c r="G10" s="13">
        <v>1</v>
      </c>
      <c r="H10" s="14">
        <v>4.7E-2</v>
      </c>
      <c r="I10" s="14"/>
      <c r="J10" s="15"/>
      <c r="K10" s="16" t="s">
        <v>42</v>
      </c>
      <c r="L10" s="16" t="s">
        <v>47</v>
      </c>
      <c r="M10" s="16"/>
    </row>
    <row r="11" spans="1:15" ht="15.75" x14ac:dyDescent="0.25">
      <c r="A11" s="13" t="s">
        <v>8</v>
      </c>
      <c r="B11" s="13" t="s">
        <v>62</v>
      </c>
      <c r="C11" s="13" t="s">
        <v>6</v>
      </c>
      <c r="D11" s="13">
        <v>100</v>
      </c>
      <c r="E11" s="13" t="s">
        <v>41</v>
      </c>
      <c r="F11" s="13">
        <v>100</v>
      </c>
      <c r="G11" s="13">
        <v>1</v>
      </c>
      <c r="H11" s="14">
        <v>4.7E-2</v>
      </c>
      <c r="I11" s="14"/>
      <c r="J11" s="15"/>
      <c r="K11" s="16" t="s">
        <v>42</v>
      </c>
      <c r="L11" s="16" t="s">
        <v>47</v>
      </c>
      <c r="M11" s="16"/>
    </row>
    <row r="12" spans="1:15" ht="15.75" x14ac:dyDescent="0.25">
      <c r="A12" s="13" t="s">
        <v>8</v>
      </c>
      <c r="B12" s="13" t="s">
        <v>63</v>
      </c>
      <c r="C12" s="13" t="s">
        <v>6</v>
      </c>
      <c r="D12" s="13">
        <v>100</v>
      </c>
      <c r="E12" s="13" t="s">
        <v>41</v>
      </c>
      <c r="F12" s="13">
        <v>100</v>
      </c>
      <c r="G12" s="13">
        <v>1</v>
      </c>
      <c r="H12" s="14">
        <v>4.7E-2</v>
      </c>
      <c r="I12" s="14"/>
      <c r="J12" s="15"/>
      <c r="K12" s="16" t="s">
        <v>42</v>
      </c>
      <c r="L12" s="16" t="s">
        <v>47</v>
      </c>
      <c r="M12" s="16"/>
    </row>
    <row r="13" spans="1:15" ht="15.75" x14ac:dyDescent="0.25">
      <c r="A13" s="13" t="s">
        <v>8</v>
      </c>
      <c r="B13" s="13" t="s">
        <v>64</v>
      </c>
      <c r="C13" s="13" t="s">
        <v>6</v>
      </c>
      <c r="D13" s="13">
        <v>100</v>
      </c>
      <c r="E13" s="13" t="s">
        <v>41</v>
      </c>
      <c r="F13" s="13">
        <v>100</v>
      </c>
      <c r="G13" s="13">
        <v>1</v>
      </c>
      <c r="H13" s="14">
        <v>4.7E-2</v>
      </c>
      <c r="I13" s="14"/>
      <c r="J13" s="15"/>
      <c r="K13" s="16" t="s">
        <v>42</v>
      </c>
      <c r="L13" s="16" t="s">
        <v>47</v>
      </c>
      <c r="M13" s="16"/>
    </row>
    <row r="14" spans="1:15" ht="15.75" x14ac:dyDescent="0.25">
      <c r="A14" s="13" t="s">
        <v>8</v>
      </c>
      <c r="B14" s="13" t="s">
        <v>65</v>
      </c>
      <c r="C14" s="13" t="s">
        <v>6</v>
      </c>
      <c r="D14" s="13">
        <v>100</v>
      </c>
      <c r="E14" s="13" t="s">
        <v>41</v>
      </c>
      <c r="F14" s="13">
        <v>100</v>
      </c>
      <c r="G14" s="13">
        <v>1</v>
      </c>
      <c r="H14" s="14">
        <v>4.7E-2</v>
      </c>
      <c r="I14" s="14"/>
      <c r="J14" s="15"/>
      <c r="K14" s="16" t="s">
        <v>42</v>
      </c>
      <c r="L14" s="16" t="s">
        <v>47</v>
      </c>
      <c r="M14" s="16"/>
    </row>
    <row r="15" spans="1:15" ht="15.75" x14ac:dyDescent="0.25">
      <c r="A15" s="13" t="s">
        <v>8</v>
      </c>
      <c r="B15" s="13" t="s">
        <v>66</v>
      </c>
      <c r="C15" s="13" t="s">
        <v>6</v>
      </c>
      <c r="D15" s="13">
        <v>100</v>
      </c>
      <c r="E15" s="13" t="s">
        <v>41</v>
      </c>
      <c r="F15" s="13">
        <v>100</v>
      </c>
      <c r="G15" s="13">
        <v>1</v>
      </c>
      <c r="H15" s="14">
        <v>4.7E-2</v>
      </c>
      <c r="I15" s="14"/>
      <c r="J15" s="15"/>
      <c r="K15" s="16" t="s">
        <v>42</v>
      </c>
      <c r="L15" s="16" t="s">
        <v>47</v>
      </c>
      <c r="M15" s="16"/>
    </row>
    <row r="16" spans="1:15" ht="15.75" x14ac:dyDescent="0.25">
      <c r="A16" s="13" t="s">
        <v>8</v>
      </c>
      <c r="B16" s="13" t="s">
        <v>67</v>
      </c>
      <c r="C16" s="13" t="s">
        <v>6</v>
      </c>
      <c r="D16" s="13">
        <v>100</v>
      </c>
      <c r="E16" s="13" t="s">
        <v>41</v>
      </c>
      <c r="F16" s="13">
        <v>100</v>
      </c>
      <c r="G16" s="13">
        <v>1</v>
      </c>
      <c r="H16" s="14">
        <v>4.7E-2</v>
      </c>
      <c r="I16" s="14"/>
      <c r="J16" s="15"/>
      <c r="K16" s="16" t="s">
        <v>42</v>
      </c>
      <c r="L16" s="16" t="s">
        <v>47</v>
      </c>
      <c r="M16" s="16"/>
    </row>
    <row r="17" spans="1:13" ht="15.75" x14ac:dyDescent="0.25">
      <c r="A17" s="13" t="s">
        <v>8</v>
      </c>
      <c r="B17" s="13" t="s">
        <v>68</v>
      </c>
      <c r="C17" s="13" t="s">
        <v>6</v>
      </c>
      <c r="D17" s="13">
        <v>100</v>
      </c>
      <c r="E17" s="13" t="s">
        <v>41</v>
      </c>
      <c r="F17" s="13">
        <v>100</v>
      </c>
      <c r="G17" s="13">
        <v>1</v>
      </c>
      <c r="H17" s="14">
        <v>4.7E-2</v>
      </c>
      <c r="I17" s="14"/>
      <c r="J17" s="15"/>
      <c r="K17" s="16" t="s">
        <v>42</v>
      </c>
      <c r="L17" s="16" t="s">
        <v>47</v>
      </c>
      <c r="M17" s="16"/>
    </row>
    <row r="18" spans="1:13" ht="15.75" x14ac:dyDescent="0.25">
      <c r="A18" s="13" t="s">
        <v>8</v>
      </c>
      <c r="B18" s="13" t="s">
        <v>69</v>
      </c>
      <c r="C18" s="13" t="s">
        <v>6</v>
      </c>
      <c r="D18" s="13">
        <v>100</v>
      </c>
      <c r="E18" s="13" t="s">
        <v>41</v>
      </c>
      <c r="F18" s="13">
        <v>100</v>
      </c>
      <c r="G18" s="13">
        <v>1</v>
      </c>
      <c r="H18" s="14">
        <v>4.7E-2</v>
      </c>
      <c r="I18" s="14"/>
      <c r="J18" s="15"/>
      <c r="K18" s="16" t="s">
        <v>42</v>
      </c>
      <c r="L18" s="16" t="s">
        <v>47</v>
      </c>
      <c r="M18" s="16"/>
    </row>
    <row r="19" spans="1:13" ht="15.75" x14ac:dyDescent="0.25">
      <c r="A19" s="13" t="s">
        <v>8</v>
      </c>
      <c r="B19" s="13" t="s">
        <v>70</v>
      </c>
      <c r="C19" s="13" t="s">
        <v>6</v>
      </c>
      <c r="D19" s="13">
        <v>100</v>
      </c>
      <c r="E19" s="13" t="s">
        <v>41</v>
      </c>
      <c r="F19" s="13">
        <v>100</v>
      </c>
      <c r="G19" s="13">
        <v>1</v>
      </c>
      <c r="H19" s="14">
        <v>4.7E-2</v>
      </c>
      <c r="I19" s="14"/>
      <c r="J19" s="15"/>
      <c r="K19" s="16" t="s">
        <v>42</v>
      </c>
      <c r="L19" s="16" t="s">
        <v>47</v>
      </c>
      <c r="M19" s="16"/>
    </row>
    <row r="20" spans="1:13" ht="15.75" x14ac:dyDescent="0.25">
      <c r="A20" s="13" t="s">
        <v>8</v>
      </c>
      <c r="B20" s="13" t="s">
        <v>71</v>
      </c>
      <c r="C20" s="13" t="s">
        <v>6</v>
      </c>
      <c r="D20" s="13">
        <v>100</v>
      </c>
      <c r="E20" s="13" t="s">
        <v>41</v>
      </c>
      <c r="F20" s="13">
        <v>100</v>
      </c>
      <c r="G20" s="13">
        <v>1</v>
      </c>
      <c r="H20" s="14">
        <v>4.7E-2</v>
      </c>
      <c r="I20" s="14"/>
      <c r="J20" s="15"/>
      <c r="K20" s="16" t="s">
        <v>42</v>
      </c>
      <c r="L20" s="16" t="s">
        <v>47</v>
      </c>
      <c r="M20" s="16"/>
    </row>
    <row r="21" spans="1:13" ht="15.75" x14ac:dyDescent="0.25">
      <c r="A21" s="13" t="s">
        <v>8</v>
      </c>
      <c r="B21" s="13" t="s">
        <v>72</v>
      </c>
      <c r="C21" s="13" t="s">
        <v>6</v>
      </c>
      <c r="D21" s="13">
        <v>100</v>
      </c>
      <c r="E21" s="13" t="s">
        <v>41</v>
      </c>
      <c r="F21" s="13">
        <v>100</v>
      </c>
      <c r="G21" s="13">
        <v>1</v>
      </c>
      <c r="H21" s="14">
        <v>4.7E-2</v>
      </c>
      <c r="I21" s="14"/>
      <c r="J21" s="15"/>
      <c r="K21" s="16" t="s">
        <v>42</v>
      </c>
      <c r="L21" s="16" t="s">
        <v>47</v>
      </c>
      <c r="M21" s="16"/>
    </row>
    <row r="22" spans="1:13" ht="15.75" x14ac:dyDescent="0.25">
      <c r="A22" s="13" t="s">
        <v>8</v>
      </c>
      <c r="B22" s="13" t="s">
        <v>73</v>
      </c>
      <c r="C22" s="13" t="s">
        <v>6</v>
      </c>
      <c r="D22" s="13">
        <v>100</v>
      </c>
      <c r="E22" s="13" t="s">
        <v>41</v>
      </c>
      <c r="F22" s="13">
        <v>100</v>
      </c>
      <c r="G22" s="13">
        <v>1</v>
      </c>
      <c r="H22" s="14">
        <v>4.7E-2</v>
      </c>
      <c r="I22" s="14"/>
      <c r="J22" s="15"/>
      <c r="K22" s="16" t="s">
        <v>42</v>
      </c>
      <c r="L22" s="16" t="s">
        <v>47</v>
      </c>
      <c r="M22" s="16"/>
    </row>
    <row r="23" spans="1:13" ht="15.75" x14ac:dyDescent="0.25">
      <c r="A23" s="13" t="s">
        <v>8</v>
      </c>
      <c r="B23" s="13" t="s">
        <v>74</v>
      </c>
      <c r="C23" s="13" t="s">
        <v>6</v>
      </c>
      <c r="D23" s="13">
        <v>100</v>
      </c>
      <c r="E23" s="13" t="s">
        <v>41</v>
      </c>
      <c r="F23" s="13">
        <v>100</v>
      </c>
      <c r="G23" s="13">
        <v>1</v>
      </c>
      <c r="H23" s="14">
        <v>4.7E-2</v>
      </c>
      <c r="I23" s="14"/>
      <c r="J23" s="15"/>
      <c r="K23" s="16" t="s">
        <v>42</v>
      </c>
      <c r="L23" s="16" t="s">
        <v>47</v>
      </c>
      <c r="M23" s="16"/>
    </row>
    <row r="24" spans="1:13" ht="15.75" x14ac:dyDescent="0.25">
      <c r="A24" s="13" t="s">
        <v>8</v>
      </c>
      <c r="B24" s="13" t="s">
        <v>75</v>
      </c>
      <c r="C24" s="13" t="s">
        <v>6</v>
      </c>
      <c r="D24" s="13">
        <v>100</v>
      </c>
      <c r="E24" s="13" t="s">
        <v>41</v>
      </c>
      <c r="F24" s="13">
        <v>100</v>
      </c>
      <c r="G24" s="13">
        <v>1</v>
      </c>
      <c r="H24" s="14">
        <v>4.7E-2</v>
      </c>
      <c r="I24" s="14"/>
      <c r="J24" s="15"/>
      <c r="K24" s="16" t="s">
        <v>42</v>
      </c>
      <c r="L24" s="16" t="s">
        <v>47</v>
      </c>
      <c r="M24" s="16"/>
    </row>
    <row r="25" spans="1:13" ht="15.75" x14ac:dyDescent="0.25">
      <c r="A25" s="13" t="s">
        <v>8</v>
      </c>
      <c r="B25" s="13" t="s">
        <v>76</v>
      </c>
      <c r="C25" s="13" t="s">
        <v>6</v>
      </c>
      <c r="D25" s="13">
        <v>100</v>
      </c>
      <c r="E25" s="13" t="s">
        <v>41</v>
      </c>
      <c r="F25" s="13">
        <v>100</v>
      </c>
      <c r="G25" s="13">
        <v>1</v>
      </c>
      <c r="H25" s="14">
        <v>4.7E-2</v>
      </c>
      <c r="I25" s="14"/>
      <c r="J25" s="15"/>
      <c r="K25" s="16" t="s">
        <v>42</v>
      </c>
      <c r="L25" s="16" t="s">
        <v>47</v>
      </c>
      <c r="M25" s="16"/>
    </row>
    <row r="26" spans="1:13" ht="15.75" x14ac:dyDescent="0.25">
      <c r="A26" s="13" t="s">
        <v>8</v>
      </c>
      <c r="B26" s="13" t="s">
        <v>77</v>
      </c>
      <c r="C26" s="13" t="s">
        <v>6</v>
      </c>
      <c r="D26" s="13">
        <v>100</v>
      </c>
      <c r="E26" s="13" t="s">
        <v>41</v>
      </c>
      <c r="F26" s="13">
        <v>100</v>
      </c>
      <c r="G26" s="13">
        <v>1</v>
      </c>
      <c r="H26" s="14">
        <v>4.7E-2</v>
      </c>
      <c r="I26" s="14"/>
      <c r="J26" s="15"/>
      <c r="K26" s="16" t="s">
        <v>42</v>
      </c>
      <c r="L26" s="16" t="s">
        <v>47</v>
      </c>
      <c r="M26" s="16"/>
    </row>
    <row r="27" spans="1:13" ht="15.75" x14ac:dyDescent="0.25">
      <c r="A27" s="13" t="s">
        <v>8</v>
      </c>
      <c r="B27" s="13" t="s">
        <v>78</v>
      </c>
      <c r="C27" s="13" t="s">
        <v>6</v>
      </c>
      <c r="D27" s="13">
        <v>100</v>
      </c>
      <c r="E27" s="13" t="s">
        <v>41</v>
      </c>
      <c r="F27" s="13">
        <v>100</v>
      </c>
      <c r="G27" s="13">
        <v>1</v>
      </c>
      <c r="H27" s="14">
        <v>4.7E-2</v>
      </c>
      <c r="I27" s="14"/>
      <c r="J27" s="15"/>
      <c r="K27" s="16" t="s">
        <v>42</v>
      </c>
      <c r="L27" s="16" t="s">
        <v>47</v>
      </c>
      <c r="M27" s="16"/>
    </row>
    <row r="28" spans="1:13" ht="15.75" x14ac:dyDescent="0.25">
      <c r="A28" s="13" t="s">
        <v>8</v>
      </c>
      <c r="B28" s="13" t="s">
        <v>79</v>
      </c>
      <c r="C28" s="13" t="s">
        <v>6</v>
      </c>
      <c r="D28" s="13">
        <v>100</v>
      </c>
      <c r="E28" s="13" t="s">
        <v>41</v>
      </c>
      <c r="F28" s="13">
        <v>100</v>
      </c>
      <c r="G28" s="13">
        <v>1</v>
      </c>
      <c r="H28" s="14">
        <v>4.7E-2</v>
      </c>
      <c r="I28" s="14"/>
      <c r="J28" s="15"/>
      <c r="K28" s="16" t="s">
        <v>42</v>
      </c>
      <c r="L28" s="16" t="s">
        <v>47</v>
      </c>
      <c r="M28" s="16"/>
    </row>
    <row r="29" spans="1:13" ht="15.75" x14ac:dyDescent="0.25">
      <c r="A29" s="13" t="s">
        <v>8</v>
      </c>
      <c r="B29" s="13" t="s">
        <v>80</v>
      </c>
      <c r="C29" s="13" t="s">
        <v>6</v>
      </c>
      <c r="D29" s="13">
        <v>100</v>
      </c>
      <c r="E29" s="13" t="s">
        <v>41</v>
      </c>
      <c r="F29" s="13">
        <v>100</v>
      </c>
      <c r="G29" s="13">
        <v>1</v>
      </c>
      <c r="H29" s="14">
        <v>4.7E-2</v>
      </c>
      <c r="I29" s="14"/>
      <c r="J29" s="15"/>
      <c r="K29" s="16" t="s">
        <v>42</v>
      </c>
      <c r="L29" s="16" t="s">
        <v>47</v>
      </c>
      <c r="M29" s="16"/>
    </row>
    <row r="30" spans="1:13" ht="15.75" x14ac:dyDescent="0.25">
      <c r="A30" s="13" t="s">
        <v>8</v>
      </c>
      <c r="B30" s="13" t="s">
        <v>81</v>
      </c>
      <c r="C30" s="13" t="s">
        <v>6</v>
      </c>
      <c r="D30" s="13">
        <v>50</v>
      </c>
      <c r="E30" s="13" t="s">
        <v>41</v>
      </c>
      <c r="F30" s="13">
        <v>50</v>
      </c>
      <c r="G30" s="13">
        <v>1</v>
      </c>
      <c r="H30" s="14">
        <v>9.2999999999999999E-2</v>
      </c>
      <c r="I30" s="14"/>
      <c r="J30" s="15"/>
      <c r="K30" s="16" t="s">
        <v>42</v>
      </c>
      <c r="L30" s="16" t="s">
        <v>82</v>
      </c>
      <c r="M30" s="16"/>
    </row>
    <row r="31" spans="1:13" ht="15.75" x14ac:dyDescent="0.25">
      <c r="A31" s="13" t="s">
        <v>8</v>
      </c>
      <c r="B31" s="13" t="s">
        <v>83</v>
      </c>
      <c r="C31" s="13" t="s">
        <v>6</v>
      </c>
      <c r="D31" s="13">
        <v>50</v>
      </c>
      <c r="E31" s="13" t="s">
        <v>41</v>
      </c>
      <c r="F31" s="13">
        <v>50</v>
      </c>
      <c r="G31" s="13">
        <v>1</v>
      </c>
      <c r="H31" s="14">
        <v>9.2999999999999999E-2</v>
      </c>
      <c r="I31" s="14"/>
      <c r="J31" s="15"/>
      <c r="K31" s="16" t="s">
        <v>42</v>
      </c>
      <c r="L31" s="16" t="s">
        <v>82</v>
      </c>
      <c r="M31" s="16"/>
    </row>
    <row r="32" spans="1:13" ht="15.75" x14ac:dyDescent="0.25">
      <c r="A32" s="13" t="s">
        <v>8</v>
      </c>
      <c r="B32" s="13" t="s">
        <v>84</v>
      </c>
      <c r="C32" s="13" t="s">
        <v>6</v>
      </c>
      <c r="D32" s="13">
        <v>50</v>
      </c>
      <c r="E32" s="13" t="s">
        <v>41</v>
      </c>
      <c r="F32" s="13">
        <v>50</v>
      </c>
      <c r="G32" s="13">
        <v>1</v>
      </c>
      <c r="H32" s="14">
        <v>9.2999999999999999E-2</v>
      </c>
      <c r="I32" s="14"/>
      <c r="J32" s="15"/>
      <c r="K32" s="16" t="s">
        <v>42</v>
      </c>
      <c r="L32" s="16" t="s">
        <v>82</v>
      </c>
      <c r="M32" s="16"/>
    </row>
    <row r="33" spans="1:13" ht="15.75" x14ac:dyDescent="0.25">
      <c r="A33" s="13" t="s">
        <v>8</v>
      </c>
      <c r="B33" s="13" t="s">
        <v>85</v>
      </c>
      <c r="C33" s="13" t="s">
        <v>6</v>
      </c>
      <c r="D33" s="13">
        <v>50</v>
      </c>
      <c r="E33" s="13" t="s">
        <v>41</v>
      </c>
      <c r="F33" s="13">
        <v>50</v>
      </c>
      <c r="G33" s="13">
        <v>1</v>
      </c>
      <c r="H33" s="14">
        <v>9.2999999999999999E-2</v>
      </c>
      <c r="I33" s="14"/>
      <c r="J33" s="15"/>
      <c r="K33" s="16" t="s">
        <v>42</v>
      </c>
      <c r="L33" s="16" t="s">
        <v>82</v>
      </c>
      <c r="M33" s="16"/>
    </row>
    <row r="34" spans="1:13" ht="15.75" x14ac:dyDescent="0.25">
      <c r="A34" s="13" t="s">
        <v>8</v>
      </c>
      <c r="B34" s="13" t="s">
        <v>86</v>
      </c>
      <c r="C34" s="13" t="s">
        <v>6</v>
      </c>
      <c r="D34" s="13">
        <v>50</v>
      </c>
      <c r="E34" s="13" t="s">
        <v>41</v>
      </c>
      <c r="F34" s="13">
        <v>50</v>
      </c>
      <c r="G34" s="13">
        <v>1</v>
      </c>
      <c r="H34" s="14">
        <v>9.2999999999999999E-2</v>
      </c>
      <c r="I34" s="14"/>
      <c r="J34" s="15"/>
      <c r="K34" s="16" t="s">
        <v>42</v>
      </c>
      <c r="L34" s="16" t="s">
        <v>82</v>
      </c>
      <c r="M34" s="16"/>
    </row>
    <row r="35" spans="1:13" ht="15.75" x14ac:dyDescent="0.25">
      <c r="A35" s="13" t="s">
        <v>8</v>
      </c>
      <c r="B35" s="13" t="s">
        <v>87</v>
      </c>
      <c r="C35" s="13" t="s">
        <v>6</v>
      </c>
      <c r="D35" s="13">
        <v>50</v>
      </c>
      <c r="E35" s="13" t="s">
        <v>41</v>
      </c>
      <c r="F35" s="13">
        <v>50</v>
      </c>
      <c r="G35" s="13">
        <v>1</v>
      </c>
      <c r="H35" s="14">
        <v>9.2999999999999999E-2</v>
      </c>
      <c r="I35" s="14"/>
      <c r="J35" s="15"/>
      <c r="K35" s="16" t="s">
        <v>42</v>
      </c>
      <c r="L35" s="16" t="s">
        <v>82</v>
      </c>
      <c r="M35" s="16"/>
    </row>
    <row r="36" spans="1:13" ht="15.75" x14ac:dyDescent="0.25">
      <c r="A36" s="13" t="s">
        <v>8</v>
      </c>
      <c r="B36" s="13" t="s">
        <v>88</v>
      </c>
      <c r="C36" s="13" t="s">
        <v>6</v>
      </c>
      <c r="D36" s="13">
        <v>50</v>
      </c>
      <c r="E36" s="13" t="s">
        <v>41</v>
      </c>
      <c r="F36" s="13">
        <v>50</v>
      </c>
      <c r="G36" s="13">
        <v>1</v>
      </c>
      <c r="H36" s="14">
        <v>9.2999999999999999E-2</v>
      </c>
      <c r="I36" s="14"/>
      <c r="J36" s="15"/>
      <c r="K36" s="16" t="s">
        <v>42</v>
      </c>
      <c r="L36" s="16" t="s">
        <v>82</v>
      </c>
      <c r="M36" s="16"/>
    </row>
    <row r="37" spans="1:13" ht="15.75" x14ac:dyDescent="0.25">
      <c r="A37" s="13" t="s">
        <v>8</v>
      </c>
      <c r="B37" s="13" t="s">
        <v>89</v>
      </c>
      <c r="C37" s="13" t="s">
        <v>6</v>
      </c>
      <c r="D37" s="13">
        <v>50</v>
      </c>
      <c r="E37" s="13" t="s">
        <v>41</v>
      </c>
      <c r="F37" s="13">
        <v>50</v>
      </c>
      <c r="G37" s="13">
        <v>1</v>
      </c>
      <c r="H37" s="14">
        <v>9.2999999999999999E-2</v>
      </c>
      <c r="I37" s="14"/>
      <c r="J37" s="15"/>
      <c r="K37" s="16" t="s">
        <v>42</v>
      </c>
      <c r="L37" s="16" t="s">
        <v>82</v>
      </c>
      <c r="M37" s="16"/>
    </row>
    <row r="38" spans="1:13" ht="15.75" x14ac:dyDescent="0.25">
      <c r="A38" s="13" t="s">
        <v>8</v>
      </c>
      <c r="B38" s="13" t="s">
        <v>90</v>
      </c>
      <c r="C38" s="13" t="s">
        <v>6</v>
      </c>
      <c r="D38" s="13">
        <v>50</v>
      </c>
      <c r="E38" s="13" t="s">
        <v>41</v>
      </c>
      <c r="F38" s="13">
        <v>50</v>
      </c>
      <c r="G38" s="13">
        <v>1</v>
      </c>
      <c r="H38" s="14">
        <v>9.2999999999999999E-2</v>
      </c>
      <c r="I38" s="14"/>
      <c r="J38" s="15"/>
      <c r="K38" s="16" t="s">
        <v>42</v>
      </c>
      <c r="L38" s="16" t="s">
        <v>82</v>
      </c>
      <c r="M38" s="16"/>
    </row>
    <row r="39" spans="1:13" ht="15.75" x14ac:dyDescent="0.25">
      <c r="A39" s="13" t="s">
        <v>8</v>
      </c>
      <c r="B39" s="13" t="s">
        <v>91</v>
      </c>
      <c r="C39" s="13" t="s">
        <v>6</v>
      </c>
      <c r="D39" s="13">
        <v>50</v>
      </c>
      <c r="E39" s="13" t="s">
        <v>41</v>
      </c>
      <c r="F39" s="13">
        <v>50</v>
      </c>
      <c r="G39" s="13">
        <v>1</v>
      </c>
      <c r="H39" s="14">
        <v>9.2999999999999999E-2</v>
      </c>
      <c r="I39" s="14"/>
      <c r="J39" s="15"/>
      <c r="K39" s="16" t="s">
        <v>42</v>
      </c>
      <c r="L39" s="16" t="s">
        <v>82</v>
      </c>
      <c r="M39" s="16"/>
    </row>
    <row r="40" spans="1:13" ht="15.75" x14ac:dyDescent="0.25">
      <c r="A40" s="13" t="s">
        <v>8</v>
      </c>
      <c r="B40" s="13" t="s">
        <v>92</v>
      </c>
      <c r="C40" s="13" t="s">
        <v>6</v>
      </c>
      <c r="D40" s="13">
        <v>50</v>
      </c>
      <c r="E40" s="13" t="s">
        <v>41</v>
      </c>
      <c r="F40" s="13">
        <v>50</v>
      </c>
      <c r="G40" s="13">
        <v>1</v>
      </c>
      <c r="H40" s="14">
        <v>9.2999999999999999E-2</v>
      </c>
      <c r="I40" s="14"/>
      <c r="J40" s="15"/>
      <c r="K40" s="16" t="s">
        <v>42</v>
      </c>
      <c r="L40" s="16" t="s">
        <v>82</v>
      </c>
      <c r="M40" s="16"/>
    </row>
    <row r="41" spans="1:13" ht="15.75" x14ac:dyDescent="0.25">
      <c r="A41" s="13" t="s">
        <v>8</v>
      </c>
      <c r="B41" s="13" t="s">
        <v>93</v>
      </c>
      <c r="C41" s="13" t="s">
        <v>6</v>
      </c>
      <c r="D41" s="13">
        <v>50</v>
      </c>
      <c r="E41" s="13" t="s">
        <v>41</v>
      </c>
      <c r="F41" s="13">
        <v>50</v>
      </c>
      <c r="G41" s="13">
        <v>1</v>
      </c>
      <c r="H41" s="14">
        <v>9.2999999999999999E-2</v>
      </c>
      <c r="I41" s="14"/>
      <c r="J41" s="15"/>
      <c r="K41" s="16" t="s">
        <v>42</v>
      </c>
      <c r="L41" s="16" t="s">
        <v>82</v>
      </c>
      <c r="M41" s="16"/>
    </row>
    <row r="42" spans="1:13" ht="15.75" x14ac:dyDescent="0.25">
      <c r="A42" s="13" t="s">
        <v>8</v>
      </c>
      <c r="B42" s="13" t="s">
        <v>94</v>
      </c>
      <c r="C42" s="13" t="s">
        <v>6</v>
      </c>
      <c r="D42" s="13">
        <v>50</v>
      </c>
      <c r="E42" s="13" t="s">
        <v>41</v>
      </c>
      <c r="F42" s="13">
        <v>50</v>
      </c>
      <c r="G42" s="13">
        <v>1</v>
      </c>
      <c r="H42" s="14">
        <v>9.2999999999999999E-2</v>
      </c>
      <c r="I42" s="14"/>
      <c r="J42" s="15"/>
      <c r="K42" s="16" t="s">
        <v>42</v>
      </c>
      <c r="L42" s="16" t="s">
        <v>82</v>
      </c>
      <c r="M42" s="16"/>
    </row>
    <row r="43" spans="1:13" ht="15.75" x14ac:dyDescent="0.25">
      <c r="A43" s="13" t="s">
        <v>8</v>
      </c>
      <c r="B43" s="13" t="s">
        <v>95</v>
      </c>
      <c r="C43" s="13" t="s">
        <v>6</v>
      </c>
      <c r="D43" s="13">
        <v>50</v>
      </c>
      <c r="E43" s="13" t="s">
        <v>41</v>
      </c>
      <c r="F43" s="13">
        <v>50</v>
      </c>
      <c r="G43" s="13">
        <v>1</v>
      </c>
      <c r="H43" s="14">
        <v>9.2999999999999999E-2</v>
      </c>
      <c r="I43" s="14"/>
      <c r="J43" s="15"/>
      <c r="K43" s="16" t="s">
        <v>42</v>
      </c>
      <c r="L43" s="16" t="s">
        <v>82</v>
      </c>
      <c r="M43" s="16"/>
    </row>
    <row r="44" spans="1:13" ht="15.75" x14ac:dyDescent="0.25">
      <c r="A44" s="13" t="s">
        <v>8</v>
      </c>
      <c r="B44" s="13" t="s">
        <v>96</v>
      </c>
      <c r="C44" s="13" t="s">
        <v>6</v>
      </c>
      <c r="D44" s="13">
        <v>50</v>
      </c>
      <c r="E44" s="13" t="s">
        <v>41</v>
      </c>
      <c r="F44" s="13">
        <v>50</v>
      </c>
      <c r="G44" s="13">
        <v>1</v>
      </c>
      <c r="H44" s="14">
        <v>9.2999999999999999E-2</v>
      </c>
      <c r="I44" s="14"/>
      <c r="J44" s="15"/>
      <c r="K44" s="16" t="s">
        <v>42</v>
      </c>
      <c r="L44" s="16" t="s">
        <v>82</v>
      </c>
      <c r="M44" s="16"/>
    </row>
    <row r="45" spans="1:13" ht="15.75" x14ac:dyDescent="0.25">
      <c r="A45" s="13" t="s">
        <v>8</v>
      </c>
      <c r="B45" s="13" t="s">
        <v>97</v>
      </c>
      <c r="C45" s="13" t="s">
        <v>6</v>
      </c>
      <c r="D45" s="13">
        <v>50</v>
      </c>
      <c r="E45" s="13" t="s">
        <v>41</v>
      </c>
      <c r="F45" s="13">
        <v>50</v>
      </c>
      <c r="G45" s="13">
        <v>1</v>
      </c>
      <c r="H45" s="14">
        <v>9.2999999999999999E-2</v>
      </c>
      <c r="I45" s="14"/>
      <c r="J45" s="15"/>
      <c r="K45" s="16" t="s">
        <v>42</v>
      </c>
      <c r="L45" s="16" t="s">
        <v>82</v>
      </c>
      <c r="M45" s="16"/>
    </row>
    <row r="46" spans="1:13" ht="15.75" x14ac:dyDescent="0.25">
      <c r="A46" s="13" t="s">
        <v>8</v>
      </c>
      <c r="B46" s="13" t="s">
        <v>98</v>
      </c>
      <c r="C46" s="13" t="s">
        <v>6</v>
      </c>
      <c r="D46" s="13">
        <v>50</v>
      </c>
      <c r="E46" s="13" t="s">
        <v>41</v>
      </c>
      <c r="F46" s="13">
        <v>50</v>
      </c>
      <c r="G46" s="13">
        <v>1</v>
      </c>
      <c r="H46" s="14">
        <v>9.2999999999999999E-2</v>
      </c>
      <c r="I46" s="14"/>
      <c r="J46" s="15"/>
      <c r="K46" s="16" t="s">
        <v>42</v>
      </c>
      <c r="L46" s="16" t="s">
        <v>82</v>
      </c>
      <c r="M46" s="16"/>
    </row>
    <row r="47" spans="1:13" ht="15.75" x14ac:dyDescent="0.25">
      <c r="A47" s="13" t="s">
        <v>8</v>
      </c>
      <c r="B47" s="13" t="s">
        <v>99</v>
      </c>
      <c r="C47" s="13" t="s">
        <v>6</v>
      </c>
      <c r="D47" s="13">
        <v>50</v>
      </c>
      <c r="E47" s="13" t="s">
        <v>41</v>
      </c>
      <c r="F47" s="13">
        <v>50</v>
      </c>
      <c r="G47" s="13">
        <v>1</v>
      </c>
      <c r="H47" s="14">
        <v>9.2999999999999999E-2</v>
      </c>
      <c r="I47" s="14"/>
      <c r="J47" s="15"/>
      <c r="K47" s="16" t="s">
        <v>42</v>
      </c>
      <c r="L47" s="16" t="s">
        <v>82</v>
      </c>
      <c r="M47" s="16"/>
    </row>
    <row r="48" spans="1:13" ht="15.75" x14ac:dyDescent="0.25">
      <c r="A48" s="13" t="s">
        <v>8</v>
      </c>
      <c r="B48" s="13" t="s">
        <v>100</v>
      </c>
      <c r="C48" s="13" t="s">
        <v>6</v>
      </c>
      <c r="D48" s="13">
        <v>50</v>
      </c>
      <c r="E48" s="13" t="s">
        <v>41</v>
      </c>
      <c r="F48" s="13">
        <v>50</v>
      </c>
      <c r="G48" s="13">
        <v>1</v>
      </c>
      <c r="H48" s="14">
        <v>9.2999999999999999E-2</v>
      </c>
      <c r="I48" s="14"/>
      <c r="J48" s="15"/>
      <c r="K48" s="16" t="s">
        <v>42</v>
      </c>
      <c r="L48" s="16" t="s">
        <v>82</v>
      </c>
      <c r="M48" s="16"/>
    </row>
    <row r="49" spans="1:13" ht="15.75" x14ac:dyDescent="0.25">
      <c r="A49" s="13" t="s">
        <v>8</v>
      </c>
      <c r="B49" s="13" t="s">
        <v>101</v>
      </c>
      <c r="C49" s="13" t="s">
        <v>6</v>
      </c>
      <c r="D49" s="13">
        <v>50</v>
      </c>
      <c r="E49" s="13" t="s">
        <v>41</v>
      </c>
      <c r="F49" s="13">
        <v>50</v>
      </c>
      <c r="G49" s="13">
        <v>1</v>
      </c>
      <c r="H49" s="14">
        <v>9.2999999999999999E-2</v>
      </c>
      <c r="I49" s="14"/>
      <c r="J49" s="15"/>
      <c r="K49" s="16" t="s">
        <v>42</v>
      </c>
      <c r="L49" s="16" t="s">
        <v>82</v>
      </c>
      <c r="M49" s="16"/>
    </row>
    <row r="50" spans="1:13" ht="15.75" x14ac:dyDescent="0.25">
      <c r="A50" s="13"/>
      <c r="B50" s="13"/>
      <c r="C50" s="13"/>
      <c r="D50" s="13">
        <f>SUM(D10:D49)</f>
        <v>3000</v>
      </c>
      <c r="E50" s="13"/>
      <c r="F50" s="13"/>
      <c r="G50" s="17">
        <f>SUM(G10:G49)</f>
        <v>40</v>
      </c>
      <c r="H50" s="14">
        <f>SUM(H10:H49)</f>
        <v>2.8</v>
      </c>
      <c r="I50" s="14"/>
      <c r="J50" s="15"/>
      <c r="K50" s="16"/>
      <c r="L50" s="16"/>
      <c r="M50" s="16"/>
    </row>
    <row r="52" spans="1:13" ht="15.75" x14ac:dyDescent="0.25">
      <c r="A52" s="18" t="s">
        <v>102</v>
      </c>
      <c r="B52" s="18">
        <v>1</v>
      </c>
      <c r="C52" s="18" t="s">
        <v>6</v>
      </c>
      <c r="D52" s="18">
        <v>100</v>
      </c>
      <c r="E52" s="13" t="s">
        <v>41</v>
      </c>
      <c r="F52" s="18">
        <v>100</v>
      </c>
      <c r="G52" s="13">
        <v>1</v>
      </c>
      <c r="H52" s="19">
        <v>9.7000000000000003E-2</v>
      </c>
      <c r="I52" s="19">
        <v>32.299999999999997</v>
      </c>
      <c r="J52" s="20"/>
      <c r="K52" s="21" t="s">
        <v>42</v>
      </c>
      <c r="L52" s="21" t="s">
        <v>103</v>
      </c>
    </row>
    <row r="53" spans="1:13" ht="15.75" x14ac:dyDescent="0.25">
      <c r="A53" s="18" t="s">
        <v>102</v>
      </c>
      <c r="B53" s="18">
        <v>2</v>
      </c>
      <c r="C53" s="18" t="s">
        <v>6</v>
      </c>
      <c r="D53" s="18">
        <v>100</v>
      </c>
      <c r="E53" s="13" t="s">
        <v>41</v>
      </c>
      <c r="F53" s="18">
        <v>100</v>
      </c>
      <c r="G53" s="13">
        <v>1</v>
      </c>
      <c r="H53" s="19">
        <v>9.7000000000000003E-2</v>
      </c>
      <c r="I53" s="19">
        <v>32.299999999999997</v>
      </c>
      <c r="J53" s="22"/>
      <c r="K53" s="21" t="s">
        <v>42</v>
      </c>
      <c r="L53" s="21" t="s">
        <v>103</v>
      </c>
    </row>
    <row r="54" spans="1:13" ht="15.75" x14ac:dyDescent="0.25">
      <c r="A54" s="18" t="s">
        <v>102</v>
      </c>
      <c r="B54" s="18">
        <v>3</v>
      </c>
      <c r="C54" s="18" t="s">
        <v>6</v>
      </c>
      <c r="D54" s="18">
        <v>100</v>
      </c>
      <c r="E54" s="13" t="s">
        <v>41</v>
      </c>
      <c r="F54" s="18">
        <v>100</v>
      </c>
      <c r="G54" s="13">
        <v>1</v>
      </c>
      <c r="H54" s="19">
        <v>9.7000000000000003E-2</v>
      </c>
      <c r="I54" s="19">
        <v>32.299999999999997</v>
      </c>
      <c r="J54" s="22"/>
      <c r="K54" s="21" t="s">
        <v>42</v>
      </c>
      <c r="L54" s="21" t="s">
        <v>103</v>
      </c>
    </row>
    <row r="55" spans="1:13" ht="15.75" x14ac:dyDescent="0.25">
      <c r="A55" s="18" t="s">
        <v>102</v>
      </c>
      <c r="B55" s="18">
        <v>4</v>
      </c>
      <c r="C55" s="18" t="s">
        <v>6</v>
      </c>
      <c r="D55" s="18">
        <v>100</v>
      </c>
      <c r="E55" s="13" t="s">
        <v>41</v>
      </c>
      <c r="F55" s="18">
        <v>100</v>
      </c>
      <c r="G55" s="13">
        <v>1</v>
      </c>
      <c r="H55" s="19">
        <v>9.7000000000000003E-2</v>
      </c>
      <c r="I55" s="19">
        <v>32.299999999999997</v>
      </c>
      <c r="J55" s="22"/>
      <c r="K55" s="21" t="s">
        <v>42</v>
      </c>
      <c r="L55" s="21" t="s">
        <v>103</v>
      </c>
    </row>
    <row r="56" spans="1:13" ht="15.75" x14ac:dyDescent="0.25">
      <c r="A56" s="18" t="s">
        <v>102</v>
      </c>
      <c r="B56" s="18">
        <v>5</v>
      </c>
      <c r="C56" s="18" t="s">
        <v>6</v>
      </c>
      <c r="D56" s="18">
        <v>100</v>
      </c>
      <c r="E56" s="13" t="s">
        <v>41</v>
      </c>
      <c r="F56" s="18">
        <v>100</v>
      </c>
      <c r="G56" s="13">
        <v>1</v>
      </c>
      <c r="H56" s="19">
        <v>9.7000000000000003E-2</v>
      </c>
      <c r="I56" s="19">
        <v>32.299999999999997</v>
      </c>
      <c r="J56" s="22"/>
      <c r="K56" s="21" t="s">
        <v>42</v>
      </c>
      <c r="L56" s="21" t="s">
        <v>103</v>
      </c>
    </row>
    <row r="57" spans="1:13" ht="15.75" x14ac:dyDescent="0.25">
      <c r="A57" s="18" t="s">
        <v>102</v>
      </c>
      <c r="B57" s="18">
        <v>6</v>
      </c>
      <c r="C57" s="18" t="s">
        <v>6</v>
      </c>
      <c r="D57" s="18">
        <v>100</v>
      </c>
      <c r="E57" s="13" t="s">
        <v>41</v>
      </c>
      <c r="F57" s="18">
        <v>100</v>
      </c>
      <c r="G57" s="13">
        <v>1</v>
      </c>
      <c r="H57" s="19">
        <v>9.7000000000000003E-2</v>
      </c>
      <c r="I57" s="19">
        <v>32.299999999999997</v>
      </c>
      <c r="J57" s="22"/>
      <c r="K57" s="21" t="s">
        <v>42</v>
      </c>
      <c r="L57" s="21" t="s">
        <v>103</v>
      </c>
    </row>
    <row r="58" spans="1:13" ht="15.75" x14ac:dyDescent="0.25">
      <c r="A58" s="18" t="s">
        <v>102</v>
      </c>
      <c r="B58" s="18">
        <v>7</v>
      </c>
      <c r="C58" s="18" t="s">
        <v>6</v>
      </c>
      <c r="D58" s="18">
        <v>100</v>
      </c>
      <c r="E58" s="13" t="s">
        <v>41</v>
      </c>
      <c r="F58" s="18">
        <v>100</v>
      </c>
      <c r="G58" s="13">
        <v>1</v>
      </c>
      <c r="H58" s="19">
        <v>9.7000000000000003E-2</v>
      </c>
      <c r="I58" s="19">
        <v>32.299999999999997</v>
      </c>
      <c r="J58" s="22"/>
      <c r="K58" s="21" t="s">
        <v>42</v>
      </c>
      <c r="L58" s="21" t="s">
        <v>103</v>
      </c>
    </row>
    <row r="59" spans="1:13" ht="15.75" x14ac:dyDescent="0.25">
      <c r="A59" s="18" t="s">
        <v>102</v>
      </c>
      <c r="B59" s="18">
        <v>8</v>
      </c>
      <c r="C59" s="18" t="s">
        <v>6</v>
      </c>
      <c r="D59" s="18">
        <v>100</v>
      </c>
      <c r="E59" s="13" t="s">
        <v>41</v>
      </c>
      <c r="F59" s="18">
        <v>100</v>
      </c>
      <c r="G59" s="13">
        <v>1</v>
      </c>
      <c r="H59" s="19">
        <v>9.7000000000000003E-2</v>
      </c>
      <c r="I59" s="19">
        <v>32.299999999999997</v>
      </c>
      <c r="J59" s="22"/>
      <c r="K59" s="21" t="s">
        <v>42</v>
      </c>
      <c r="L59" s="21" t="s">
        <v>103</v>
      </c>
    </row>
    <row r="60" spans="1:13" ht="15.75" x14ac:dyDescent="0.25">
      <c r="A60" s="18" t="s">
        <v>102</v>
      </c>
      <c r="B60" s="18">
        <v>9</v>
      </c>
      <c r="C60" s="18" t="s">
        <v>6</v>
      </c>
      <c r="D60" s="18">
        <v>100</v>
      </c>
      <c r="E60" s="13" t="s">
        <v>41</v>
      </c>
      <c r="F60" s="18">
        <v>100</v>
      </c>
      <c r="G60" s="13">
        <v>1</v>
      </c>
      <c r="H60" s="19">
        <v>9.7000000000000003E-2</v>
      </c>
      <c r="I60" s="19">
        <v>32.299999999999997</v>
      </c>
      <c r="J60" s="22"/>
      <c r="K60" s="21" t="s">
        <v>42</v>
      </c>
      <c r="L60" s="21" t="s">
        <v>103</v>
      </c>
    </row>
    <row r="61" spans="1:13" ht="15.75" x14ac:dyDescent="0.25">
      <c r="A61" s="18" t="s">
        <v>102</v>
      </c>
      <c r="B61" s="18">
        <v>10</v>
      </c>
      <c r="C61" s="18" t="s">
        <v>6</v>
      </c>
      <c r="D61" s="18">
        <v>100</v>
      </c>
      <c r="E61" s="13" t="s">
        <v>41</v>
      </c>
      <c r="F61" s="18">
        <v>100</v>
      </c>
      <c r="G61" s="13">
        <v>1</v>
      </c>
      <c r="H61" s="19">
        <v>9.7000000000000003E-2</v>
      </c>
      <c r="I61" s="19">
        <v>32.299999999999997</v>
      </c>
      <c r="J61" s="22"/>
      <c r="K61" s="21" t="s">
        <v>42</v>
      </c>
      <c r="L61" s="21" t="s">
        <v>103</v>
      </c>
    </row>
    <row r="62" spans="1:13" x14ac:dyDescent="0.25">
      <c r="A62" s="18"/>
      <c r="B62" s="18"/>
      <c r="C62" s="18"/>
      <c r="D62" s="18">
        <f>SUM(D52:D61)</f>
        <v>1000</v>
      </c>
      <c r="E62" s="18"/>
      <c r="F62" s="18"/>
      <c r="G62" s="23">
        <f>SUM(G52:G61)</f>
        <v>10</v>
      </c>
      <c r="H62" s="19">
        <f>SUM(H52:H61)</f>
        <v>0.96999999999999986</v>
      </c>
      <c r="I62" s="19">
        <f>SUM(I52:I61)</f>
        <v>323.00000000000006</v>
      </c>
      <c r="J62" s="22"/>
      <c r="K62" s="21"/>
      <c r="L62" s="21"/>
    </row>
    <row r="64" spans="1:13" ht="15.75" x14ac:dyDescent="0.25">
      <c r="A64" s="13" t="s">
        <v>10</v>
      </c>
      <c r="B64" s="13">
        <v>1</v>
      </c>
      <c r="C64" s="13" t="s">
        <v>6</v>
      </c>
      <c r="D64" s="13">
        <v>100</v>
      </c>
      <c r="E64" s="13" t="s">
        <v>41</v>
      </c>
      <c r="F64" s="13">
        <v>100</v>
      </c>
      <c r="G64" s="13">
        <v>1</v>
      </c>
      <c r="H64" s="14">
        <v>6.3600000000000004E-2</v>
      </c>
      <c r="I64" s="14"/>
      <c r="J64" s="15"/>
      <c r="K64" s="16" t="s">
        <v>42</v>
      </c>
      <c r="L64" s="16" t="s">
        <v>104</v>
      </c>
      <c r="M64" s="16"/>
    </row>
    <row r="65" spans="1:13" ht="15.75" x14ac:dyDescent="0.25">
      <c r="A65" s="13" t="s">
        <v>10</v>
      </c>
      <c r="B65" s="13">
        <v>2</v>
      </c>
      <c r="C65" s="13" t="s">
        <v>6</v>
      </c>
      <c r="D65" s="13">
        <v>100</v>
      </c>
      <c r="E65" s="13" t="s">
        <v>41</v>
      </c>
      <c r="F65" s="13">
        <v>100</v>
      </c>
      <c r="G65" s="13">
        <v>1</v>
      </c>
      <c r="H65" s="14">
        <v>6.3600000000000004E-2</v>
      </c>
      <c r="I65" s="14"/>
      <c r="J65" s="15"/>
      <c r="K65" s="16" t="s">
        <v>42</v>
      </c>
      <c r="L65" s="16" t="s">
        <v>104</v>
      </c>
      <c r="M65" s="16"/>
    </row>
    <row r="66" spans="1:13" ht="15.75" x14ac:dyDescent="0.25">
      <c r="A66" s="13" t="s">
        <v>10</v>
      </c>
      <c r="B66" s="13">
        <v>3</v>
      </c>
      <c r="C66" s="13" t="s">
        <v>6</v>
      </c>
      <c r="D66" s="13">
        <v>100</v>
      </c>
      <c r="E66" s="13" t="s">
        <v>41</v>
      </c>
      <c r="F66" s="13">
        <v>100</v>
      </c>
      <c r="G66" s="13">
        <v>1</v>
      </c>
      <c r="H66" s="14">
        <v>6.3600000000000004E-2</v>
      </c>
      <c r="I66" s="14"/>
      <c r="J66" s="15"/>
      <c r="K66" s="16" t="s">
        <v>42</v>
      </c>
      <c r="L66" s="16" t="s">
        <v>104</v>
      </c>
      <c r="M66" s="16"/>
    </row>
    <row r="67" spans="1:13" ht="15.75" x14ac:dyDescent="0.25">
      <c r="A67" s="13" t="s">
        <v>10</v>
      </c>
      <c r="B67" s="13">
        <v>4</v>
      </c>
      <c r="C67" s="13" t="s">
        <v>6</v>
      </c>
      <c r="D67" s="13">
        <v>100</v>
      </c>
      <c r="E67" s="13" t="s">
        <v>41</v>
      </c>
      <c r="F67" s="13">
        <v>100</v>
      </c>
      <c r="G67" s="13">
        <v>1</v>
      </c>
      <c r="H67" s="14">
        <v>5.3856000000000001E-2</v>
      </c>
      <c r="I67" s="14"/>
      <c r="J67" s="15"/>
      <c r="K67" s="16" t="s">
        <v>42</v>
      </c>
      <c r="L67" s="16" t="s">
        <v>104</v>
      </c>
      <c r="M67" s="16"/>
    </row>
    <row r="68" spans="1:13" ht="15.75" x14ac:dyDescent="0.25">
      <c r="A68" s="13" t="s">
        <v>10</v>
      </c>
      <c r="B68" s="13">
        <v>5</v>
      </c>
      <c r="C68" s="13" t="s">
        <v>6</v>
      </c>
      <c r="D68" s="13">
        <v>100</v>
      </c>
      <c r="E68" s="13" t="s">
        <v>41</v>
      </c>
      <c r="F68" s="13">
        <v>100</v>
      </c>
      <c r="G68" s="13">
        <v>1</v>
      </c>
      <c r="H68" s="14">
        <v>5.3856000000000001E-2</v>
      </c>
      <c r="I68" s="14"/>
      <c r="J68" s="15"/>
      <c r="K68" s="16" t="s">
        <v>42</v>
      </c>
      <c r="L68" s="16" t="s">
        <v>104</v>
      </c>
      <c r="M68" s="16"/>
    </row>
    <row r="69" spans="1:13" ht="15.75" x14ac:dyDescent="0.25">
      <c r="A69" s="13" t="s">
        <v>10</v>
      </c>
      <c r="B69" s="13">
        <v>6</v>
      </c>
      <c r="C69" s="13" t="s">
        <v>6</v>
      </c>
      <c r="D69" s="13">
        <v>100</v>
      </c>
      <c r="E69" s="13" t="s">
        <v>41</v>
      </c>
      <c r="F69" s="13">
        <v>100</v>
      </c>
      <c r="G69" s="13">
        <v>1</v>
      </c>
      <c r="H69" s="14">
        <v>5.3856000000000001E-2</v>
      </c>
      <c r="I69" s="14"/>
      <c r="J69" s="15"/>
      <c r="K69" s="16" t="s">
        <v>42</v>
      </c>
      <c r="L69" s="16" t="s">
        <v>104</v>
      </c>
      <c r="M69" s="16"/>
    </row>
    <row r="70" spans="1:13" ht="15.75" x14ac:dyDescent="0.25">
      <c r="A70" s="13" t="s">
        <v>10</v>
      </c>
      <c r="B70" s="13">
        <v>7</v>
      </c>
      <c r="C70" s="13" t="s">
        <v>6</v>
      </c>
      <c r="D70" s="13">
        <v>100</v>
      </c>
      <c r="E70" s="13" t="s">
        <v>41</v>
      </c>
      <c r="F70" s="13">
        <v>100</v>
      </c>
      <c r="G70" s="13">
        <v>1</v>
      </c>
      <c r="H70" s="14">
        <v>5.3856000000000001E-2</v>
      </c>
      <c r="I70" s="14"/>
      <c r="J70" s="15"/>
      <c r="K70" s="16" t="s">
        <v>42</v>
      </c>
      <c r="L70" s="16" t="s">
        <v>104</v>
      </c>
      <c r="M70" s="16"/>
    </row>
    <row r="71" spans="1:13" ht="15.75" x14ac:dyDescent="0.25">
      <c r="A71" s="13" t="s">
        <v>10</v>
      </c>
      <c r="B71" s="13">
        <v>8</v>
      </c>
      <c r="C71" s="13" t="s">
        <v>6</v>
      </c>
      <c r="D71" s="13">
        <v>100</v>
      </c>
      <c r="E71" s="13" t="s">
        <v>41</v>
      </c>
      <c r="F71" s="13">
        <v>100</v>
      </c>
      <c r="G71" s="13">
        <v>1</v>
      </c>
      <c r="H71" s="14">
        <v>5.3856000000000001E-2</v>
      </c>
      <c r="I71" s="14"/>
      <c r="J71" s="15"/>
      <c r="K71" s="16" t="s">
        <v>42</v>
      </c>
      <c r="L71" s="16" t="s">
        <v>104</v>
      </c>
      <c r="M71" s="16"/>
    </row>
    <row r="72" spans="1:13" ht="15.75" x14ac:dyDescent="0.25">
      <c r="A72" s="13" t="s">
        <v>10</v>
      </c>
      <c r="B72" s="13">
        <v>9</v>
      </c>
      <c r="C72" s="13" t="s">
        <v>6</v>
      </c>
      <c r="D72" s="13">
        <v>100</v>
      </c>
      <c r="E72" s="13" t="s">
        <v>41</v>
      </c>
      <c r="F72" s="13">
        <v>100</v>
      </c>
      <c r="G72" s="13">
        <v>1</v>
      </c>
      <c r="H72" s="14">
        <v>5.3856000000000001E-2</v>
      </c>
      <c r="I72" s="14"/>
      <c r="J72" s="15"/>
      <c r="K72" s="16" t="s">
        <v>42</v>
      </c>
      <c r="L72" s="16" t="s">
        <v>104</v>
      </c>
      <c r="M72" s="16"/>
    </row>
    <row r="73" spans="1:13" ht="15.75" x14ac:dyDescent="0.25">
      <c r="A73" s="13" t="s">
        <v>10</v>
      </c>
      <c r="B73" s="13">
        <v>10</v>
      </c>
      <c r="C73" s="13" t="s">
        <v>6</v>
      </c>
      <c r="D73" s="13">
        <v>100</v>
      </c>
      <c r="E73" s="13" t="s">
        <v>41</v>
      </c>
      <c r="F73" s="13">
        <v>100</v>
      </c>
      <c r="G73" s="13">
        <v>1</v>
      </c>
      <c r="H73" s="14">
        <v>5.3856000000000001E-2</v>
      </c>
      <c r="I73" s="14"/>
      <c r="J73" s="15"/>
      <c r="K73" s="16" t="s">
        <v>42</v>
      </c>
      <c r="L73" s="16" t="s">
        <v>104</v>
      </c>
      <c r="M73" s="16"/>
    </row>
    <row r="74" spans="1:13" ht="15.75" x14ac:dyDescent="0.25">
      <c r="A74" s="13" t="s">
        <v>10</v>
      </c>
      <c r="B74" s="13">
        <v>11</v>
      </c>
      <c r="C74" s="13" t="s">
        <v>6</v>
      </c>
      <c r="D74" s="13">
        <v>100</v>
      </c>
      <c r="E74" s="13" t="s">
        <v>41</v>
      </c>
      <c r="F74" s="13">
        <v>100</v>
      </c>
      <c r="G74" s="13">
        <v>1</v>
      </c>
      <c r="H74" s="14">
        <v>5.3856000000000001E-2</v>
      </c>
      <c r="I74" s="14"/>
      <c r="J74" s="15"/>
      <c r="K74" s="16" t="s">
        <v>42</v>
      </c>
      <c r="L74" s="16" t="s">
        <v>104</v>
      </c>
      <c r="M74" s="16"/>
    </row>
    <row r="75" spans="1:13" ht="15.75" x14ac:dyDescent="0.25">
      <c r="A75" s="13" t="s">
        <v>10</v>
      </c>
      <c r="B75" s="13">
        <v>12</v>
      </c>
      <c r="C75" s="13" t="s">
        <v>6</v>
      </c>
      <c r="D75" s="13">
        <v>100</v>
      </c>
      <c r="E75" s="13" t="s">
        <v>41</v>
      </c>
      <c r="F75" s="13">
        <v>100</v>
      </c>
      <c r="G75" s="13">
        <v>1</v>
      </c>
      <c r="H75" s="14">
        <v>5.3856000000000001E-2</v>
      </c>
      <c r="I75" s="14"/>
      <c r="J75" s="15"/>
      <c r="K75" s="16" t="s">
        <v>42</v>
      </c>
      <c r="L75" s="16" t="s">
        <v>104</v>
      </c>
      <c r="M75" s="16"/>
    </row>
    <row r="76" spans="1:13" ht="15.75" x14ac:dyDescent="0.25">
      <c r="A76" s="13" t="s">
        <v>10</v>
      </c>
      <c r="B76" s="13">
        <v>13</v>
      </c>
      <c r="C76" s="13" t="s">
        <v>6</v>
      </c>
      <c r="D76" s="13">
        <v>100</v>
      </c>
      <c r="E76" s="13" t="s">
        <v>41</v>
      </c>
      <c r="F76" s="13">
        <v>100</v>
      </c>
      <c r="G76" s="17">
        <v>1</v>
      </c>
      <c r="H76" s="14">
        <v>5.3856000000000001E-2</v>
      </c>
      <c r="I76" s="14"/>
      <c r="J76" s="15"/>
      <c r="K76" s="16"/>
      <c r="L76" s="16"/>
      <c r="M76" s="16"/>
    </row>
    <row r="77" spans="1:13" ht="15.75" x14ac:dyDescent="0.25">
      <c r="A77" s="13"/>
      <c r="B77" s="13"/>
      <c r="C77" s="13"/>
      <c r="D77" s="13">
        <f>SUM(D64:D76)</f>
        <v>1300</v>
      </c>
      <c r="E77" s="13"/>
      <c r="F77" s="13"/>
      <c r="G77" s="17">
        <f>SUM(G64:G76)</f>
        <v>13</v>
      </c>
      <c r="H77" s="14">
        <f>SUM(H64:H76)</f>
        <v>0.72936000000000012</v>
      </c>
      <c r="I77" s="14"/>
      <c r="J77" s="15"/>
      <c r="K77" s="16"/>
      <c r="L77" s="16"/>
      <c r="M77" s="16"/>
    </row>
    <row r="79" spans="1:13" ht="15.75" x14ac:dyDescent="0.25">
      <c r="A79" s="13" t="s">
        <v>11</v>
      </c>
      <c r="B79" s="13" t="s">
        <v>105</v>
      </c>
      <c r="C79" s="13" t="s">
        <v>17</v>
      </c>
      <c r="D79" s="13">
        <v>10000</v>
      </c>
      <c r="E79" s="13" t="s">
        <v>41</v>
      </c>
      <c r="F79" s="13">
        <v>200</v>
      </c>
      <c r="G79" s="17">
        <v>40</v>
      </c>
      <c r="H79" s="14">
        <f>0.075*G79</f>
        <v>3</v>
      </c>
    </row>
    <row r="81" spans="1:12" ht="15.75" x14ac:dyDescent="0.25">
      <c r="A81" s="18" t="s">
        <v>106</v>
      </c>
      <c r="B81" s="24" t="s">
        <v>61</v>
      </c>
      <c r="C81" s="18" t="s">
        <v>17</v>
      </c>
      <c r="D81" s="18">
        <v>500</v>
      </c>
      <c r="E81" s="13" t="s">
        <v>41</v>
      </c>
      <c r="F81" s="18">
        <v>500</v>
      </c>
      <c r="G81" s="18">
        <v>1</v>
      </c>
      <c r="H81" s="19">
        <f t="shared" ref="H81:H83" si="0">60*49*30/1000000</f>
        <v>8.8200000000000001E-2</v>
      </c>
      <c r="I81" s="19"/>
      <c r="J81" s="20"/>
      <c r="K81" s="18" t="s">
        <v>107</v>
      </c>
      <c r="L81" s="18" t="s">
        <v>108</v>
      </c>
    </row>
    <row r="82" spans="1:12" ht="15.75" x14ac:dyDescent="0.25">
      <c r="A82" s="18" t="s">
        <v>106</v>
      </c>
      <c r="B82" s="24" t="s">
        <v>62</v>
      </c>
      <c r="C82" s="18" t="s">
        <v>17</v>
      </c>
      <c r="D82" s="18">
        <v>500</v>
      </c>
      <c r="E82" s="13" t="s">
        <v>41</v>
      </c>
      <c r="F82" s="18">
        <v>500</v>
      </c>
      <c r="G82" s="18">
        <v>1</v>
      </c>
      <c r="H82" s="19">
        <f t="shared" si="0"/>
        <v>8.8200000000000001E-2</v>
      </c>
      <c r="I82" s="19"/>
      <c r="J82" s="20"/>
      <c r="K82" s="18" t="s">
        <v>107</v>
      </c>
      <c r="L82" s="18" t="s">
        <v>108</v>
      </c>
    </row>
    <row r="83" spans="1:12" ht="15.75" x14ac:dyDescent="0.25">
      <c r="A83" s="18" t="s">
        <v>106</v>
      </c>
      <c r="B83" s="24" t="s">
        <v>63</v>
      </c>
      <c r="C83" s="18" t="s">
        <v>17</v>
      </c>
      <c r="D83" s="18">
        <v>500</v>
      </c>
      <c r="E83" s="13" t="s">
        <v>41</v>
      </c>
      <c r="F83" s="18">
        <v>500</v>
      </c>
      <c r="G83" s="18">
        <v>1</v>
      </c>
      <c r="H83" s="19">
        <f t="shared" si="0"/>
        <v>8.8200000000000001E-2</v>
      </c>
      <c r="I83" s="19"/>
      <c r="J83" s="20"/>
      <c r="K83" s="18" t="s">
        <v>107</v>
      </c>
      <c r="L83" s="18" t="s">
        <v>108</v>
      </c>
    </row>
    <row r="84" spans="1:12" x14ac:dyDescent="0.25">
      <c r="D84" s="12">
        <f>SUM(D81:D83)</f>
        <v>1500</v>
      </c>
      <c r="G84" s="32">
        <f>SUM(G81:G83)</f>
        <v>3</v>
      </c>
    </row>
    <row r="86" spans="1:12" ht="15.75" x14ac:dyDescent="0.25">
      <c r="A86" s="13" t="s">
        <v>12</v>
      </c>
      <c r="B86" s="13" t="s">
        <v>61</v>
      </c>
      <c r="C86" s="13" t="s">
        <v>13</v>
      </c>
      <c r="D86" s="13">
        <v>500</v>
      </c>
      <c r="E86" s="13" t="s">
        <v>41</v>
      </c>
      <c r="F86" s="13">
        <v>500</v>
      </c>
      <c r="G86" s="13">
        <v>1</v>
      </c>
      <c r="H86" s="14">
        <f t="shared" ref="H86:H95" si="1">62*42*38/1000000</f>
        <v>9.8951999999999998E-2</v>
      </c>
    </row>
    <row r="87" spans="1:12" ht="15.75" x14ac:dyDescent="0.25">
      <c r="A87" s="13" t="s">
        <v>12</v>
      </c>
      <c r="B87" s="13" t="s">
        <v>62</v>
      </c>
      <c r="C87" s="13" t="s">
        <v>13</v>
      </c>
      <c r="D87" s="13">
        <v>500</v>
      </c>
      <c r="E87" s="13" t="s">
        <v>41</v>
      </c>
      <c r="F87" s="13">
        <v>500</v>
      </c>
      <c r="G87" s="13">
        <v>1</v>
      </c>
      <c r="H87" s="14">
        <f t="shared" si="1"/>
        <v>9.8951999999999998E-2</v>
      </c>
    </row>
    <row r="88" spans="1:12" ht="15.75" x14ac:dyDescent="0.25">
      <c r="A88" s="13" t="s">
        <v>12</v>
      </c>
      <c r="B88" s="13" t="s">
        <v>63</v>
      </c>
      <c r="C88" s="13" t="s">
        <v>13</v>
      </c>
      <c r="D88" s="13">
        <v>500</v>
      </c>
      <c r="E88" s="13" t="s">
        <v>41</v>
      </c>
      <c r="F88" s="13">
        <v>500</v>
      </c>
      <c r="G88" s="13">
        <v>1</v>
      </c>
      <c r="H88" s="14">
        <f t="shared" si="1"/>
        <v>9.8951999999999998E-2</v>
      </c>
    </row>
    <row r="89" spans="1:12" ht="15.75" x14ac:dyDescent="0.25">
      <c r="A89" s="13" t="s">
        <v>12</v>
      </c>
      <c r="B89" s="13" t="s">
        <v>64</v>
      </c>
      <c r="C89" s="13" t="s">
        <v>13</v>
      </c>
      <c r="D89" s="13">
        <v>500</v>
      </c>
      <c r="E89" s="13" t="s">
        <v>41</v>
      </c>
      <c r="F89" s="13">
        <v>500</v>
      </c>
      <c r="G89" s="13">
        <v>1</v>
      </c>
      <c r="H89" s="14">
        <f t="shared" si="1"/>
        <v>9.8951999999999998E-2</v>
      </c>
    </row>
    <row r="90" spans="1:12" ht="15.75" x14ac:dyDescent="0.25">
      <c r="A90" s="13" t="s">
        <v>12</v>
      </c>
      <c r="B90" s="13" t="s">
        <v>65</v>
      </c>
      <c r="C90" s="13" t="s">
        <v>13</v>
      </c>
      <c r="D90" s="13">
        <v>500</v>
      </c>
      <c r="E90" s="13" t="s">
        <v>41</v>
      </c>
      <c r="F90" s="13">
        <v>500</v>
      </c>
      <c r="G90" s="13">
        <v>1</v>
      </c>
      <c r="H90" s="14">
        <f t="shared" si="1"/>
        <v>9.8951999999999998E-2</v>
      </c>
    </row>
    <row r="91" spans="1:12" ht="15.75" x14ac:dyDescent="0.25">
      <c r="A91" s="13" t="s">
        <v>12</v>
      </c>
      <c r="B91" s="13" t="s">
        <v>66</v>
      </c>
      <c r="C91" s="13" t="s">
        <v>13</v>
      </c>
      <c r="D91" s="13">
        <v>500</v>
      </c>
      <c r="E91" s="13" t="s">
        <v>41</v>
      </c>
      <c r="F91" s="13">
        <v>500</v>
      </c>
      <c r="G91" s="13">
        <v>1</v>
      </c>
      <c r="H91" s="14">
        <f t="shared" si="1"/>
        <v>9.8951999999999998E-2</v>
      </c>
    </row>
    <row r="92" spans="1:12" ht="15.75" x14ac:dyDescent="0.25">
      <c r="A92" s="13" t="s">
        <v>12</v>
      </c>
      <c r="B92" s="13" t="s">
        <v>67</v>
      </c>
      <c r="C92" s="13" t="s">
        <v>13</v>
      </c>
      <c r="D92" s="13">
        <v>500</v>
      </c>
      <c r="E92" s="13" t="s">
        <v>41</v>
      </c>
      <c r="F92" s="13">
        <v>500</v>
      </c>
      <c r="G92" s="13">
        <v>1</v>
      </c>
      <c r="H92" s="14">
        <f t="shared" si="1"/>
        <v>9.8951999999999998E-2</v>
      </c>
    </row>
    <row r="93" spans="1:12" ht="15.75" x14ac:dyDescent="0.25">
      <c r="A93" s="13" t="s">
        <v>12</v>
      </c>
      <c r="B93" s="13" t="s">
        <v>68</v>
      </c>
      <c r="C93" s="13" t="s">
        <v>13</v>
      </c>
      <c r="D93" s="13">
        <v>500</v>
      </c>
      <c r="E93" s="13" t="s">
        <v>41</v>
      </c>
      <c r="F93" s="13">
        <v>500</v>
      </c>
      <c r="G93" s="13">
        <v>1</v>
      </c>
      <c r="H93" s="14">
        <f t="shared" si="1"/>
        <v>9.8951999999999998E-2</v>
      </c>
    </row>
    <row r="94" spans="1:12" ht="15.75" x14ac:dyDescent="0.25">
      <c r="A94" s="13" t="s">
        <v>12</v>
      </c>
      <c r="B94" s="13" t="s">
        <v>69</v>
      </c>
      <c r="C94" s="13" t="s">
        <v>13</v>
      </c>
      <c r="D94" s="13">
        <v>500</v>
      </c>
      <c r="E94" s="13" t="s">
        <v>41</v>
      </c>
      <c r="F94" s="13">
        <v>500</v>
      </c>
      <c r="G94" s="13">
        <v>1</v>
      </c>
      <c r="H94" s="14">
        <f t="shared" si="1"/>
        <v>9.8951999999999998E-2</v>
      </c>
    </row>
    <row r="95" spans="1:12" ht="15.75" x14ac:dyDescent="0.25">
      <c r="A95" s="13" t="s">
        <v>12</v>
      </c>
      <c r="B95" s="13" t="s">
        <v>70</v>
      </c>
      <c r="C95" s="13" t="s">
        <v>13</v>
      </c>
      <c r="D95" s="13">
        <v>500</v>
      </c>
      <c r="E95" s="13" t="s">
        <v>41</v>
      </c>
      <c r="F95" s="13">
        <v>500</v>
      </c>
      <c r="G95" s="13">
        <v>1</v>
      </c>
      <c r="H95" s="14">
        <f t="shared" si="1"/>
        <v>9.8951999999999998E-2</v>
      </c>
    </row>
    <row r="96" spans="1:12" ht="15.75" x14ac:dyDescent="0.25">
      <c r="A96" s="13"/>
      <c r="B96" s="13"/>
      <c r="C96" s="13"/>
      <c r="D96" s="13">
        <f>SUM(D86:D95)</f>
        <v>5000</v>
      </c>
      <c r="E96" s="13"/>
      <c r="F96" s="13"/>
      <c r="G96" s="17">
        <f>SUM(G86:G95)</f>
        <v>10</v>
      </c>
      <c r="H96" s="14">
        <f>SUM(H86:H95)</f>
        <v>0.98952000000000018</v>
      </c>
    </row>
    <row r="98" spans="1:13" s="31" customFormat="1" ht="45" x14ac:dyDescent="0.25">
      <c r="A98" s="26" t="s">
        <v>14</v>
      </c>
      <c r="B98" s="27" t="s">
        <v>109</v>
      </c>
      <c r="C98" s="25" t="s">
        <v>110</v>
      </c>
      <c r="D98" s="26">
        <v>300</v>
      </c>
      <c r="E98" s="28" t="s">
        <v>41</v>
      </c>
      <c r="F98" s="26">
        <v>100</v>
      </c>
      <c r="G98" s="37">
        <v>3</v>
      </c>
      <c r="H98" s="29">
        <v>0.38988</v>
      </c>
      <c r="I98" s="29">
        <v>126</v>
      </c>
      <c r="J98" s="30"/>
      <c r="K98" s="25" t="s">
        <v>111</v>
      </c>
      <c r="L98" s="26" t="s">
        <v>112</v>
      </c>
      <c r="M98" s="26" t="s">
        <v>113</v>
      </c>
    </row>
    <row r="100" spans="1:13" ht="15.75" x14ac:dyDescent="0.25">
      <c r="A100" s="13" t="s">
        <v>16</v>
      </c>
      <c r="B100" s="13">
        <v>1</v>
      </c>
      <c r="C100" s="13" t="s">
        <v>17</v>
      </c>
      <c r="D100" s="13">
        <v>200</v>
      </c>
      <c r="E100" s="13" t="s">
        <v>41</v>
      </c>
      <c r="F100" s="13">
        <v>200</v>
      </c>
      <c r="G100" s="13">
        <v>1</v>
      </c>
      <c r="H100" s="14">
        <v>0.105</v>
      </c>
      <c r="I100" s="14">
        <v>13.5</v>
      </c>
      <c r="J100" s="15"/>
      <c r="K100" s="16" t="s">
        <v>107</v>
      </c>
      <c r="L100" s="16" t="s">
        <v>114</v>
      </c>
    </row>
    <row r="101" spans="1:13" ht="15.75" x14ac:dyDescent="0.25">
      <c r="A101" s="13" t="s">
        <v>16</v>
      </c>
      <c r="B101" s="13">
        <v>2</v>
      </c>
      <c r="C101" s="13" t="s">
        <v>17</v>
      </c>
      <c r="D101" s="13">
        <v>200</v>
      </c>
      <c r="E101" s="13" t="s">
        <v>41</v>
      </c>
      <c r="F101" s="13">
        <v>200</v>
      </c>
      <c r="G101" s="13">
        <v>1</v>
      </c>
      <c r="H101" s="14">
        <v>0.105</v>
      </c>
      <c r="I101" s="14">
        <v>13.5</v>
      </c>
      <c r="J101" s="15"/>
      <c r="K101" s="16" t="s">
        <v>107</v>
      </c>
      <c r="L101" s="16" t="s">
        <v>114</v>
      </c>
    </row>
    <row r="102" spans="1:13" ht="15.75" x14ac:dyDescent="0.25">
      <c r="A102" s="13" t="s">
        <v>16</v>
      </c>
      <c r="B102" s="13">
        <v>3</v>
      </c>
      <c r="C102" s="13" t="s">
        <v>17</v>
      </c>
      <c r="D102" s="13">
        <v>200</v>
      </c>
      <c r="E102" s="13" t="s">
        <v>41</v>
      </c>
      <c r="F102" s="13">
        <v>200</v>
      </c>
      <c r="G102" s="13">
        <v>1</v>
      </c>
      <c r="H102" s="14">
        <v>0.105</v>
      </c>
      <c r="I102" s="14">
        <v>13.5</v>
      </c>
      <c r="J102" s="15"/>
      <c r="K102" s="16" t="s">
        <v>107</v>
      </c>
      <c r="L102" s="16" t="s">
        <v>114</v>
      </c>
    </row>
    <row r="103" spans="1:13" ht="15.75" x14ac:dyDescent="0.25">
      <c r="A103" s="13" t="s">
        <v>16</v>
      </c>
      <c r="B103" s="13">
        <v>4</v>
      </c>
      <c r="C103" s="13" t="s">
        <v>17</v>
      </c>
      <c r="D103" s="13">
        <v>200</v>
      </c>
      <c r="E103" s="13" t="s">
        <v>41</v>
      </c>
      <c r="F103" s="13">
        <v>200</v>
      </c>
      <c r="G103" s="13">
        <v>1</v>
      </c>
      <c r="H103" s="14">
        <v>0.105</v>
      </c>
      <c r="I103" s="14">
        <v>13.5</v>
      </c>
      <c r="J103" s="15"/>
      <c r="K103" s="16" t="s">
        <v>107</v>
      </c>
      <c r="L103" s="16" t="s">
        <v>114</v>
      </c>
    </row>
    <row r="104" spans="1:13" ht="15.75" x14ac:dyDescent="0.25">
      <c r="A104" s="13" t="s">
        <v>16</v>
      </c>
      <c r="B104" s="13">
        <v>5</v>
      </c>
      <c r="C104" s="13" t="s">
        <v>17</v>
      </c>
      <c r="D104" s="13">
        <v>200</v>
      </c>
      <c r="E104" s="13" t="s">
        <v>41</v>
      </c>
      <c r="F104" s="13">
        <v>200</v>
      </c>
      <c r="G104" s="13">
        <v>1</v>
      </c>
      <c r="H104" s="14">
        <v>0.105</v>
      </c>
      <c r="I104" s="14">
        <v>13.5</v>
      </c>
      <c r="J104" s="15"/>
      <c r="K104" s="16" t="s">
        <v>107</v>
      </c>
      <c r="L104" s="16" t="s">
        <v>114</v>
      </c>
    </row>
    <row r="105" spans="1:13" ht="15.75" x14ac:dyDescent="0.25">
      <c r="A105" s="13" t="s">
        <v>16</v>
      </c>
      <c r="B105" s="13">
        <v>6</v>
      </c>
      <c r="C105" s="13" t="s">
        <v>17</v>
      </c>
      <c r="D105" s="13">
        <v>200</v>
      </c>
      <c r="E105" s="13" t="s">
        <v>41</v>
      </c>
      <c r="F105" s="13">
        <v>200</v>
      </c>
      <c r="G105" s="13">
        <v>1</v>
      </c>
      <c r="H105" s="14">
        <v>0.105</v>
      </c>
      <c r="I105" s="14">
        <v>13.5</v>
      </c>
      <c r="J105" s="15"/>
      <c r="K105" s="16" t="s">
        <v>107</v>
      </c>
      <c r="L105" s="16" t="s">
        <v>114</v>
      </c>
    </row>
    <row r="106" spans="1:13" ht="15.75" x14ac:dyDescent="0.25">
      <c r="A106" s="13" t="s">
        <v>16</v>
      </c>
      <c r="B106" s="13">
        <v>7</v>
      </c>
      <c r="C106" s="13" t="s">
        <v>17</v>
      </c>
      <c r="D106" s="13">
        <v>200</v>
      </c>
      <c r="E106" s="13" t="s">
        <v>41</v>
      </c>
      <c r="F106" s="13">
        <v>200</v>
      </c>
      <c r="G106" s="13">
        <v>1</v>
      </c>
      <c r="H106" s="14">
        <v>0.105</v>
      </c>
      <c r="I106" s="14">
        <v>13.5</v>
      </c>
      <c r="J106" s="15"/>
      <c r="K106" s="16" t="s">
        <v>107</v>
      </c>
      <c r="L106" s="16" t="s">
        <v>114</v>
      </c>
    </row>
    <row r="107" spans="1:13" ht="15.75" x14ac:dyDescent="0.25">
      <c r="A107" s="13" t="s">
        <v>16</v>
      </c>
      <c r="B107" s="13">
        <v>8</v>
      </c>
      <c r="C107" s="13" t="s">
        <v>17</v>
      </c>
      <c r="D107" s="13">
        <v>200</v>
      </c>
      <c r="E107" s="13" t="s">
        <v>41</v>
      </c>
      <c r="F107" s="13">
        <v>200</v>
      </c>
      <c r="G107" s="13">
        <v>1</v>
      </c>
      <c r="H107" s="14">
        <v>0.105</v>
      </c>
      <c r="I107" s="14">
        <v>13.5</v>
      </c>
      <c r="J107" s="15"/>
      <c r="K107" s="16" t="s">
        <v>107</v>
      </c>
      <c r="L107" s="16" t="s">
        <v>114</v>
      </c>
    </row>
    <row r="108" spans="1:13" ht="15.75" x14ac:dyDescent="0.25">
      <c r="A108" s="13" t="s">
        <v>16</v>
      </c>
      <c r="B108" s="13">
        <v>9</v>
      </c>
      <c r="C108" s="13" t="s">
        <v>17</v>
      </c>
      <c r="D108" s="13">
        <v>200</v>
      </c>
      <c r="E108" s="13" t="s">
        <v>41</v>
      </c>
      <c r="F108" s="13">
        <v>200</v>
      </c>
      <c r="G108" s="13">
        <v>1</v>
      </c>
      <c r="H108" s="14">
        <v>0.105</v>
      </c>
      <c r="I108" s="14">
        <v>13.5</v>
      </c>
      <c r="J108" s="15"/>
      <c r="K108" s="16" t="s">
        <v>107</v>
      </c>
      <c r="L108" s="16" t="s">
        <v>114</v>
      </c>
    </row>
    <row r="109" spans="1:13" ht="15.75" x14ac:dyDescent="0.25">
      <c r="A109" s="13" t="s">
        <v>16</v>
      </c>
      <c r="B109" s="13">
        <v>10</v>
      </c>
      <c r="C109" s="13" t="s">
        <v>17</v>
      </c>
      <c r="D109" s="13">
        <v>200</v>
      </c>
      <c r="E109" s="13" t="s">
        <v>41</v>
      </c>
      <c r="F109" s="13">
        <v>200</v>
      </c>
      <c r="G109" s="13">
        <v>1</v>
      </c>
      <c r="H109" s="14">
        <v>0.105</v>
      </c>
      <c r="I109" s="14">
        <v>13.5</v>
      </c>
      <c r="J109" s="15"/>
      <c r="K109" s="16" t="s">
        <v>107</v>
      </c>
      <c r="L109" s="16" t="s">
        <v>114</v>
      </c>
    </row>
    <row r="110" spans="1:13" ht="15.75" x14ac:dyDescent="0.25">
      <c r="A110" s="13" t="s">
        <v>16</v>
      </c>
      <c r="B110" s="13">
        <v>11</v>
      </c>
      <c r="C110" s="13" t="s">
        <v>17</v>
      </c>
      <c r="D110" s="13">
        <v>200</v>
      </c>
      <c r="E110" s="13" t="s">
        <v>41</v>
      </c>
      <c r="F110" s="13">
        <v>200</v>
      </c>
      <c r="G110" s="13">
        <v>1</v>
      </c>
      <c r="H110" s="14">
        <v>0.105</v>
      </c>
      <c r="I110" s="14">
        <v>13.5</v>
      </c>
      <c r="J110" s="15"/>
      <c r="K110" s="16" t="s">
        <v>107</v>
      </c>
      <c r="L110" s="16" t="s">
        <v>114</v>
      </c>
    </row>
    <row r="111" spans="1:13" ht="15.75" x14ac:dyDescent="0.25">
      <c r="A111" s="13" t="s">
        <v>16</v>
      </c>
      <c r="B111" s="13">
        <v>12</v>
      </c>
      <c r="C111" s="13" t="s">
        <v>17</v>
      </c>
      <c r="D111" s="13">
        <v>200</v>
      </c>
      <c r="E111" s="13" t="s">
        <v>41</v>
      </c>
      <c r="F111" s="13">
        <v>200</v>
      </c>
      <c r="G111" s="13">
        <v>1</v>
      </c>
      <c r="H111" s="14">
        <v>0.105</v>
      </c>
      <c r="I111" s="14">
        <v>13.5</v>
      </c>
      <c r="J111" s="15"/>
      <c r="K111" s="16" t="s">
        <v>107</v>
      </c>
      <c r="L111" s="16" t="s">
        <v>114</v>
      </c>
    </row>
    <row r="112" spans="1:13" ht="15.75" x14ac:dyDescent="0.25">
      <c r="A112" s="13" t="s">
        <v>16</v>
      </c>
      <c r="B112" s="13">
        <v>13</v>
      </c>
      <c r="C112" s="13" t="s">
        <v>17</v>
      </c>
      <c r="D112" s="13">
        <v>200</v>
      </c>
      <c r="E112" s="13" t="s">
        <v>41</v>
      </c>
      <c r="F112" s="13">
        <v>200</v>
      </c>
      <c r="G112" s="13">
        <v>1</v>
      </c>
      <c r="H112" s="14">
        <v>0.105</v>
      </c>
      <c r="I112" s="14">
        <v>13.5</v>
      </c>
      <c r="J112" s="15"/>
      <c r="K112" s="16" t="s">
        <v>107</v>
      </c>
      <c r="L112" s="16" t="s">
        <v>114</v>
      </c>
    </row>
    <row r="113" spans="1:12" ht="15.75" x14ac:dyDescent="0.25">
      <c r="A113" s="13" t="s">
        <v>16</v>
      </c>
      <c r="B113" s="13">
        <v>14</v>
      </c>
      <c r="C113" s="13" t="s">
        <v>17</v>
      </c>
      <c r="D113" s="13">
        <v>200</v>
      </c>
      <c r="E113" s="13" t="s">
        <v>41</v>
      </c>
      <c r="F113" s="13">
        <v>200</v>
      </c>
      <c r="G113" s="13">
        <v>1</v>
      </c>
      <c r="H113" s="14">
        <v>0.105</v>
      </c>
      <c r="I113" s="14">
        <v>13.5</v>
      </c>
      <c r="J113" s="15"/>
      <c r="K113" s="16" t="s">
        <v>107</v>
      </c>
      <c r="L113" s="16" t="s">
        <v>114</v>
      </c>
    </row>
    <row r="114" spans="1:12" ht="15.75" x14ac:dyDescent="0.25">
      <c r="A114" s="13" t="s">
        <v>16</v>
      </c>
      <c r="B114" s="13">
        <v>15</v>
      </c>
      <c r="C114" s="13" t="s">
        <v>17</v>
      </c>
      <c r="D114" s="13">
        <v>200</v>
      </c>
      <c r="E114" s="13" t="s">
        <v>41</v>
      </c>
      <c r="F114" s="13">
        <v>200</v>
      </c>
      <c r="G114" s="13">
        <v>1</v>
      </c>
      <c r="H114" s="14">
        <v>0.105</v>
      </c>
      <c r="I114" s="14">
        <v>13.5</v>
      </c>
      <c r="J114" s="15"/>
      <c r="K114" s="16" t="s">
        <v>107</v>
      </c>
      <c r="L114" s="16" t="s">
        <v>114</v>
      </c>
    </row>
    <row r="115" spans="1:12" ht="15.75" x14ac:dyDescent="0.25">
      <c r="A115" s="13" t="s">
        <v>16</v>
      </c>
      <c r="B115" s="13">
        <v>16</v>
      </c>
      <c r="C115" s="13" t="s">
        <v>17</v>
      </c>
      <c r="D115" s="13">
        <v>200</v>
      </c>
      <c r="E115" s="13" t="s">
        <v>41</v>
      </c>
      <c r="F115" s="13">
        <v>200</v>
      </c>
      <c r="G115" s="13">
        <v>1</v>
      </c>
      <c r="H115" s="14">
        <v>0.105</v>
      </c>
      <c r="I115" s="14">
        <v>13.5</v>
      </c>
      <c r="J115" s="15"/>
      <c r="K115" s="16" t="s">
        <v>107</v>
      </c>
      <c r="L115" s="16" t="s">
        <v>114</v>
      </c>
    </row>
    <row r="116" spans="1:12" ht="15.75" x14ac:dyDescent="0.25">
      <c r="A116" s="13" t="s">
        <v>16</v>
      </c>
      <c r="B116" s="13">
        <v>17</v>
      </c>
      <c r="C116" s="13" t="s">
        <v>17</v>
      </c>
      <c r="D116" s="13">
        <v>200</v>
      </c>
      <c r="E116" s="13" t="s">
        <v>41</v>
      </c>
      <c r="F116" s="13">
        <v>200</v>
      </c>
      <c r="G116" s="13">
        <v>1</v>
      </c>
      <c r="H116" s="14">
        <v>0.105</v>
      </c>
      <c r="I116" s="14">
        <v>13.5</v>
      </c>
      <c r="J116" s="15"/>
      <c r="K116" s="16" t="s">
        <v>107</v>
      </c>
      <c r="L116" s="16" t="s">
        <v>114</v>
      </c>
    </row>
    <row r="117" spans="1:12" ht="15.75" x14ac:dyDescent="0.25">
      <c r="A117" s="13" t="s">
        <v>16</v>
      </c>
      <c r="B117" s="13">
        <v>18</v>
      </c>
      <c r="C117" s="13" t="s">
        <v>17</v>
      </c>
      <c r="D117" s="13">
        <v>200</v>
      </c>
      <c r="E117" s="13" t="s">
        <v>41</v>
      </c>
      <c r="F117" s="13">
        <v>200</v>
      </c>
      <c r="G117" s="13">
        <v>1</v>
      </c>
      <c r="H117" s="14">
        <v>0.105</v>
      </c>
      <c r="I117" s="14">
        <v>13.5</v>
      </c>
      <c r="J117" s="15"/>
      <c r="K117" s="16" t="s">
        <v>107</v>
      </c>
      <c r="L117" s="16" t="s">
        <v>114</v>
      </c>
    </row>
    <row r="118" spans="1:12" ht="15.75" x14ac:dyDescent="0.25">
      <c r="A118" s="13" t="s">
        <v>16</v>
      </c>
      <c r="B118" s="13">
        <v>19</v>
      </c>
      <c r="C118" s="13" t="s">
        <v>17</v>
      </c>
      <c r="D118" s="13">
        <v>200</v>
      </c>
      <c r="E118" s="13" t="s">
        <v>41</v>
      </c>
      <c r="F118" s="13">
        <v>200</v>
      </c>
      <c r="G118" s="13">
        <v>1</v>
      </c>
      <c r="H118" s="14">
        <v>0.105</v>
      </c>
      <c r="I118" s="14">
        <v>13.5</v>
      </c>
      <c r="J118" s="15"/>
      <c r="K118" s="16" t="s">
        <v>107</v>
      </c>
      <c r="L118" s="16" t="s">
        <v>114</v>
      </c>
    </row>
    <row r="119" spans="1:12" ht="15.75" x14ac:dyDescent="0.25">
      <c r="A119" s="13" t="s">
        <v>16</v>
      </c>
      <c r="B119" s="13">
        <v>20</v>
      </c>
      <c r="C119" s="13" t="s">
        <v>17</v>
      </c>
      <c r="D119" s="13">
        <v>200</v>
      </c>
      <c r="E119" s="13" t="s">
        <v>41</v>
      </c>
      <c r="F119" s="13">
        <v>200</v>
      </c>
      <c r="G119" s="13">
        <v>1</v>
      </c>
      <c r="H119" s="14">
        <v>0.105</v>
      </c>
      <c r="I119" s="14">
        <v>13.5</v>
      </c>
      <c r="J119" s="15"/>
      <c r="K119" s="16" t="s">
        <v>107</v>
      </c>
      <c r="L119" s="16" t="s">
        <v>114</v>
      </c>
    </row>
    <row r="120" spans="1:12" ht="15.75" x14ac:dyDescent="0.25">
      <c r="A120" s="13" t="s">
        <v>16</v>
      </c>
      <c r="B120" s="13">
        <v>21</v>
      </c>
      <c r="C120" s="13" t="s">
        <v>17</v>
      </c>
      <c r="D120" s="13">
        <v>200</v>
      </c>
      <c r="E120" s="13" t="s">
        <v>41</v>
      </c>
      <c r="F120" s="13">
        <v>200</v>
      </c>
      <c r="G120" s="13">
        <v>1</v>
      </c>
      <c r="H120" s="14">
        <v>0.105</v>
      </c>
      <c r="I120" s="14">
        <v>13.5</v>
      </c>
      <c r="J120" s="15"/>
      <c r="K120" s="16" t="s">
        <v>107</v>
      </c>
      <c r="L120" s="16" t="s">
        <v>114</v>
      </c>
    </row>
    <row r="121" spans="1:12" ht="15.75" x14ac:dyDescent="0.25">
      <c r="A121" s="13" t="s">
        <v>16</v>
      </c>
      <c r="B121" s="13">
        <v>22</v>
      </c>
      <c r="C121" s="13" t="s">
        <v>17</v>
      </c>
      <c r="D121" s="13">
        <v>200</v>
      </c>
      <c r="E121" s="13" t="s">
        <v>41</v>
      </c>
      <c r="F121" s="13">
        <v>200</v>
      </c>
      <c r="G121" s="13">
        <v>1</v>
      </c>
      <c r="H121" s="14">
        <v>0.105</v>
      </c>
      <c r="I121" s="14">
        <v>13.5</v>
      </c>
      <c r="J121" s="15"/>
      <c r="K121" s="16" t="s">
        <v>107</v>
      </c>
      <c r="L121" s="16" t="s">
        <v>114</v>
      </c>
    </row>
    <row r="122" spans="1:12" ht="15.75" x14ac:dyDescent="0.25">
      <c r="A122" s="13" t="s">
        <v>16</v>
      </c>
      <c r="B122" s="13">
        <v>23</v>
      </c>
      <c r="C122" s="13" t="s">
        <v>17</v>
      </c>
      <c r="D122" s="13">
        <v>200</v>
      </c>
      <c r="E122" s="13" t="s">
        <v>41</v>
      </c>
      <c r="F122" s="13">
        <v>200</v>
      </c>
      <c r="G122" s="13">
        <v>1</v>
      </c>
      <c r="H122" s="14">
        <v>0.105</v>
      </c>
      <c r="I122" s="14">
        <v>13.5</v>
      </c>
      <c r="J122" s="15"/>
      <c r="K122" s="16" t="s">
        <v>107</v>
      </c>
      <c r="L122" s="16" t="s">
        <v>114</v>
      </c>
    </row>
    <row r="123" spans="1:12" ht="15.75" x14ac:dyDescent="0.25">
      <c r="A123" s="13" t="s">
        <v>16</v>
      </c>
      <c r="B123" s="13">
        <v>24</v>
      </c>
      <c r="C123" s="13" t="s">
        <v>17</v>
      </c>
      <c r="D123" s="13">
        <v>200</v>
      </c>
      <c r="E123" s="13" t="s">
        <v>41</v>
      </c>
      <c r="F123" s="13">
        <v>200</v>
      </c>
      <c r="G123" s="13">
        <v>1</v>
      </c>
      <c r="H123" s="14">
        <v>0.105</v>
      </c>
      <c r="I123" s="14">
        <v>13.5</v>
      </c>
      <c r="J123" s="15"/>
      <c r="K123" s="16" t="s">
        <v>107</v>
      </c>
      <c r="L123" s="16" t="s">
        <v>114</v>
      </c>
    </row>
    <row r="124" spans="1:12" ht="15.75" x14ac:dyDescent="0.25">
      <c r="A124" s="13" t="s">
        <v>16</v>
      </c>
      <c r="B124" s="13">
        <v>25</v>
      </c>
      <c r="C124" s="13" t="s">
        <v>17</v>
      </c>
      <c r="D124" s="13">
        <v>200</v>
      </c>
      <c r="E124" s="13" t="s">
        <v>41</v>
      </c>
      <c r="F124" s="13">
        <v>200</v>
      </c>
      <c r="G124" s="13">
        <v>1</v>
      </c>
      <c r="H124" s="14">
        <v>0.105</v>
      </c>
      <c r="I124" s="14">
        <v>13.5</v>
      </c>
      <c r="J124" s="15"/>
      <c r="K124" s="16" t="s">
        <v>107</v>
      </c>
      <c r="L124" s="16" t="s">
        <v>114</v>
      </c>
    </row>
    <row r="125" spans="1:12" ht="15.75" x14ac:dyDescent="0.25">
      <c r="A125" s="13" t="s">
        <v>16</v>
      </c>
      <c r="B125" s="13">
        <v>26</v>
      </c>
      <c r="C125" s="13" t="s">
        <v>17</v>
      </c>
      <c r="D125" s="13">
        <v>200</v>
      </c>
      <c r="E125" s="13" t="s">
        <v>41</v>
      </c>
      <c r="F125" s="13">
        <v>200</v>
      </c>
      <c r="G125" s="13">
        <v>1</v>
      </c>
      <c r="H125" s="14">
        <v>0.105</v>
      </c>
      <c r="I125" s="14">
        <v>13.5</v>
      </c>
      <c r="J125" s="15"/>
      <c r="K125" s="16" t="s">
        <v>107</v>
      </c>
      <c r="L125" s="16" t="s">
        <v>114</v>
      </c>
    </row>
    <row r="126" spans="1:12" ht="15.75" x14ac:dyDescent="0.25">
      <c r="A126" s="13" t="s">
        <v>16</v>
      </c>
      <c r="B126" s="13">
        <v>27</v>
      </c>
      <c r="C126" s="13" t="s">
        <v>17</v>
      </c>
      <c r="D126" s="13">
        <v>200</v>
      </c>
      <c r="E126" s="13" t="s">
        <v>41</v>
      </c>
      <c r="F126" s="13">
        <v>200</v>
      </c>
      <c r="G126" s="13">
        <v>1</v>
      </c>
      <c r="H126" s="14">
        <v>0.105</v>
      </c>
      <c r="I126" s="14">
        <v>13.5</v>
      </c>
      <c r="J126" s="15"/>
      <c r="K126" s="16" t="s">
        <v>107</v>
      </c>
      <c r="L126" s="16" t="s">
        <v>114</v>
      </c>
    </row>
    <row r="127" spans="1:12" ht="15.75" x14ac:dyDescent="0.25">
      <c r="A127" s="13" t="s">
        <v>16</v>
      </c>
      <c r="B127" s="13">
        <v>28</v>
      </c>
      <c r="C127" s="13" t="s">
        <v>17</v>
      </c>
      <c r="D127" s="13">
        <v>200</v>
      </c>
      <c r="E127" s="13" t="s">
        <v>41</v>
      </c>
      <c r="F127" s="13">
        <v>200</v>
      </c>
      <c r="G127" s="13">
        <v>1</v>
      </c>
      <c r="H127" s="14">
        <v>0.105</v>
      </c>
      <c r="I127" s="14">
        <v>13.5</v>
      </c>
      <c r="J127" s="15"/>
      <c r="K127" s="16" t="s">
        <v>107</v>
      </c>
      <c r="L127" s="16" t="s">
        <v>114</v>
      </c>
    </row>
    <row r="128" spans="1:12" ht="15.75" x14ac:dyDescent="0.25">
      <c r="A128" s="13"/>
      <c r="B128" s="13"/>
      <c r="C128" s="13"/>
      <c r="D128" s="13">
        <f t="shared" ref="D128:I128" si="2">SUM(D100:D127)</f>
        <v>5600</v>
      </c>
      <c r="E128" s="13"/>
      <c r="F128" s="13"/>
      <c r="G128" s="17">
        <f t="shared" si="2"/>
        <v>28</v>
      </c>
      <c r="H128" s="14">
        <f t="shared" si="2"/>
        <v>2.94</v>
      </c>
      <c r="I128" s="14">
        <f t="shared" si="2"/>
        <v>378</v>
      </c>
      <c r="J128" s="15"/>
      <c r="K128" s="16"/>
      <c r="L128" s="16"/>
    </row>
    <row r="130" spans="1:12" ht="15.75" x14ac:dyDescent="0.25">
      <c r="A130" s="13" t="s">
        <v>18</v>
      </c>
      <c r="B130" s="13" t="s">
        <v>138</v>
      </c>
      <c r="C130" s="13" t="s">
        <v>19</v>
      </c>
      <c r="D130" s="13">
        <v>5000</v>
      </c>
      <c r="E130" s="13" t="s">
        <v>41</v>
      </c>
      <c r="F130" s="13">
        <v>100</v>
      </c>
      <c r="G130" s="17">
        <v>50</v>
      </c>
      <c r="H130" s="14">
        <v>2.6644999999999999</v>
      </c>
      <c r="I130" s="14">
        <v>1250</v>
      </c>
      <c r="J130" s="15"/>
      <c r="K130" s="16" t="s">
        <v>115</v>
      </c>
      <c r="L130" s="16" t="s">
        <v>116</v>
      </c>
    </row>
    <row r="132" spans="1:12" ht="15.75" x14ac:dyDescent="0.25">
      <c r="A132" s="18" t="s">
        <v>20</v>
      </c>
      <c r="B132" s="18">
        <v>1</v>
      </c>
      <c r="C132" s="13" t="s">
        <v>17</v>
      </c>
      <c r="D132" s="18">
        <v>500</v>
      </c>
      <c r="E132" s="13" t="s">
        <v>41</v>
      </c>
      <c r="F132" s="18">
        <v>500</v>
      </c>
      <c r="G132" s="13">
        <v>1</v>
      </c>
      <c r="H132" s="19">
        <v>0.09</v>
      </c>
      <c r="I132" s="19"/>
      <c r="J132" s="22">
        <v>17.2</v>
      </c>
      <c r="K132" s="16" t="s">
        <v>107</v>
      </c>
      <c r="L132" s="21" t="s">
        <v>117</v>
      </c>
    </row>
    <row r="133" spans="1:12" ht="15.75" x14ac:dyDescent="0.25">
      <c r="A133" s="18" t="s">
        <v>20</v>
      </c>
      <c r="B133" s="18">
        <v>2</v>
      </c>
      <c r="C133" s="13" t="s">
        <v>17</v>
      </c>
      <c r="D133" s="18">
        <v>500</v>
      </c>
      <c r="E133" s="13" t="s">
        <v>41</v>
      </c>
      <c r="F133" s="18">
        <v>500</v>
      </c>
      <c r="G133" s="13">
        <v>1</v>
      </c>
      <c r="H133" s="19">
        <v>0.09</v>
      </c>
      <c r="I133" s="19"/>
      <c r="J133" s="22">
        <v>17.2</v>
      </c>
      <c r="K133" s="16" t="s">
        <v>107</v>
      </c>
      <c r="L133" s="21" t="s">
        <v>117</v>
      </c>
    </row>
    <row r="134" spans="1:12" ht="15.75" x14ac:dyDescent="0.25">
      <c r="A134" s="18" t="s">
        <v>20</v>
      </c>
      <c r="B134" s="18">
        <v>3</v>
      </c>
      <c r="C134" s="13" t="s">
        <v>17</v>
      </c>
      <c r="D134" s="18">
        <v>500</v>
      </c>
      <c r="E134" s="13" t="s">
        <v>41</v>
      </c>
      <c r="F134" s="18">
        <v>500</v>
      </c>
      <c r="G134" s="13">
        <v>1</v>
      </c>
      <c r="H134" s="19">
        <v>0.09</v>
      </c>
      <c r="I134" s="19"/>
      <c r="J134" s="22">
        <v>17.2</v>
      </c>
      <c r="K134" s="16" t="s">
        <v>107</v>
      </c>
      <c r="L134" s="21" t="s">
        <v>117</v>
      </c>
    </row>
    <row r="135" spans="1:12" ht="15.75" x14ac:dyDescent="0.25">
      <c r="A135" s="18" t="s">
        <v>20</v>
      </c>
      <c r="B135" s="18">
        <v>4</v>
      </c>
      <c r="C135" s="13" t="s">
        <v>17</v>
      </c>
      <c r="D135" s="18">
        <v>500</v>
      </c>
      <c r="E135" s="13" t="s">
        <v>41</v>
      </c>
      <c r="F135" s="18">
        <v>500</v>
      </c>
      <c r="G135" s="13">
        <v>1</v>
      </c>
      <c r="H135" s="19">
        <v>0.09</v>
      </c>
      <c r="I135" s="19"/>
      <c r="J135" s="22">
        <v>17.2</v>
      </c>
      <c r="K135" s="16" t="s">
        <v>107</v>
      </c>
      <c r="L135" s="21" t="s">
        <v>117</v>
      </c>
    </row>
    <row r="136" spans="1:12" ht="15.75" x14ac:dyDescent="0.25">
      <c r="A136" s="18" t="s">
        <v>20</v>
      </c>
      <c r="B136" s="18">
        <v>5</v>
      </c>
      <c r="C136" s="13" t="s">
        <v>17</v>
      </c>
      <c r="D136" s="18">
        <v>500</v>
      </c>
      <c r="E136" s="13" t="s">
        <v>41</v>
      </c>
      <c r="F136" s="18">
        <v>500</v>
      </c>
      <c r="G136" s="13">
        <v>1</v>
      </c>
      <c r="H136" s="19">
        <v>0.09</v>
      </c>
      <c r="I136" s="19"/>
      <c r="J136" s="22">
        <v>17.2</v>
      </c>
      <c r="K136" s="16" t="s">
        <v>107</v>
      </c>
      <c r="L136" s="21" t="s">
        <v>117</v>
      </c>
    </row>
    <row r="137" spans="1:12" x14ac:dyDescent="0.25">
      <c r="D137" s="12">
        <f>SUM(D132:D136)</f>
        <v>2500</v>
      </c>
      <c r="G137" s="32">
        <f>SUM(G132:G136)</f>
        <v>5</v>
      </c>
    </row>
    <row r="139" spans="1:12" ht="15.75" x14ac:dyDescent="0.25">
      <c r="A139" s="13" t="s">
        <v>23</v>
      </c>
      <c r="B139" s="13">
        <v>1</v>
      </c>
      <c r="C139" s="13" t="s">
        <v>17</v>
      </c>
      <c r="D139" s="13">
        <v>200</v>
      </c>
      <c r="E139" s="13" t="s">
        <v>41</v>
      </c>
      <c r="F139" s="13">
        <v>200</v>
      </c>
      <c r="G139" s="13">
        <v>1</v>
      </c>
      <c r="H139" s="14">
        <v>0.105</v>
      </c>
      <c r="I139" s="14">
        <v>13.5</v>
      </c>
      <c r="J139" s="15"/>
      <c r="K139" s="16" t="s">
        <v>107</v>
      </c>
      <c r="L139" s="16" t="s">
        <v>118</v>
      </c>
    </row>
    <row r="140" spans="1:12" ht="15.75" x14ac:dyDescent="0.25">
      <c r="A140" s="13" t="s">
        <v>23</v>
      </c>
      <c r="B140" s="13">
        <v>2</v>
      </c>
      <c r="C140" s="13" t="s">
        <v>17</v>
      </c>
      <c r="D140" s="13">
        <v>200</v>
      </c>
      <c r="E140" s="13" t="s">
        <v>41</v>
      </c>
      <c r="F140" s="13">
        <v>200</v>
      </c>
      <c r="G140" s="13">
        <v>1</v>
      </c>
      <c r="H140" s="14">
        <v>0.105</v>
      </c>
      <c r="I140" s="14">
        <v>13.5</v>
      </c>
      <c r="J140" s="15"/>
      <c r="K140" s="16" t="s">
        <v>107</v>
      </c>
      <c r="L140" s="16" t="s">
        <v>118</v>
      </c>
    </row>
    <row r="141" spans="1:12" ht="15.75" x14ac:dyDescent="0.25">
      <c r="A141" s="13" t="s">
        <v>23</v>
      </c>
      <c r="B141" s="13">
        <v>3</v>
      </c>
      <c r="C141" s="13" t="s">
        <v>17</v>
      </c>
      <c r="D141" s="13">
        <v>200</v>
      </c>
      <c r="E141" s="13" t="s">
        <v>41</v>
      </c>
      <c r="F141" s="13">
        <v>200</v>
      </c>
      <c r="G141" s="13">
        <v>1</v>
      </c>
      <c r="H141" s="14">
        <v>0.105</v>
      </c>
      <c r="I141" s="14">
        <v>13.5</v>
      </c>
      <c r="J141" s="15"/>
      <c r="K141" s="16" t="s">
        <v>107</v>
      </c>
      <c r="L141" s="16" t="s">
        <v>118</v>
      </c>
    </row>
    <row r="142" spans="1:12" ht="15.75" x14ac:dyDescent="0.25">
      <c r="A142" s="13" t="s">
        <v>23</v>
      </c>
      <c r="B142" s="13">
        <v>4</v>
      </c>
      <c r="C142" s="13" t="s">
        <v>17</v>
      </c>
      <c r="D142" s="13">
        <v>200</v>
      </c>
      <c r="E142" s="13" t="s">
        <v>41</v>
      </c>
      <c r="F142" s="13">
        <v>200</v>
      </c>
      <c r="G142" s="13">
        <v>1</v>
      </c>
      <c r="H142" s="14">
        <v>0.105</v>
      </c>
      <c r="I142" s="14">
        <v>13.5</v>
      </c>
      <c r="J142" s="15"/>
      <c r="K142" s="16" t="s">
        <v>107</v>
      </c>
      <c r="L142" s="16" t="s">
        <v>118</v>
      </c>
    </row>
    <row r="143" spans="1:12" ht="15.75" x14ac:dyDescent="0.25">
      <c r="A143" s="13" t="s">
        <v>23</v>
      </c>
      <c r="B143" s="13">
        <v>5</v>
      </c>
      <c r="C143" s="13" t="s">
        <v>17</v>
      </c>
      <c r="D143" s="13">
        <v>200</v>
      </c>
      <c r="E143" s="13" t="s">
        <v>41</v>
      </c>
      <c r="F143" s="13">
        <v>200</v>
      </c>
      <c r="G143" s="13">
        <v>1</v>
      </c>
      <c r="H143" s="14">
        <v>0.105</v>
      </c>
      <c r="I143" s="14">
        <v>13.5</v>
      </c>
      <c r="J143" s="15"/>
      <c r="K143" s="16" t="s">
        <v>107</v>
      </c>
      <c r="L143" s="16" t="s">
        <v>118</v>
      </c>
    </row>
    <row r="144" spans="1:12" ht="15.75" x14ac:dyDescent="0.25">
      <c r="A144" s="13" t="s">
        <v>23</v>
      </c>
      <c r="B144" s="13">
        <v>6</v>
      </c>
      <c r="C144" s="13" t="s">
        <v>17</v>
      </c>
      <c r="D144" s="13">
        <v>200</v>
      </c>
      <c r="E144" s="13" t="s">
        <v>41</v>
      </c>
      <c r="F144" s="13">
        <v>200</v>
      </c>
      <c r="G144" s="13">
        <v>1</v>
      </c>
      <c r="H144" s="14">
        <v>0.105</v>
      </c>
      <c r="I144" s="14">
        <v>13.5</v>
      </c>
      <c r="J144" s="15"/>
      <c r="K144" s="16" t="s">
        <v>107</v>
      </c>
      <c r="L144" s="16" t="s">
        <v>118</v>
      </c>
    </row>
    <row r="145" spans="1:12" ht="15.75" x14ac:dyDescent="0.25">
      <c r="A145" s="13" t="s">
        <v>23</v>
      </c>
      <c r="B145" s="13">
        <v>7</v>
      </c>
      <c r="C145" s="13" t="s">
        <v>17</v>
      </c>
      <c r="D145" s="13">
        <v>200</v>
      </c>
      <c r="E145" s="13" t="s">
        <v>41</v>
      </c>
      <c r="F145" s="13">
        <v>200</v>
      </c>
      <c r="G145" s="13">
        <v>1</v>
      </c>
      <c r="H145" s="14">
        <v>0.105</v>
      </c>
      <c r="I145" s="14">
        <v>13.5</v>
      </c>
      <c r="J145" s="15"/>
      <c r="K145" s="16" t="s">
        <v>107</v>
      </c>
      <c r="L145" s="16" t="s">
        <v>118</v>
      </c>
    </row>
    <row r="146" spans="1:12" ht="15.75" x14ac:dyDescent="0.25">
      <c r="A146" s="13" t="s">
        <v>23</v>
      </c>
      <c r="B146" s="13">
        <v>8</v>
      </c>
      <c r="C146" s="13" t="s">
        <v>17</v>
      </c>
      <c r="D146" s="13">
        <v>200</v>
      </c>
      <c r="E146" s="13" t="s">
        <v>41</v>
      </c>
      <c r="F146" s="13">
        <v>200</v>
      </c>
      <c r="G146" s="13">
        <v>1</v>
      </c>
      <c r="H146" s="14">
        <v>0.105</v>
      </c>
      <c r="I146" s="14">
        <v>13.5</v>
      </c>
      <c r="J146" s="15"/>
      <c r="K146" s="16" t="s">
        <v>107</v>
      </c>
      <c r="L146" s="16" t="s">
        <v>118</v>
      </c>
    </row>
    <row r="147" spans="1:12" ht="15.75" x14ac:dyDescent="0.25">
      <c r="A147" s="13" t="s">
        <v>23</v>
      </c>
      <c r="B147" s="13">
        <v>9</v>
      </c>
      <c r="C147" s="13" t="s">
        <v>17</v>
      </c>
      <c r="D147" s="13">
        <v>200</v>
      </c>
      <c r="E147" s="13" t="s">
        <v>41</v>
      </c>
      <c r="F147" s="13">
        <v>200</v>
      </c>
      <c r="G147" s="13">
        <v>1</v>
      </c>
      <c r="H147" s="14">
        <v>0.105</v>
      </c>
      <c r="I147" s="14">
        <v>13.5</v>
      </c>
      <c r="J147" s="15"/>
      <c r="K147" s="16" t="s">
        <v>107</v>
      </c>
      <c r="L147" s="16" t="s">
        <v>118</v>
      </c>
    </row>
    <row r="148" spans="1:12" ht="15.75" x14ac:dyDescent="0.25">
      <c r="A148" s="13" t="s">
        <v>23</v>
      </c>
      <c r="B148" s="13">
        <v>10</v>
      </c>
      <c r="C148" s="13" t="s">
        <v>17</v>
      </c>
      <c r="D148" s="13">
        <v>200</v>
      </c>
      <c r="E148" s="13" t="s">
        <v>41</v>
      </c>
      <c r="F148" s="13">
        <v>200</v>
      </c>
      <c r="G148" s="13">
        <v>1</v>
      </c>
      <c r="H148" s="14">
        <v>0.105</v>
      </c>
      <c r="I148" s="14">
        <v>13.5</v>
      </c>
      <c r="J148" s="15"/>
      <c r="K148" s="16" t="s">
        <v>107</v>
      </c>
      <c r="L148" s="16" t="s">
        <v>118</v>
      </c>
    </row>
    <row r="149" spans="1:12" ht="15.75" x14ac:dyDescent="0.25">
      <c r="A149" s="13" t="s">
        <v>23</v>
      </c>
      <c r="B149" s="13">
        <v>11</v>
      </c>
      <c r="C149" s="13" t="s">
        <v>17</v>
      </c>
      <c r="D149" s="13">
        <v>200</v>
      </c>
      <c r="E149" s="13" t="s">
        <v>41</v>
      </c>
      <c r="F149" s="13">
        <v>200</v>
      </c>
      <c r="G149" s="13">
        <v>1</v>
      </c>
      <c r="H149" s="14">
        <v>0.105</v>
      </c>
      <c r="I149" s="14">
        <v>13.5</v>
      </c>
      <c r="J149" s="15"/>
      <c r="K149" s="16" t="s">
        <v>107</v>
      </c>
      <c r="L149" s="16" t="s">
        <v>118</v>
      </c>
    </row>
    <row r="150" spans="1:12" ht="15.75" x14ac:dyDescent="0.25">
      <c r="A150" s="13" t="s">
        <v>23</v>
      </c>
      <c r="B150" s="13">
        <v>12</v>
      </c>
      <c r="C150" s="13" t="s">
        <v>17</v>
      </c>
      <c r="D150" s="13">
        <v>200</v>
      </c>
      <c r="E150" s="13" t="s">
        <v>41</v>
      </c>
      <c r="F150" s="13">
        <v>200</v>
      </c>
      <c r="G150" s="13">
        <v>1</v>
      </c>
      <c r="H150" s="14">
        <v>0.105</v>
      </c>
      <c r="I150" s="14">
        <v>13.5</v>
      </c>
      <c r="J150" s="15"/>
      <c r="K150" s="16" t="s">
        <v>107</v>
      </c>
      <c r="L150" s="16" t="s">
        <v>118</v>
      </c>
    </row>
    <row r="151" spans="1:12" ht="15.75" x14ac:dyDescent="0.25">
      <c r="A151" s="13" t="s">
        <v>23</v>
      </c>
      <c r="B151" s="13">
        <v>13</v>
      </c>
      <c r="C151" s="13" t="s">
        <v>17</v>
      </c>
      <c r="D151" s="13">
        <v>200</v>
      </c>
      <c r="E151" s="13" t="s">
        <v>41</v>
      </c>
      <c r="F151" s="13">
        <v>200</v>
      </c>
      <c r="G151" s="13">
        <v>1</v>
      </c>
      <c r="H151" s="14">
        <v>0.105</v>
      </c>
      <c r="I151" s="14">
        <v>13.5</v>
      </c>
      <c r="J151" s="15"/>
      <c r="K151" s="16" t="s">
        <v>107</v>
      </c>
      <c r="L151" s="16" t="s">
        <v>118</v>
      </c>
    </row>
    <row r="152" spans="1:12" ht="15.75" x14ac:dyDescent="0.25">
      <c r="A152" s="13" t="s">
        <v>23</v>
      </c>
      <c r="B152" s="13">
        <v>14</v>
      </c>
      <c r="C152" s="13" t="s">
        <v>17</v>
      </c>
      <c r="D152" s="13">
        <v>200</v>
      </c>
      <c r="E152" s="13" t="s">
        <v>41</v>
      </c>
      <c r="F152" s="13">
        <v>200</v>
      </c>
      <c r="G152" s="13">
        <v>1</v>
      </c>
      <c r="H152" s="14">
        <v>0.105</v>
      </c>
      <c r="I152" s="14">
        <v>13.5</v>
      </c>
      <c r="J152" s="15"/>
      <c r="K152" s="16" t="s">
        <v>107</v>
      </c>
      <c r="L152" s="16" t="s">
        <v>118</v>
      </c>
    </row>
    <row r="153" spans="1:12" ht="15.75" x14ac:dyDescent="0.25">
      <c r="A153" s="13" t="s">
        <v>23</v>
      </c>
      <c r="B153" s="13">
        <v>15</v>
      </c>
      <c r="C153" s="13" t="s">
        <v>17</v>
      </c>
      <c r="D153" s="13">
        <v>200</v>
      </c>
      <c r="E153" s="13" t="s">
        <v>41</v>
      </c>
      <c r="F153" s="13">
        <v>200</v>
      </c>
      <c r="G153" s="13">
        <v>1</v>
      </c>
      <c r="H153" s="14">
        <v>0.105</v>
      </c>
      <c r="I153" s="14">
        <v>13.5</v>
      </c>
      <c r="J153" s="15"/>
      <c r="K153" s="16" t="s">
        <v>107</v>
      </c>
      <c r="L153" s="16" t="s">
        <v>118</v>
      </c>
    </row>
    <row r="154" spans="1:12" ht="15.75" x14ac:dyDescent="0.25">
      <c r="A154" s="13"/>
      <c r="B154" s="13"/>
      <c r="C154" s="13"/>
      <c r="D154" s="13">
        <f t="shared" ref="D154:I154" si="3">SUM(D139:D153)</f>
        <v>3000</v>
      </c>
      <c r="E154" s="13"/>
      <c r="F154" s="13"/>
      <c r="G154" s="17">
        <f t="shared" si="3"/>
        <v>15</v>
      </c>
      <c r="H154" s="14">
        <f t="shared" si="3"/>
        <v>1.575</v>
      </c>
      <c r="I154" s="14">
        <f t="shared" si="3"/>
        <v>202.5</v>
      </c>
      <c r="J154" s="15"/>
      <c r="K154" s="16"/>
      <c r="L154" s="16"/>
    </row>
    <row r="156" spans="1:12" s="34" customFormat="1" ht="15.75" x14ac:dyDescent="0.25">
      <c r="A156" s="13" t="s">
        <v>24</v>
      </c>
      <c r="B156" s="13">
        <v>1</v>
      </c>
      <c r="C156" s="13" t="s">
        <v>17</v>
      </c>
      <c r="D156" s="13">
        <v>500</v>
      </c>
      <c r="E156" s="13" t="s">
        <v>41</v>
      </c>
      <c r="F156" s="13">
        <v>500</v>
      </c>
      <c r="G156" s="13">
        <v>1</v>
      </c>
      <c r="H156" s="14">
        <v>0.08</v>
      </c>
      <c r="I156" s="14">
        <v>16.3</v>
      </c>
      <c r="J156" s="15"/>
      <c r="K156" s="15" t="s">
        <v>107</v>
      </c>
      <c r="L156" s="15" t="s">
        <v>114</v>
      </c>
    </row>
    <row r="157" spans="1:12" s="34" customFormat="1" ht="15.75" x14ac:dyDescent="0.25">
      <c r="A157" s="13" t="s">
        <v>24</v>
      </c>
      <c r="B157" s="13">
        <v>2</v>
      </c>
      <c r="C157" s="13" t="s">
        <v>17</v>
      </c>
      <c r="D157" s="13">
        <v>500</v>
      </c>
      <c r="E157" s="13" t="s">
        <v>41</v>
      </c>
      <c r="F157" s="13">
        <v>500</v>
      </c>
      <c r="G157" s="13">
        <v>1</v>
      </c>
      <c r="H157" s="14">
        <v>0.08</v>
      </c>
      <c r="I157" s="14">
        <v>16.3</v>
      </c>
      <c r="J157" s="15"/>
      <c r="K157" s="15" t="s">
        <v>107</v>
      </c>
      <c r="L157" s="15" t="s">
        <v>114</v>
      </c>
    </row>
    <row r="158" spans="1:12" s="34" customFormat="1" ht="15.75" x14ac:dyDescent="0.25">
      <c r="A158" s="13" t="s">
        <v>24</v>
      </c>
      <c r="B158" s="13">
        <v>3</v>
      </c>
      <c r="C158" s="13" t="s">
        <v>17</v>
      </c>
      <c r="D158" s="13">
        <v>500</v>
      </c>
      <c r="E158" s="13" t="s">
        <v>41</v>
      </c>
      <c r="F158" s="13">
        <v>500</v>
      </c>
      <c r="G158" s="13">
        <v>1</v>
      </c>
      <c r="H158" s="14">
        <v>0.08</v>
      </c>
      <c r="I158" s="14">
        <v>16.3</v>
      </c>
      <c r="J158" s="15"/>
      <c r="K158" s="15" t="s">
        <v>107</v>
      </c>
      <c r="L158" s="15" t="s">
        <v>114</v>
      </c>
    </row>
    <row r="159" spans="1:12" s="34" customFormat="1" ht="15.75" x14ac:dyDescent="0.25">
      <c r="A159" s="13" t="s">
        <v>24</v>
      </c>
      <c r="B159" s="13">
        <v>4</v>
      </c>
      <c r="C159" s="13" t="s">
        <v>17</v>
      </c>
      <c r="D159" s="13">
        <v>500</v>
      </c>
      <c r="E159" s="13" t="s">
        <v>41</v>
      </c>
      <c r="F159" s="13">
        <v>500</v>
      </c>
      <c r="G159" s="13">
        <v>1</v>
      </c>
      <c r="H159" s="14">
        <v>0.08</v>
      </c>
      <c r="I159" s="14">
        <v>16.3</v>
      </c>
      <c r="J159" s="15"/>
      <c r="K159" s="15" t="s">
        <v>107</v>
      </c>
      <c r="L159" s="15" t="s">
        <v>114</v>
      </c>
    </row>
    <row r="160" spans="1:12" s="34" customFormat="1" x14ac:dyDescent="0.25">
      <c r="D160" s="34">
        <f>SUM(D156:D159)</f>
        <v>2000</v>
      </c>
      <c r="G160" s="36">
        <f>SUM(G156:G159)</f>
        <v>4</v>
      </c>
    </row>
    <row r="162" spans="1:12" ht="15.75" x14ac:dyDescent="0.25">
      <c r="A162" s="13" t="s">
        <v>25</v>
      </c>
      <c r="B162" s="13">
        <v>1</v>
      </c>
      <c r="C162" s="13" t="s">
        <v>17</v>
      </c>
      <c r="D162" s="13">
        <v>400</v>
      </c>
      <c r="E162" s="13" t="s">
        <v>41</v>
      </c>
      <c r="F162" s="13">
        <v>400</v>
      </c>
      <c r="G162" s="13">
        <v>1</v>
      </c>
      <c r="H162" s="14">
        <v>3.2000000000000001E-2</v>
      </c>
      <c r="I162" s="14">
        <v>25</v>
      </c>
      <c r="J162" s="15"/>
      <c r="K162" s="16" t="s">
        <v>107</v>
      </c>
      <c r="L162" s="16" t="s">
        <v>114</v>
      </c>
    </row>
    <row r="163" spans="1:12" ht="15.75" x14ac:dyDescent="0.25">
      <c r="A163" s="13" t="s">
        <v>25</v>
      </c>
      <c r="B163" s="13">
        <v>2</v>
      </c>
      <c r="C163" s="13" t="s">
        <v>17</v>
      </c>
      <c r="D163" s="13">
        <v>400</v>
      </c>
      <c r="E163" s="13" t="s">
        <v>41</v>
      </c>
      <c r="F163" s="13">
        <v>400</v>
      </c>
      <c r="G163" s="13">
        <v>1</v>
      </c>
      <c r="H163" s="14">
        <v>3.2000000000000001E-2</v>
      </c>
      <c r="I163" s="14">
        <v>25</v>
      </c>
      <c r="J163" s="15"/>
      <c r="K163" s="16" t="s">
        <v>107</v>
      </c>
      <c r="L163" s="16" t="s">
        <v>114</v>
      </c>
    </row>
    <row r="164" spans="1:12" ht="15.75" x14ac:dyDescent="0.25">
      <c r="A164" s="13" t="s">
        <v>25</v>
      </c>
      <c r="B164" s="13">
        <v>3</v>
      </c>
      <c r="C164" s="13" t="s">
        <v>17</v>
      </c>
      <c r="D164" s="13">
        <v>400</v>
      </c>
      <c r="E164" s="13" t="s">
        <v>41</v>
      </c>
      <c r="F164" s="13">
        <v>400</v>
      </c>
      <c r="G164" s="13">
        <v>1</v>
      </c>
      <c r="H164" s="14">
        <v>3.2000000000000001E-2</v>
      </c>
      <c r="I164" s="14">
        <v>25</v>
      </c>
      <c r="J164" s="15"/>
      <c r="K164" s="16" t="s">
        <v>107</v>
      </c>
      <c r="L164" s="16" t="s">
        <v>114</v>
      </c>
    </row>
    <row r="165" spans="1:12" ht="15.75" x14ac:dyDescent="0.25">
      <c r="A165" s="13" t="s">
        <v>25</v>
      </c>
      <c r="B165" s="13">
        <v>4</v>
      </c>
      <c r="C165" s="13" t="s">
        <v>17</v>
      </c>
      <c r="D165" s="13">
        <v>400</v>
      </c>
      <c r="E165" s="13" t="s">
        <v>41</v>
      </c>
      <c r="F165" s="13">
        <v>400</v>
      </c>
      <c r="G165" s="13">
        <v>1</v>
      </c>
      <c r="H165" s="14">
        <v>3.2000000000000001E-2</v>
      </c>
      <c r="I165" s="14">
        <v>25</v>
      </c>
      <c r="J165" s="15"/>
      <c r="K165" s="16" t="s">
        <v>107</v>
      </c>
      <c r="L165" s="16" t="s">
        <v>114</v>
      </c>
    </row>
    <row r="166" spans="1:12" ht="15.75" x14ac:dyDescent="0.25">
      <c r="A166" s="13" t="s">
        <v>25</v>
      </c>
      <c r="B166" s="13">
        <v>5</v>
      </c>
      <c r="C166" s="13" t="s">
        <v>17</v>
      </c>
      <c r="D166" s="13">
        <v>400</v>
      </c>
      <c r="E166" s="13" t="s">
        <v>41</v>
      </c>
      <c r="F166" s="13">
        <v>400</v>
      </c>
      <c r="G166" s="13">
        <v>1</v>
      </c>
      <c r="H166" s="14">
        <v>3.2000000000000001E-2</v>
      </c>
      <c r="I166" s="14">
        <v>25</v>
      </c>
      <c r="J166" s="15"/>
      <c r="K166" s="16" t="s">
        <v>107</v>
      </c>
      <c r="L166" s="16" t="s">
        <v>114</v>
      </c>
    </row>
    <row r="167" spans="1:12" ht="15.75" x14ac:dyDescent="0.25">
      <c r="A167" s="13" t="s">
        <v>25</v>
      </c>
      <c r="B167" s="13">
        <v>6</v>
      </c>
      <c r="C167" s="13" t="s">
        <v>17</v>
      </c>
      <c r="D167" s="13">
        <v>400</v>
      </c>
      <c r="E167" s="13" t="s">
        <v>41</v>
      </c>
      <c r="F167" s="13">
        <v>400</v>
      </c>
      <c r="G167" s="13">
        <v>1</v>
      </c>
      <c r="H167" s="14">
        <v>3.2000000000000001E-2</v>
      </c>
      <c r="I167" s="14">
        <v>25</v>
      </c>
      <c r="J167" s="15"/>
      <c r="K167" s="16" t="s">
        <v>107</v>
      </c>
      <c r="L167" s="16" t="s">
        <v>114</v>
      </c>
    </row>
    <row r="168" spans="1:12" ht="15.75" x14ac:dyDescent="0.25">
      <c r="A168" s="13" t="s">
        <v>25</v>
      </c>
      <c r="B168" s="13">
        <v>7</v>
      </c>
      <c r="C168" s="13" t="s">
        <v>17</v>
      </c>
      <c r="D168" s="13">
        <v>400</v>
      </c>
      <c r="E168" s="13" t="s">
        <v>41</v>
      </c>
      <c r="F168" s="13">
        <v>400</v>
      </c>
      <c r="G168" s="13">
        <v>1</v>
      </c>
      <c r="H168" s="14">
        <v>3.2000000000000001E-2</v>
      </c>
      <c r="I168" s="14">
        <v>25</v>
      </c>
      <c r="J168" s="15"/>
      <c r="K168" s="16" t="s">
        <v>107</v>
      </c>
      <c r="L168" s="16" t="s">
        <v>114</v>
      </c>
    </row>
    <row r="169" spans="1:12" ht="15.75" x14ac:dyDescent="0.25">
      <c r="A169" s="13" t="s">
        <v>25</v>
      </c>
      <c r="B169" s="13">
        <v>8</v>
      </c>
      <c r="C169" s="13" t="s">
        <v>17</v>
      </c>
      <c r="D169" s="13">
        <v>400</v>
      </c>
      <c r="E169" s="13" t="s">
        <v>41</v>
      </c>
      <c r="F169" s="13">
        <v>400</v>
      </c>
      <c r="G169" s="13">
        <v>1</v>
      </c>
      <c r="H169" s="14">
        <v>3.2000000000000001E-2</v>
      </c>
      <c r="I169" s="14">
        <v>25</v>
      </c>
      <c r="J169" s="15"/>
      <c r="K169" s="16" t="s">
        <v>107</v>
      </c>
      <c r="L169" s="16" t="s">
        <v>114</v>
      </c>
    </row>
    <row r="170" spans="1:12" ht="15.75" x14ac:dyDescent="0.25">
      <c r="A170" s="13" t="s">
        <v>25</v>
      </c>
      <c r="B170" s="13">
        <v>9</v>
      </c>
      <c r="C170" s="13" t="s">
        <v>17</v>
      </c>
      <c r="D170" s="13">
        <v>400</v>
      </c>
      <c r="E170" s="13" t="s">
        <v>41</v>
      </c>
      <c r="F170" s="13">
        <v>400</v>
      </c>
      <c r="G170" s="13">
        <v>1</v>
      </c>
      <c r="H170" s="14">
        <v>3.2000000000000001E-2</v>
      </c>
      <c r="I170" s="14">
        <v>25</v>
      </c>
      <c r="J170" s="15"/>
      <c r="K170" s="16" t="s">
        <v>107</v>
      </c>
      <c r="L170" s="16" t="s">
        <v>114</v>
      </c>
    </row>
    <row r="171" spans="1:12" ht="15.75" x14ac:dyDescent="0.25">
      <c r="A171" s="13" t="s">
        <v>25</v>
      </c>
      <c r="B171" s="13">
        <v>10</v>
      </c>
      <c r="C171" s="13" t="s">
        <v>17</v>
      </c>
      <c r="D171" s="13">
        <v>400</v>
      </c>
      <c r="E171" s="13" t="s">
        <v>41</v>
      </c>
      <c r="F171" s="13">
        <v>400</v>
      </c>
      <c r="G171" s="13">
        <v>1</v>
      </c>
      <c r="H171" s="14">
        <v>3.2000000000000001E-2</v>
      </c>
      <c r="I171" s="14">
        <v>25</v>
      </c>
      <c r="J171" s="15"/>
      <c r="K171" s="16" t="s">
        <v>107</v>
      </c>
      <c r="L171" s="16" t="s">
        <v>114</v>
      </c>
    </row>
    <row r="172" spans="1:12" ht="15.75" x14ac:dyDescent="0.25">
      <c r="A172" s="13" t="s">
        <v>25</v>
      </c>
      <c r="B172" s="13">
        <v>11</v>
      </c>
      <c r="C172" s="13" t="s">
        <v>17</v>
      </c>
      <c r="D172" s="13">
        <v>400</v>
      </c>
      <c r="E172" s="13" t="s">
        <v>41</v>
      </c>
      <c r="F172" s="13">
        <v>400</v>
      </c>
      <c r="G172" s="13">
        <v>1</v>
      </c>
      <c r="H172" s="14">
        <v>3.2000000000000001E-2</v>
      </c>
      <c r="I172" s="14">
        <v>25</v>
      </c>
      <c r="J172" s="15"/>
      <c r="K172" s="16" t="s">
        <v>107</v>
      </c>
      <c r="L172" s="16" t="s">
        <v>114</v>
      </c>
    </row>
    <row r="173" spans="1:12" ht="15.75" x14ac:dyDescent="0.25">
      <c r="A173" s="13" t="s">
        <v>25</v>
      </c>
      <c r="B173" s="13">
        <v>12</v>
      </c>
      <c r="C173" s="13" t="s">
        <v>17</v>
      </c>
      <c r="D173" s="13">
        <v>400</v>
      </c>
      <c r="E173" s="13" t="s">
        <v>41</v>
      </c>
      <c r="F173" s="13">
        <v>400</v>
      </c>
      <c r="G173" s="13">
        <v>1</v>
      </c>
      <c r="H173" s="14">
        <v>3.2000000000000001E-2</v>
      </c>
      <c r="I173" s="14">
        <v>25</v>
      </c>
      <c r="J173" s="15"/>
      <c r="K173" s="16" t="s">
        <v>107</v>
      </c>
      <c r="L173" s="16" t="s">
        <v>114</v>
      </c>
    </row>
    <row r="174" spans="1:12" ht="15.75" x14ac:dyDescent="0.25">
      <c r="A174" s="13" t="s">
        <v>25</v>
      </c>
      <c r="B174" s="13">
        <v>13</v>
      </c>
      <c r="C174" s="13" t="s">
        <v>17</v>
      </c>
      <c r="D174" s="13">
        <v>400</v>
      </c>
      <c r="E174" s="13" t="s">
        <v>41</v>
      </c>
      <c r="F174" s="13">
        <v>400</v>
      </c>
      <c r="G174" s="13">
        <v>1</v>
      </c>
      <c r="H174" s="14">
        <v>3.2000000000000001E-2</v>
      </c>
      <c r="I174" s="14">
        <v>25</v>
      </c>
      <c r="J174" s="15"/>
      <c r="K174" s="16" t="s">
        <v>107</v>
      </c>
      <c r="L174" s="16" t="s">
        <v>114</v>
      </c>
    </row>
    <row r="175" spans="1:12" ht="15.75" x14ac:dyDescent="0.25">
      <c r="A175" s="13" t="s">
        <v>25</v>
      </c>
      <c r="B175" s="13">
        <v>14</v>
      </c>
      <c r="C175" s="13" t="s">
        <v>17</v>
      </c>
      <c r="D175" s="13">
        <v>400</v>
      </c>
      <c r="E175" s="13" t="s">
        <v>41</v>
      </c>
      <c r="F175" s="13">
        <v>400</v>
      </c>
      <c r="G175" s="13">
        <v>1</v>
      </c>
      <c r="H175" s="14">
        <v>3.2000000000000001E-2</v>
      </c>
      <c r="I175" s="14">
        <v>25</v>
      </c>
      <c r="J175" s="15"/>
      <c r="K175" s="16" t="s">
        <v>107</v>
      </c>
      <c r="L175" s="16" t="s">
        <v>114</v>
      </c>
    </row>
    <row r="176" spans="1:12" ht="15.75" x14ac:dyDescent="0.25">
      <c r="A176" s="13" t="s">
        <v>25</v>
      </c>
      <c r="B176" s="13">
        <v>15</v>
      </c>
      <c r="C176" s="13" t="s">
        <v>17</v>
      </c>
      <c r="D176" s="13">
        <v>400</v>
      </c>
      <c r="E176" s="13" t="s">
        <v>41</v>
      </c>
      <c r="F176" s="13">
        <v>400</v>
      </c>
      <c r="G176" s="13">
        <v>1</v>
      </c>
      <c r="H176" s="14">
        <v>3.2000000000000001E-2</v>
      </c>
      <c r="I176" s="14">
        <v>25</v>
      </c>
      <c r="J176" s="15"/>
      <c r="K176" s="16" t="s">
        <v>107</v>
      </c>
      <c r="L176" s="16" t="s">
        <v>114</v>
      </c>
    </row>
    <row r="177" spans="1:12" ht="15.75" x14ac:dyDescent="0.25">
      <c r="A177" s="13" t="s">
        <v>25</v>
      </c>
      <c r="B177" s="13">
        <v>16</v>
      </c>
      <c r="C177" s="13" t="s">
        <v>17</v>
      </c>
      <c r="D177" s="13">
        <v>400</v>
      </c>
      <c r="E177" s="13" t="s">
        <v>41</v>
      </c>
      <c r="F177" s="13">
        <v>400</v>
      </c>
      <c r="G177" s="13">
        <v>1</v>
      </c>
      <c r="H177" s="14">
        <v>3.2000000000000001E-2</v>
      </c>
      <c r="I177" s="14">
        <v>25</v>
      </c>
      <c r="J177" s="15"/>
      <c r="K177" s="16" t="s">
        <v>107</v>
      </c>
      <c r="L177" s="16" t="s">
        <v>114</v>
      </c>
    </row>
    <row r="178" spans="1:12" ht="15.75" x14ac:dyDescent="0.25">
      <c r="A178" s="13" t="s">
        <v>25</v>
      </c>
      <c r="B178" s="13">
        <v>17</v>
      </c>
      <c r="C178" s="13" t="s">
        <v>17</v>
      </c>
      <c r="D178" s="13">
        <v>400</v>
      </c>
      <c r="E178" s="13" t="s">
        <v>41</v>
      </c>
      <c r="F178" s="13">
        <v>400</v>
      </c>
      <c r="G178" s="13">
        <v>1</v>
      </c>
      <c r="H178" s="14">
        <v>3.2000000000000001E-2</v>
      </c>
      <c r="I178" s="14">
        <v>25</v>
      </c>
      <c r="J178" s="15"/>
      <c r="K178" s="16" t="s">
        <v>107</v>
      </c>
      <c r="L178" s="16" t="s">
        <v>114</v>
      </c>
    </row>
    <row r="179" spans="1:12" ht="15.75" x14ac:dyDescent="0.25">
      <c r="A179" s="13" t="s">
        <v>25</v>
      </c>
      <c r="B179" s="13">
        <v>18</v>
      </c>
      <c r="C179" s="13" t="s">
        <v>17</v>
      </c>
      <c r="D179" s="13">
        <v>400</v>
      </c>
      <c r="E179" s="13" t="s">
        <v>41</v>
      </c>
      <c r="F179" s="13">
        <v>400</v>
      </c>
      <c r="G179" s="13">
        <v>1</v>
      </c>
      <c r="H179" s="14">
        <v>3.2000000000000001E-2</v>
      </c>
      <c r="I179" s="14">
        <v>25</v>
      </c>
      <c r="J179" s="15"/>
      <c r="K179" s="16" t="s">
        <v>107</v>
      </c>
      <c r="L179" s="16" t="s">
        <v>114</v>
      </c>
    </row>
    <row r="180" spans="1:12" ht="15.75" x14ac:dyDescent="0.25">
      <c r="A180" s="13" t="s">
        <v>25</v>
      </c>
      <c r="B180" s="13">
        <v>19</v>
      </c>
      <c r="C180" s="13" t="s">
        <v>17</v>
      </c>
      <c r="D180" s="13">
        <v>400</v>
      </c>
      <c r="E180" s="13" t="s">
        <v>41</v>
      </c>
      <c r="F180" s="13">
        <v>400</v>
      </c>
      <c r="G180" s="13">
        <v>1</v>
      </c>
      <c r="H180" s="14">
        <v>3.2000000000000001E-2</v>
      </c>
      <c r="I180" s="14">
        <v>25</v>
      </c>
      <c r="J180" s="15"/>
      <c r="K180" s="16" t="s">
        <v>107</v>
      </c>
      <c r="L180" s="16" t="s">
        <v>114</v>
      </c>
    </row>
    <row r="181" spans="1:12" ht="15.75" x14ac:dyDescent="0.25">
      <c r="A181" s="13" t="s">
        <v>25</v>
      </c>
      <c r="B181" s="13">
        <v>20</v>
      </c>
      <c r="C181" s="13" t="s">
        <v>17</v>
      </c>
      <c r="D181" s="13">
        <v>400</v>
      </c>
      <c r="E181" s="13" t="s">
        <v>41</v>
      </c>
      <c r="F181" s="13">
        <v>400</v>
      </c>
      <c r="G181" s="13">
        <v>1</v>
      </c>
      <c r="H181" s="14">
        <v>3.2000000000000001E-2</v>
      </c>
      <c r="I181" s="14">
        <v>25</v>
      </c>
      <c r="J181" s="15"/>
      <c r="K181" s="16" t="s">
        <v>107</v>
      </c>
      <c r="L181" s="16" t="s">
        <v>114</v>
      </c>
    </row>
    <row r="182" spans="1:12" ht="15.75" x14ac:dyDescent="0.25">
      <c r="A182" s="13" t="s">
        <v>25</v>
      </c>
      <c r="B182" s="13">
        <v>21</v>
      </c>
      <c r="C182" s="13" t="s">
        <v>17</v>
      </c>
      <c r="D182" s="13">
        <v>400</v>
      </c>
      <c r="E182" s="13" t="s">
        <v>41</v>
      </c>
      <c r="F182" s="13">
        <v>400</v>
      </c>
      <c r="G182" s="13">
        <v>1</v>
      </c>
      <c r="H182" s="14">
        <v>3.2000000000000001E-2</v>
      </c>
      <c r="I182" s="14">
        <v>25</v>
      </c>
      <c r="J182" s="15"/>
      <c r="K182" s="16" t="s">
        <v>107</v>
      </c>
      <c r="L182" s="16" t="s">
        <v>114</v>
      </c>
    </row>
    <row r="183" spans="1:12" ht="15.75" x14ac:dyDescent="0.25">
      <c r="A183" s="13" t="s">
        <v>25</v>
      </c>
      <c r="B183" s="13">
        <v>22</v>
      </c>
      <c r="C183" s="13" t="s">
        <v>17</v>
      </c>
      <c r="D183" s="13">
        <v>400</v>
      </c>
      <c r="E183" s="13" t="s">
        <v>41</v>
      </c>
      <c r="F183" s="13">
        <v>400</v>
      </c>
      <c r="G183" s="13">
        <v>1</v>
      </c>
      <c r="H183" s="14">
        <v>3.2000000000000001E-2</v>
      </c>
      <c r="I183" s="14">
        <v>25</v>
      </c>
      <c r="J183" s="15"/>
      <c r="K183" s="16" t="s">
        <v>107</v>
      </c>
      <c r="L183" s="16" t="s">
        <v>114</v>
      </c>
    </row>
    <row r="184" spans="1:12" ht="15.75" x14ac:dyDescent="0.25">
      <c r="A184" s="13" t="s">
        <v>25</v>
      </c>
      <c r="B184" s="13">
        <v>23</v>
      </c>
      <c r="C184" s="13" t="s">
        <v>17</v>
      </c>
      <c r="D184" s="13">
        <v>400</v>
      </c>
      <c r="E184" s="13" t="s">
        <v>41</v>
      </c>
      <c r="F184" s="13">
        <v>400</v>
      </c>
      <c r="G184" s="13">
        <v>1</v>
      </c>
      <c r="H184" s="14">
        <v>3.2000000000000001E-2</v>
      </c>
      <c r="I184" s="14">
        <v>25</v>
      </c>
      <c r="J184" s="15"/>
      <c r="K184" s="16" t="s">
        <v>107</v>
      </c>
      <c r="L184" s="16" t="s">
        <v>114</v>
      </c>
    </row>
    <row r="185" spans="1:12" ht="15.75" x14ac:dyDescent="0.25">
      <c r="A185" s="13" t="s">
        <v>25</v>
      </c>
      <c r="B185" s="13">
        <v>24</v>
      </c>
      <c r="C185" s="13" t="s">
        <v>17</v>
      </c>
      <c r="D185" s="13">
        <v>400</v>
      </c>
      <c r="E185" s="13" t="s">
        <v>41</v>
      </c>
      <c r="F185" s="13">
        <v>400</v>
      </c>
      <c r="G185" s="13">
        <v>1</v>
      </c>
      <c r="H185" s="14">
        <v>3.2000000000000001E-2</v>
      </c>
      <c r="I185" s="14">
        <v>25</v>
      </c>
      <c r="J185" s="15"/>
      <c r="K185" s="16" t="s">
        <v>107</v>
      </c>
      <c r="L185" s="16" t="s">
        <v>114</v>
      </c>
    </row>
    <row r="186" spans="1:12" ht="15.75" x14ac:dyDescent="0.25">
      <c r="A186" s="13" t="s">
        <v>25</v>
      </c>
      <c r="B186" s="13">
        <v>25</v>
      </c>
      <c r="C186" s="13" t="s">
        <v>17</v>
      </c>
      <c r="D186" s="13">
        <v>400</v>
      </c>
      <c r="E186" s="13" t="s">
        <v>41</v>
      </c>
      <c r="F186" s="13">
        <v>400</v>
      </c>
      <c r="G186" s="13">
        <v>1</v>
      </c>
      <c r="H186" s="14">
        <v>3.2000000000000001E-2</v>
      </c>
      <c r="I186" s="14">
        <v>25</v>
      </c>
      <c r="J186" s="15"/>
      <c r="K186" s="16"/>
      <c r="L186" s="16"/>
    </row>
    <row r="187" spans="1:12" x14ac:dyDescent="0.25">
      <c r="A187" s="34"/>
      <c r="B187" s="34"/>
      <c r="C187" s="34"/>
      <c r="D187" s="36">
        <f>SUM(D162:D186)</f>
        <v>10000</v>
      </c>
      <c r="E187" s="34"/>
      <c r="F187" s="34"/>
      <c r="G187" s="36">
        <f>SUM(G162:G186)</f>
        <v>25</v>
      </c>
      <c r="H187" s="34"/>
      <c r="I187" s="34"/>
      <c r="J187" s="34"/>
      <c r="K187" s="34"/>
      <c r="L187" s="34"/>
    </row>
    <row r="190" spans="1:12" x14ac:dyDescent="0.25">
      <c r="A190" s="33" t="s">
        <v>119</v>
      </c>
      <c r="B190" s="33" t="s">
        <v>121</v>
      </c>
      <c r="C190" s="33" t="s">
        <v>120</v>
      </c>
      <c r="D190" s="33">
        <f>F190*G190</f>
        <v>100</v>
      </c>
      <c r="E190" s="33" t="s">
        <v>41</v>
      </c>
      <c r="F190" s="33">
        <v>50</v>
      </c>
      <c r="G190" s="33">
        <v>2</v>
      </c>
      <c r="H190" s="34"/>
      <c r="I190" s="34"/>
      <c r="J190" s="34"/>
      <c r="K190" s="34"/>
      <c r="L190" s="34"/>
    </row>
    <row r="191" spans="1:12" x14ac:dyDescent="0.25">
      <c r="A191" s="33" t="s">
        <v>119</v>
      </c>
      <c r="B191" s="33">
        <v>1</v>
      </c>
      <c r="C191" s="33" t="s">
        <v>120</v>
      </c>
      <c r="D191" s="33">
        <f t="shared" ref="D191" si="4">F191*G191</f>
        <v>80</v>
      </c>
      <c r="E191" s="33" t="s">
        <v>41</v>
      </c>
      <c r="F191" s="33">
        <v>80</v>
      </c>
      <c r="G191" s="33">
        <v>1</v>
      </c>
      <c r="H191" s="34"/>
      <c r="I191" s="34"/>
      <c r="J191" s="34"/>
      <c r="K191" s="34"/>
      <c r="L191" s="34"/>
    </row>
    <row r="192" spans="1:12" x14ac:dyDescent="0.25">
      <c r="D192" s="32">
        <f>SUM(D190:D191)</f>
        <v>180</v>
      </c>
      <c r="G192" s="32">
        <f>SUM(G190:G191)</f>
        <v>3</v>
      </c>
    </row>
    <row r="194" spans="1:12" x14ac:dyDescent="0.25">
      <c r="A194" s="34" t="s">
        <v>11</v>
      </c>
      <c r="B194" s="34">
        <v>1</v>
      </c>
      <c r="C194" s="34" t="s">
        <v>122</v>
      </c>
      <c r="D194" s="34">
        <v>200</v>
      </c>
      <c r="E194" s="34" t="s">
        <v>41</v>
      </c>
      <c r="F194" s="34">
        <v>1</v>
      </c>
      <c r="G194" s="36">
        <v>1</v>
      </c>
      <c r="H194" s="34"/>
      <c r="I194" s="34"/>
      <c r="J194" s="34"/>
      <c r="K194" s="34"/>
      <c r="L194" s="34"/>
    </row>
    <row r="196" spans="1:12" x14ac:dyDescent="0.25">
      <c r="A196" s="34" t="s">
        <v>123</v>
      </c>
      <c r="B196" s="35" t="s">
        <v>124</v>
      </c>
      <c r="C196" s="34" t="s">
        <v>31</v>
      </c>
      <c r="D196" s="34">
        <v>4860</v>
      </c>
      <c r="E196" s="34" t="s">
        <v>41</v>
      </c>
      <c r="F196" s="34">
        <v>180</v>
      </c>
      <c r="G196" s="34">
        <v>27</v>
      </c>
      <c r="H196" s="34"/>
      <c r="I196" s="34"/>
      <c r="J196" s="34"/>
      <c r="K196" s="34"/>
      <c r="L196" s="34"/>
    </row>
    <row r="197" spans="1:12" x14ac:dyDescent="0.25">
      <c r="A197" s="34" t="s">
        <v>123</v>
      </c>
      <c r="B197" s="34">
        <v>1</v>
      </c>
      <c r="C197" s="34" t="s">
        <v>31</v>
      </c>
      <c r="D197" s="34">
        <v>140</v>
      </c>
      <c r="E197" s="34" t="s">
        <v>41</v>
      </c>
      <c r="F197" s="34">
        <v>140</v>
      </c>
      <c r="G197" s="34">
        <v>1</v>
      </c>
      <c r="H197" s="34"/>
      <c r="I197" s="34"/>
      <c r="J197" s="34"/>
      <c r="K197" s="34"/>
      <c r="L197" s="34"/>
    </row>
    <row r="198" spans="1:12" x14ac:dyDescent="0.25">
      <c r="D198" s="32">
        <f>SUM(D196:D197)</f>
        <v>5000</v>
      </c>
      <c r="G198" s="32">
        <f>SUM(G196:G197)</f>
        <v>28</v>
      </c>
    </row>
    <row r="200" spans="1:12" x14ac:dyDescent="0.25">
      <c r="A200" s="34" t="s">
        <v>32</v>
      </c>
      <c r="B200" s="34" t="s">
        <v>125</v>
      </c>
      <c r="C200" s="34" t="s">
        <v>31</v>
      </c>
      <c r="D200" s="34">
        <v>20000</v>
      </c>
      <c r="E200" s="34" t="s">
        <v>41</v>
      </c>
      <c r="F200" s="34">
        <v>200</v>
      </c>
      <c r="G200" s="36">
        <v>100</v>
      </c>
      <c r="H200" s="34">
        <v>3.33</v>
      </c>
      <c r="I200" s="34">
        <v>1700</v>
      </c>
      <c r="J200" s="34"/>
      <c r="K200" s="34"/>
      <c r="L200" s="34"/>
    </row>
    <row r="202" spans="1:12" x14ac:dyDescent="0.25">
      <c r="A202" s="34" t="s">
        <v>126</v>
      </c>
      <c r="B202" s="35" t="s">
        <v>127</v>
      </c>
      <c r="C202" s="34" t="s">
        <v>19</v>
      </c>
      <c r="D202" s="34">
        <v>3000</v>
      </c>
      <c r="E202" s="34" t="s">
        <v>41</v>
      </c>
      <c r="F202" s="34">
        <v>50</v>
      </c>
      <c r="G202" s="34">
        <v>60</v>
      </c>
      <c r="H202" s="34">
        <v>4.578195</v>
      </c>
      <c r="I202" s="34">
        <v>1560</v>
      </c>
      <c r="J202" s="34"/>
      <c r="K202" s="34" t="s">
        <v>115</v>
      </c>
      <c r="L202" s="34" t="s">
        <v>129</v>
      </c>
    </row>
    <row r="203" spans="1:12" x14ac:dyDescent="0.25">
      <c r="A203" s="34" t="s">
        <v>126</v>
      </c>
      <c r="B203" s="34" t="s">
        <v>128</v>
      </c>
      <c r="C203" s="34" t="s">
        <v>19</v>
      </c>
      <c r="D203" s="34">
        <v>3000</v>
      </c>
      <c r="E203" s="34" t="s">
        <v>41</v>
      </c>
      <c r="F203" s="34">
        <v>100</v>
      </c>
      <c r="G203" s="34">
        <v>30</v>
      </c>
      <c r="H203" s="34">
        <v>2.24112</v>
      </c>
      <c r="I203" s="34">
        <v>769.5</v>
      </c>
      <c r="J203" s="34"/>
      <c r="K203" s="34" t="s">
        <v>115</v>
      </c>
      <c r="L203" s="34" t="s">
        <v>129</v>
      </c>
    </row>
    <row r="204" spans="1:12" x14ac:dyDescent="0.25">
      <c r="D204" s="12">
        <f>SUM(D202:D203)</f>
        <v>6000</v>
      </c>
      <c r="G204" s="32">
        <f>SUM(G202:G203)</f>
        <v>90</v>
      </c>
    </row>
    <row r="206" spans="1:12" x14ac:dyDescent="0.25">
      <c r="A206" s="34" t="s">
        <v>34</v>
      </c>
      <c r="B206" s="34" t="s">
        <v>127</v>
      </c>
      <c r="C206" s="34" t="s">
        <v>19</v>
      </c>
      <c r="D206" s="34">
        <v>1000</v>
      </c>
      <c r="E206" s="34" t="s">
        <v>41</v>
      </c>
      <c r="F206" s="34">
        <v>40</v>
      </c>
      <c r="G206" s="36">
        <v>25</v>
      </c>
      <c r="H206" s="34">
        <v>3.7777340000000001</v>
      </c>
      <c r="I206" s="34">
        <v>725</v>
      </c>
      <c r="J206" s="34"/>
      <c r="K206" s="34" t="s">
        <v>115</v>
      </c>
      <c r="L206" s="34" t="s">
        <v>130</v>
      </c>
    </row>
    <row r="208" spans="1:12" ht="15.75" x14ac:dyDescent="0.25">
      <c r="A208" s="34" t="s">
        <v>36</v>
      </c>
      <c r="B208" s="34" t="s">
        <v>125</v>
      </c>
      <c r="C208" s="34" t="s">
        <v>37</v>
      </c>
      <c r="D208" s="34">
        <v>10000</v>
      </c>
      <c r="E208" s="34" t="s">
        <v>41</v>
      </c>
      <c r="F208" s="34">
        <v>100</v>
      </c>
      <c r="G208" s="34">
        <v>100</v>
      </c>
      <c r="H208" s="34"/>
      <c r="I208" s="34"/>
      <c r="J208" s="34"/>
      <c r="K208" s="16" t="s">
        <v>107</v>
      </c>
      <c r="L208" s="34" t="s">
        <v>133</v>
      </c>
    </row>
    <row r="209" spans="1:12" ht="15.75" x14ac:dyDescent="0.25">
      <c r="A209" s="34" t="s">
        <v>36</v>
      </c>
      <c r="B209" s="34" t="s">
        <v>131</v>
      </c>
      <c r="C209" s="34" t="s">
        <v>37</v>
      </c>
      <c r="D209" s="34">
        <v>5000</v>
      </c>
      <c r="E209" s="34" t="s">
        <v>41</v>
      </c>
      <c r="F209" s="34">
        <v>100</v>
      </c>
      <c r="G209" s="34">
        <v>50</v>
      </c>
      <c r="H209" s="34"/>
      <c r="I209" s="34"/>
      <c r="J209" s="34"/>
      <c r="K209" s="16" t="s">
        <v>107</v>
      </c>
      <c r="L209" s="34" t="s">
        <v>133</v>
      </c>
    </row>
    <row r="210" spans="1:12" ht="15.75" x14ac:dyDescent="0.25">
      <c r="A210" s="34" t="s">
        <v>36</v>
      </c>
      <c r="B210" s="34" t="s">
        <v>132</v>
      </c>
      <c r="C210" s="34" t="s">
        <v>37</v>
      </c>
      <c r="D210" s="34">
        <v>3000</v>
      </c>
      <c r="E210" s="34" t="s">
        <v>41</v>
      </c>
      <c r="F210" s="34">
        <v>100</v>
      </c>
      <c r="G210" s="34">
        <v>30</v>
      </c>
      <c r="H210" s="34"/>
      <c r="I210" s="34"/>
      <c r="J210" s="34"/>
      <c r="K210" s="16" t="s">
        <v>107</v>
      </c>
      <c r="L210" s="34" t="s">
        <v>133</v>
      </c>
    </row>
    <row r="211" spans="1:12" x14ac:dyDescent="0.25">
      <c r="A211" s="34"/>
      <c r="B211" s="34"/>
      <c r="C211" s="34"/>
      <c r="D211" s="36">
        <f>SUM(D208:D210)</f>
        <v>18000</v>
      </c>
      <c r="E211" s="34"/>
      <c r="F211" s="34"/>
      <c r="G211" s="36">
        <f>SUM(G208:G210)</f>
        <v>180</v>
      </c>
      <c r="H211" s="34"/>
      <c r="I211" s="34"/>
      <c r="J211" s="34"/>
      <c r="K211" s="34"/>
      <c r="L211" s="34"/>
    </row>
    <row r="213" spans="1:12" x14ac:dyDescent="0.25">
      <c r="A213" s="34" t="s">
        <v>38</v>
      </c>
      <c r="B213" s="34" t="s">
        <v>124</v>
      </c>
      <c r="C213" s="34" t="s">
        <v>22</v>
      </c>
      <c r="D213" s="34">
        <f>F213*G213</f>
        <v>5184</v>
      </c>
      <c r="E213" s="34" t="s">
        <v>41</v>
      </c>
      <c r="F213" s="34">
        <v>192</v>
      </c>
      <c r="G213" s="34">
        <v>27</v>
      </c>
      <c r="H213" s="34"/>
      <c r="I213" s="34"/>
      <c r="J213" s="34"/>
      <c r="K213" s="34"/>
      <c r="L213" s="34"/>
    </row>
    <row r="214" spans="1:12" x14ac:dyDescent="0.25">
      <c r="A214" s="34" t="s">
        <v>38</v>
      </c>
      <c r="B214" s="34">
        <v>1</v>
      </c>
      <c r="C214" s="34" t="s">
        <v>22</v>
      </c>
      <c r="D214" s="34">
        <v>69</v>
      </c>
      <c r="E214" s="34" t="s">
        <v>41</v>
      </c>
      <c r="F214" s="34">
        <v>69</v>
      </c>
      <c r="G214" s="34">
        <v>1</v>
      </c>
      <c r="H214" s="34"/>
      <c r="I214" s="34"/>
      <c r="J214" s="34"/>
      <c r="K214" s="34"/>
      <c r="L214" s="34"/>
    </row>
    <row r="215" spans="1:12" x14ac:dyDescent="0.25">
      <c r="D215" s="32">
        <f>SUM(D213:D214)</f>
        <v>5253</v>
      </c>
      <c r="G215" s="32">
        <f>SUM(G213:G214)</f>
        <v>28</v>
      </c>
    </row>
    <row r="217" spans="1:12" ht="17.25" customHeight="1" x14ac:dyDescent="0.25">
      <c r="A217" s="34" t="s">
        <v>39</v>
      </c>
      <c r="B217" s="34" t="s">
        <v>134</v>
      </c>
      <c r="C217" s="34" t="s">
        <v>22</v>
      </c>
      <c r="D217" s="34">
        <f>F217*G217</f>
        <v>4500</v>
      </c>
      <c r="E217" s="34" t="s">
        <v>41</v>
      </c>
      <c r="F217" s="34">
        <v>500</v>
      </c>
      <c r="G217" s="34">
        <v>9</v>
      </c>
      <c r="H217" s="34"/>
      <c r="I217" s="34"/>
      <c r="J217" s="34"/>
      <c r="K217" s="34"/>
      <c r="L217" s="34"/>
    </row>
    <row r="218" spans="1:12" ht="17.25" customHeight="1" x14ac:dyDescent="0.25">
      <c r="A218" s="34" t="s">
        <v>39</v>
      </c>
      <c r="B218" s="34">
        <v>10</v>
      </c>
      <c r="C218" s="34" t="s">
        <v>22</v>
      </c>
      <c r="D218" s="34">
        <f t="shared" ref="D218:D224" si="5">F218*G218</f>
        <v>481</v>
      </c>
      <c r="E218" s="34" t="s">
        <v>41</v>
      </c>
      <c r="F218" s="34">
        <v>481</v>
      </c>
      <c r="G218" s="34">
        <v>1</v>
      </c>
      <c r="H218" s="34"/>
      <c r="I218" s="34"/>
      <c r="J218" s="34"/>
      <c r="K218" s="34"/>
      <c r="L218" s="34"/>
    </row>
    <row r="219" spans="1:12" ht="17.25" customHeight="1" x14ac:dyDescent="0.25">
      <c r="A219" s="34" t="s">
        <v>39</v>
      </c>
      <c r="B219" s="34" t="s">
        <v>135</v>
      </c>
      <c r="C219" s="34" t="s">
        <v>22</v>
      </c>
      <c r="D219" s="34">
        <f t="shared" si="5"/>
        <v>4320</v>
      </c>
      <c r="E219" s="34" t="s">
        <v>41</v>
      </c>
      <c r="F219" s="34">
        <v>480</v>
      </c>
      <c r="G219" s="34">
        <v>9</v>
      </c>
      <c r="H219" s="34"/>
      <c r="I219" s="34"/>
      <c r="J219" s="34"/>
      <c r="K219" s="34"/>
      <c r="L219" s="34"/>
    </row>
    <row r="220" spans="1:12" x14ac:dyDescent="0.25">
      <c r="A220" s="34" t="s">
        <v>39</v>
      </c>
      <c r="B220" s="34">
        <v>20</v>
      </c>
      <c r="C220" s="34" t="s">
        <v>22</v>
      </c>
      <c r="D220" s="34">
        <f t="shared" si="5"/>
        <v>462</v>
      </c>
      <c r="E220" s="34" t="s">
        <v>41</v>
      </c>
      <c r="F220" s="34">
        <v>462</v>
      </c>
      <c r="G220" s="34">
        <v>1</v>
      </c>
      <c r="H220" s="34"/>
      <c r="I220" s="34"/>
      <c r="J220" s="34"/>
      <c r="K220" s="34"/>
      <c r="L220" s="34"/>
    </row>
    <row r="221" spans="1:12" x14ac:dyDescent="0.25">
      <c r="A221" s="34" t="s">
        <v>39</v>
      </c>
      <c r="B221" s="34" t="s">
        <v>136</v>
      </c>
      <c r="C221" s="34" t="s">
        <v>22</v>
      </c>
      <c r="D221" s="34">
        <f t="shared" si="5"/>
        <v>4950</v>
      </c>
      <c r="E221" s="34" t="s">
        <v>41</v>
      </c>
      <c r="F221" s="34">
        <v>550</v>
      </c>
      <c r="G221" s="34">
        <v>9</v>
      </c>
      <c r="H221" s="34"/>
      <c r="I221" s="34"/>
      <c r="J221" s="34"/>
      <c r="K221" s="34"/>
      <c r="L221" s="34"/>
    </row>
    <row r="222" spans="1:12" x14ac:dyDescent="0.25">
      <c r="A222" s="34" t="s">
        <v>39</v>
      </c>
      <c r="B222" s="34">
        <v>30</v>
      </c>
      <c r="C222" s="34" t="s">
        <v>22</v>
      </c>
      <c r="D222" s="34">
        <f t="shared" si="5"/>
        <v>535</v>
      </c>
      <c r="E222" s="34" t="s">
        <v>41</v>
      </c>
      <c r="F222" s="34">
        <v>535</v>
      </c>
      <c r="G222" s="34">
        <v>1</v>
      </c>
      <c r="H222" s="34"/>
      <c r="I222" s="34"/>
      <c r="J222" s="34"/>
      <c r="K222" s="34"/>
      <c r="L222" s="34"/>
    </row>
    <row r="223" spans="1:12" x14ac:dyDescent="0.25">
      <c r="A223" s="34" t="s">
        <v>39</v>
      </c>
      <c r="B223" s="34" t="s">
        <v>137</v>
      </c>
      <c r="C223" s="34" t="s">
        <v>22</v>
      </c>
      <c r="D223" s="34">
        <f t="shared" si="5"/>
        <v>4680</v>
      </c>
      <c r="E223" s="34" t="s">
        <v>41</v>
      </c>
      <c r="F223" s="34">
        <v>520</v>
      </c>
      <c r="G223" s="34">
        <v>9</v>
      </c>
      <c r="H223" s="34"/>
      <c r="I223" s="34"/>
      <c r="J223" s="34"/>
      <c r="K223" s="34"/>
      <c r="L223" s="34"/>
    </row>
    <row r="224" spans="1:12" x14ac:dyDescent="0.25">
      <c r="A224" s="34" t="s">
        <v>39</v>
      </c>
      <c r="B224" s="34">
        <v>40</v>
      </c>
      <c r="C224" s="34" t="s">
        <v>22</v>
      </c>
      <c r="D224" s="34">
        <f t="shared" si="5"/>
        <v>504</v>
      </c>
      <c r="E224" s="34" t="s">
        <v>41</v>
      </c>
      <c r="F224" s="34">
        <v>504</v>
      </c>
      <c r="G224" s="34">
        <v>1</v>
      </c>
      <c r="H224" s="34"/>
      <c r="I224" s="34"/>
      <c r="J224" s="34"/>
      <c r="K224" s="34"/>
      <c r="L224" s="34"/>
    </row>
    <row r="225" spans="4:7" x14ac:dyDescent="0.25">
      <c r="D225" s="32">
        <f>SUM(D217:D224)</f>
        <v>20432</v>
      </c>
      <c r="G225" s="12">
        <f>SUM(G217:G224)</f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7:AE104"/>
  <sheetViews>
    <sheetView topLeftCell="A70" workbookViewId="0">
      <selection activeCell="G105" sqref="G105"/>
    </sheetView>
  </sheetViews>
  <sheetFormatPr defaultRowHeight="15" x14ac:dyDescent="0.25"/>
  <sheetData>
    <row r="17" spans="1:21" x14ac:dyDescent="0.25">
      <c r="A17" s="52" t="s">
        <v>139</v>
      </c>
      <c r="B17" s="52"/>
      <c r="C17" s="52"/>
      <c r="D17" s="52"/>
      <c r="G17" s="52" t="s">
        <v>140</v>
      </c>
      <c r="H17" s="52"/>
      <c r="I17" s="52"/>
      <c r="J17" s="52"/>
      <c r="M17" s="52" t="s">
        <v>141</v>
      </c>
      <c r="N17" s="52"/>
      <c r="O17" s="52"/>
      <c r="P17" s="52"/>
      <c r="R17" s="52" t="s">
        <v>142</v>
      </c>
      <c r="S17" s="52"/>
      <c r="T17" s="52"/>
      <c r="U17" s="52"/>
    </row>
    <row r="32" spans="1:21" x14ac:dyDescent="0.25">
      <c r="G32" s="52" t="s">
        <v>144</v>
      </c>
      <c r="H32" s="52"/>
      <c r="I32" s="52"/>
      <c r="M32" t="s">
        <v>145</v>
      </c>
      <c r="R32" t="s">
        <v>146</v>
      </c>
    </row>
    <row r="33" spans="1:18" x14ac:dyDescent="0.25">
      <c r="A33" s="52" t="s">
        <v>143</v>
      </c>
      <c r="B33" s="52"/>
      <c r="C33" s="52"/>
    </row>
    <row r="46" spans="1:18" x14ac:dyDescent="0.25">
      <c r="A46" s="52" t="s">
        <v>147</v>
      </c>
      <c r="B46" s="52"/>
      <c r="C46" s="52"/>
      <c r="D46" s="52"/>
      <c r="G46" t="s">
        <v>148</v>
      </c>
      <c r="M46" t="s">
        <v>149</v>
      </c>
      <c r="R46" t="s">
        <v>150</v>
      </c>
    </row>
    <row r="58" spans="1:30" x14ac:dyDescent="0.25">
      <c r="A58" s="52" t="s">
        <v>151</v>
      </c>
      <c r="B58" s="52"/>
      <c r="C58" s="52"/>
      <c r="D58" s="52"/>
      <c r="H58" t="s">
        <v>152</v>
      </c>
      <c r="L58" s="52" t="s">
        <v>153</v>
      </c>
      <c r="M58" s="52"/>
      <c r="N58" s="52"/>
      <c r="O58" s="52"/>
    </row>
    <row r="64" spans="1:30" x14ac:dyDescent="0.25">
      <c r="Q64" s="52" t="s">
        <v>154</v>
      </c>
      <c r="R64" s="52"/>
      <c r="S64" s="52"/>
      <c r="T64" s="52"/>
      <c r="U64" s="52"/>
      <c r="V64" s="52"/>
      <c r="Y64" s="52"/>
      <c r="Z64" s="52"/>
      <c r="AA64" s="52"/>
      <c r="AB64" s="52"/>
      <c r="AC64" s="52"/>
      <c r="AD64" s="52"/>
    </row>
    <row r="83" spans="1:19" x14ac:dyDescent="0.25">
      <c r="A83" s="52" t="s">
        <v>155</v>
      </c>
      <c r="B83" s="52"/>
      <c r="C83" s="52"/>
      <c r="D83" s="52"/>
      <c r="E83" s="52"/>
      <c r="F83" s="52"/>
    </row>
    <row r="90" spans="1:19" x14ac:dyDescent="0.25">
      <c r="M90" s="52" t="s">
        <v>156</v>
      </c>
      <c r="N90" s="52"/>
      <c r="O90" s="52"/>
      <c r="P90" s="52"/>
      <c r="Q90" s="52"/>
      <c r="R90" s="52"/>
      <c r="S90" s="52"/>
    </row>
    <row r="98" spans="1:31" x14ac:dyDescent="0.25">
      <c r="Y98" s="52" t="s">
        <v>157</v>
      </c>
      <c r="Z98" s="52"/>
      <c r="AA98" s="52"/>
      <c r="AB98" s="52"/>
      <c r="AC98" s="52"/>
      <c r="AD98" s="52"/>
      <c r="AE98" s="52"/>
    </row>
    <row r="104" spans="1:31" x14ac:dyDescent="0.25">
      <c r="A104" s="52" t="s">
        <v>158</v>
      </c>
      <c r="B104" s="52"/>
      <c r="C104" s="52"/>
      <c r="D104" s="52"/>
      <c r="E104" s="52"/>
      <c r="G104" s="52" t="s">
        <v>159</v>
      </c>
      <c r="H104" s="52"/>
      <c r="I104" s="52"/>
      <c r="J104" s="52"/>
      <c r="K104" s="52"/>
      <c r="L104" s="52"/>
      <c r="M104" s="52"/>
    </row>
  </sheetData>
  <mergeCells count="16">
    <mergeCell ref="A83:F83"/>
    <mergeCell ref="Y98:AE98"/>
    <mergeCell ref="A104:E104"/>
    <mergeCell ref="G104:M104"/>
    <mergeCell ref="A46:D46"/>
    <mergeCell ref="A58:D58"/>
    <mergeCell ref="L58:O58"/>
    <mergeCell ref="Q64:V64"/>
    <mergeCell ref="Y64:AD64"/>
    <mergeCell ref="M90:S90"/>
    <mergeCell ref="M17:P17"/>
    <mergeCell ref="G17:J17"/>
    <mergeCell ref="A17:D17"/>
    <mergeCell ref="R17:U17"/>
    <mergeCell ref="A33:C33"/>
    <mergeCell ref="G32:I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710B-7A54-4E4B-BA91-0D049E25BEBE}">
  <dimension ref="A1:Q39"/>
  <sheetViews>
    <sheetView topLeftCell="H1" workbookViewId="0">
      <selection activeCell="I10" sqref="I10:Q21"/>
    </sheetView>
  </sheetViews>
  <sheetFormatPr defaultRowHeight="18" customHeight="1" x14ac:dyDescent="0.2"/>
  <cols>
    <col min="1" max="1" width="13" style="40" customWidth="1"/>
    <col min="2" max="2" width="16.42578125" style="43" customWidth="1"/>
    <col min="3" max="3" width="46" style="40" customWidth="1"/>
    <col min="4" max="5" width="11.85546875" style="40" customWidth="1"/>
    <col min="6" max="6" width="10.7109375" style="40" customWidth="1"/>
    <col min="7" max="7" width="11.42578125" style="40" customWidth="1"/>
    <col min="8" max="8" width="13.85546875" style="40" customWidth="1"/>
    <col min="9" max="9" width="46.85546875" style="40" customWidth="1"/>
    <col min="10" max="10" width="11.7109375" style="40" customWidth="1"/>
    <col min="11" max="12" width="9.140625" style="40"/>
    <col min="13" max="13" width="10.5703125" style="40" customWidth="1"/>
    <col min="14" max="14" width="13.140625" style="40" customWidth="1"/>
    <col min="15" max="15" width="13.5703125" style="40" customWidth="1"/>
    <col min="16" max="16" width="12.85546875" style="40" customWidth="1"/>
    <col min="17" max="17" width="10.7109375" style="40" customWidth="1"/>
    <col min="18" max="16384" width="9.140625" style="40"/>
  </cols>
  <sheetData>
    <row r="1" spans="1:17" s="38" customFormat="1" ht="18" customHeight="1" x14ac:dyDescent="0.2">
      <c r="A1" s="38" t="s">
        <v>0</v>
      </c>
      <c r="B1" s="45" t="s">
        <v>50</v>
      </c>
      <c r="C1" s="38" t="s">
        <v>1</v>
      </c>
      <c r="D1" s="38" t="s">
        <v>160</v>
      </c>
      <c r="E1" s="38" t="s">
        <v>161</v>
      </c>
      <c r="F1" s="38" t="s">
        <v>162</v>
      </c>
      <c r="G1" s="38" t="s">
        <v>163</v>
      </c>
      <c r="H1" s="39" t="s">
        <v>190</v>
      </c>
    </row>
    <row r="2" spans="1:17" ht="18" customHeight="1" x14ac:dyDescent="0.2">
      <c r="A2" s="40" t="s">
        <v>18</v>
      </c>
      <c r="B2" s="43" t="s">
        <v>138</v>
      </c>
      <c r="C2" s="40" t="s">
        <v>187</v>
      </c>
      <c r="D2" s="40">
        <v>50</v>
      </c>
      <c r="E2" s="40">
        <v>100</v>
      </c>
      <c r="F2" s="40" t="s">
        <v>41</v>
      </c>
      <c r="G2" s="40">
        <f t="shared" ref="G2:G39" si="0">E2*D2</f>
        <v>5000</v>
      </c>
      <c r="H2" s="41">
        <v>1250</v>
      </c>
    </row>
    <row r="3" spans="1:17" ht="18" customHeight="1" x14ac:dyDescent="0.2">
      <c r="A3" s="40" t="s">
        <v>126</v>
      </c>
      <c r="B3" s="43" t="s">
        <v>176</v>
      </c>
      <c r="C3" s="40" t="s">
        <v>188</v>
      </c>
      <c r="D3" s="40">
        <v>60</v>
      </c>
      <c r="E3" s="40">
        <v>50</v>
      </c>
      <c r="F3" s="40" t="s">
        <v>41</v>
      </c>
      <c r="G3" s="40">
        <f t="shared" si="0"/>
        <v>3000</v>
      </c>
      <c r="H3" s="40">
        <v>1560</v>
      </c>
    </row>
    <row r="4" spans="1:17" ht="18" customHeight="1" x14ac:dyDescent="0.2">
      <c r="A4" s="40" t="s">
        <v>126</v>
      </c>
      <c r="B4" s="43" t="s">
        <v>177</v>
      </c>
      <c r="C4" s="40" t="s">
        <v>187</v>
      </c>
      <c r="D4" s="40">
        <v>30</v>
      </c>
      <c r="E4" s="40">
        <v>100</v>
      </c>
      <c r="F4" s="40" t="s">
        <v>41</v>
      </c>
      <c r="G4" s="40">
        <f t="shared" si="0"/>
        <v>3000</v>
      </c>
      <c r="H4" s="40">
        <v>769.5</v>
      </c>
    </row>
    <row r="5" spans="1:17" ht="18" customHeight="1" x14ac:dyDescent="0.2">
      <c r="A5" s="40" t="s">
        <v>123</v>
      </c>
      <c r="B5" s="43" t="s">
        <v>174</v>
      </c>
      <c r="C5" s="40" t="s">
        <v>193</v>
      </c>
      <c r="D5" s="40">
        <v>27</v>
      </c>
      <c r="E5" s="40">
        <v>180</v>
      </c>
      <c r="F5" s="40" t="s">
        <v>41</v>
      </c>
      <c r="G5" s="40">
        <f t="shared" si="0"/>
        <v>4860</v>
      </c>
    </row>
    <row r="6" spans="1:17" ht="18" customHeight="1" x14ac:dyDescent="0.2">
      <c r="A6" s="40" t="s">
        <v>123</v>
      </c>
      <c r="B6" s="43">
        <v>1</v>
      </c>
      <c r="C6" s="40" t="s">
        <v>193</v>
      </c>
      <c r="D6" s="40">
        <v>1</v>
      </c>
      <c r="E6" s="40">
        <v>140</v>
      </c>
      <c r="F6" s="40" t="s">
        <v>41</v>
      </c>
      <c r="G6" s="40">
        <f t="shared" si="0"/>
        <v>140</v>
      </c>
    </row>
    <row r="7" spans="1:17" ht="18" customHeight="1" x14ac:dyDescent="0.2">
      <c r="A7" s="40" t="s">
        <v>32</v>
      </c>
      <c r="B7" s="43" t="s">
        <v>175</v>
      </c>
      <c r="C7" s="40" t="s">
        <v>193</v>
      </c>
      <c r="D7" s="40">
        <v>100</v>
      </c>
      <c r="E7" s="40">
        <v>200</v>
      </c>
      <c r="F7" s="40" t="s">
        <v>41</v>
      </c>
      <c r="G7" s="40">
        <f t="shared" si="0"/>
        <v>20000</v>
      </c>
      <c r="H7" s="40">
        <v>1700</v>
      </c>
    </row>
    <row r="8" spans="1:17" ht="18" customHeight="1" x14ac:dyDescent="0.2">
      <c r="A8" s="40" t="s">
        <v>38</v>
      </c>
      <c r="B8" s="43" t="s">
        <v>174</v>
      </c>
      <c r="C8" s="40" t="s">
        <v>189</v>
      </c>
      <c r="D8" s="40">
        <v>27</v>
      </c>
      <c r="E8" s="40">
        <v>192</v>
      </c>
      <c r="F8" s="40" t="s">
        <v>41</v>
      </c>
      <c r="G8" s="40">
        <f t="shared" si="0"/>
        <v>5184</v>
      </c>
    </row>
    <row r="9" spans="1:17" ht="18" customHeight="1" x14ac:dyDescent="0.2">
      <c r="A9" s="40" t="s">
        <v>38</v>
      </c>
      <c r="B9" s="43">
        <v>1</v>
      </c>
      <c r="C9" s="40" t="s">
        <v>189</v>
      </c>
      <c r="D9" s="40">
        <v>1</v>
      </c>
      <c r="E9" s="40">
        <v>69</v>
      </c>
      <c r="F9" s="40" t="s">
        <v>41</v>
      </c>
      <c r="G9" s="40">
        <f t="shared" si="0"/>
        <v>69</v>
      </c>
    </row>
    <row r="10" spans="1:17" ht="18" customHeight="1" x14ac:dyDescent="0.2">
      <c r="A10" s="40" t="s">
        <v>39</v>
      </c>
      <c r="B10" s="43" t="s">
        <v>180</v>
      </c>
      <c r="C10" s="40" t="s">
        <v>189</v>
      </c>
      <c r="D10" s="40">
        <v>9</v>
      </c>
      <c r="E10" s="40">
        <v>500</v>
      </c>
      <c r="F10" s="40" t="s">
        <v>41</v>
      </c>
      <c r="G10" s="40">
        <f t="shared" si="0"/>
        <v>4500</v>
      </c>
      <c r="I10" s="40" t="s">
        <v>189</v>
      </c>
      <c r="J10" s="40">
        <v>25685</v>
      </c>
      <c r="K10" s="40">
        <v>2141</v>
      </c>
      <c r="L10" s="40" t="s">
        <v>191</v>
      </c>
      <c r="M10" s="40">
        <v>0.36</v>
      </c>
      <c r="N10" s="49">
        <f>K10*M10</f>
        <v>770.76</v>
      </c>
      <c r="O10" s="50">
        <f>N10*85</f>
        <v>65514.6</v>
      </c>
      <c r="P10" s="50">
        <f>O10*38%</f>
        <v>24895.547999999999</v>
      </c>
      <c r="Q10" s="40">
        <f>J10/12</f>
        <v>2140.4166666666665</v>
      </c>
    </row>
    <row r="11" spans="1:17" ht="18" customHeight="1" x14ac:dyDescent="0.2">
      <c r="A11" s="40" t="s">
        <v>39</v>
      </c>
      <c r="B11" s="43">
        <v>10</v>
      </c>
      <c r="C11" s="40" t="s">
        <v>189</v>
      </c>
      <c r="D11" s="40">
        <v>1</v>
      </c>
      <c r="E11" s="40">
        <v>481</v>
      </c>
      <c r="F11" s="40" t="s">
        <v>41</v>
      </c>
      <c r="G11" s="40">
        <f t="shared" si="0"/>
        <v>481</v>
      </c>
      <c r="I11" s="44" t="s">
        <v>194</v>
      </c>
      <c r="J11" s="40">
        <v>180</v>
      </c>
      <c r="K11" s="40">
        <v>15</v>
      </c>
      <c r="L11" s="40" t="s">
        <v>191</v>
      </c>
      <c r="M11" s="49">
        <v>2.4</v>
      </c>
      <c r="N11" s="49">
        <f t="shared" ref="N11:N18" si="1">K11*M11</f>
        <v>36</v>
      </c>
      <c r="O11" s="50">
        <f t="shared" ref="O11:O18" si="2">N11*85</f>
        <v>3060</v>
      </c>
      <c r="P11" s="50">
        <f t="shared" ref="P11:P18" si="3">O11*38%</f>
        <v>1162.8</v>
      </c>
      <c r="Q11" s="40">
        <f t="shared" ref="Q11:Q18" si="4">J11/12</f>
        <v>15</v>
      </c>
    </row>
    <row r="12" spans="1:17" ht="18" customHeight="1" x14ac:dyDescent="0.2">
      <c r="A12" s="40" t="s">
        <v>39</v>
      </c>
      <c r="B12" s="43" t="s">
        <v>181</v>
      </c>
      <c r="C12" s="40" t="s">
        <v>189</v>
      </c>
      <c r="D12" s="40">
        <v>9</v>
      </c>
      <c r="E12" s="40">
        <v>480</v>
      </c>
      <c r="F12" s="40" t="s">
        <v>41</v>
      </c>
      <c r="G12" s="40">
        <f t="shared" si="0"/>
        <v>4320</v>
      </c>
      <c r="I12" s="40" t="s">
        <v>193</v>
      </c>
      <c r="J12" s="40">
        <v>25000</v>
      </c>
      <c r="K12" s="40">
        <v>2084</v>
      </c>
      <c r="L12" s="40" t="s">
        <v>191</v>
      </c>
      <c r="M12" s="49">
        <v>0.72</v>
      </c>
      <c r="N12" s="49">
        <f t="shared" si="1"/>
        <v>1500.48</v>
      </c>
      <c r="O12" s="50">
        <f t="shared" si="2"/>
        <v>127540.8</v>
      </c>
      <c r="P12" s="50">
        <f t="shared" si="3"/>
        <v>48465.504000000001</v>
      </c>
      <c r="Q12" s="40">
        <f t="shared" si="4"/>
        <v>2083.3333333333335</v>
      </c>
    </row>
    <row r="13" spans="1:17" ht="18" customHeight="1" x14ac:dyDescent="0.2">
      <c r="A13" s="40" t="s">
        <v>39</v>
      </c>
      <c r="B13" s="43">
        <v>20</v>
      </c>
      <c r="C13" s="40" t="s">
        <v>189</v>
      </c>
      <c r="D13" s="40">
        <v>1</v>
      </c>
      <c r="E13" s="40">
        <v>462</v>
      </c>
      <c r="F13" s="40" t="s">
        <v>41</v>
      </c>
      <c r="G13" s="40">
        <f t="shared" si="0"/>
        <v>462</v>
      </c>
      <c r="I13" s="40" t="s">
        <v>185</v>
      </c>
      <c r="J13" s="40">
        <v>39300</v>
      </c>
      <c r="K13" s="40">
        <v>3275</v>
      </c>
      <c r="L13" s="40" t="s">
        <v>191</v>
      </c>
      <c r="M13" s="49">
        <v>1.2</v>
      </c>
      <c r="N13" s="49">
        <f t="shared" si="1"/>
        <v>3930</v>
      </c>
      <c r="O13" s="50">
        <f t="shared" si="2"/>
        <v>334050</v>
      </c>
      <c r="P13" s="50">
        <f t="shared" si="3"/>
        <v>126939</v>
      </c>
      <c r="Q13" s="40">
        <f t="shared" si="4"/>
        <v>3275</v>
      </c>
    </row>
    <row r="14" spans="1:17" ht="18" customHeight="1" x14ac:dyDescent="0.2">
      <c r="A14" s="40" t="s">
        <v>39</v>
      </c>
      <c r="B14" s="43" t="s">
        <v>182</v>
      </c>
      <c r="C14" s="40" t="s">
        <v>189</v>
      </c>
      <c r="D14" s="40">
        <v>9</v>
      </c>
      <c r="E14" s="40">
        <v>550</v>
      </c>
      <c r="F14" s="40" t="s">
        <v>41</v>
      </c>
      <c r="G14" s="40">
        <f t="shared" si="0"/>
        <v>4950</v>
      </c>
      <c r="I14" s="40" t="s">
        <v>186</v>
      </c>
      <c r="J14" s="40">
        <v>5000</v>
      </c>
      <c r="K14" s="40">
        <v>417</v>
      </c>
      <c r="L14" s="40" t="s">
        <v>191</v>
      </c>
      <c r="M14" s="49">
        <v>1.2</v>
      </c>
      <c r="N14" s="49">
        <f t="shared" si="1"/>
        <v>500.4</v>
      </c>
      <c r="O14" s="50">
        <f t="shared" si="2"/>
        <v>42534</v>
      </c>
      <c r="P14" s="50">
        <f t="shared" si="3"/>
        <v>16162.92</v>
      </c>
      <c r="Q14" s="40">
        <f t="shared" si="4"/>
        <v>416.66666666666669</v>
      </c>
    </row>
    <row r="15" spans="1:17" ht="18" customHeight="1" x14ac:dyDescent="0.2">
      <c r="A15" s="40" t="s">
        <v>39</v>
      </c>
      <c r="B15" s="43">
        <v>30</v>
      </c>
      <c r="C15" s="40" t="s">
        <v>189</v>
      </c>
      <c r="D15" s="40">
        <v>1</v>
      </c>
      <c r="E15" s="40">
        <v>535</v>
      </c>
      <c r="F15" s="40" t="s">
        <v>41</v>
      </c>
      <c r="G15" s="40">
        <f t="shared" si="0"/>
        <v>535</v>
      </c>
      <c r="I15" s="40" t="s">
        <v>187</v>
      </c>
      <c r="J15" s="40">
        <v>8000</v>
      </c>
      <c r="K15" s="40">
        <v>667</v>
      </c>
      <c r="L15" s="40" t="s">
        <v>191</v>
      </c>
      <c r="M15" s="49">
        <v>2.4</v>
      </c>
      <c r="N15" s="49">
        <f t="shared" si="1"/>
        <v>1600.8</v>
      </c>
      <c r="O15" s="50">
        <f t="shared" si="2"/>
        <v>136068</v>
      </c>
      <c r="P15" s="50">
        <f t="shared" si="3"/>
        <v>51705.840000000004</v>
      </c>
      <c r="Q15" s="40">
        <f t="shared" si="4"/>
        <v>666.66666666666663</v>
      </c>
    </row>
    <row r="16" spans="1:17" ht="18" customHeight="1" x14ac:dyDescent="0.2">
      <c r="A16" s="40" t="s">
        <v>39</v>
      </c>
      <c r="B16" s="43" t="s">
        <v>183</v>
      </c>
      <c r="C16" s="40" t="s">
        <v>189</v>
      </c>
      <c r="D16" s="40">
        <v>9</v>
      </c>
      <c r="E16" s="40">
        <v>520</v>
      </c>
      <c r="F16" s="40" t="s">
        <v>41</v>
      </c>
      <c r="G16" s="40">
        <f t="shared" si="0"/>
        <v>4680</v>
      </c>
      <c r="I16" s="40" t="s">
        <v>188</v>
      </c>
      <c r="J16" s="40">
        <v>4000</v>
      </c>
      <c r="K16" s="40">
        <v>334</v>
      </c>
      <c r="L16" s="40" t="s">
        <v>191</v>
      </c>
      <c r="M16" s="49">
        <v>3.6</v>
      </c>
      <c r="N16" s="49">
        <f t="shared" si="1"/>
        <v>1202.4000000000001</v>
      </c>
      <c r="O16" s="50">
        <f t="shared" si="2"/>
        <v>102204.00000000001</v>
      </c>
      <c r="P16" s="50">
        <f t="shared" si="3"/>
        <v>38837.520000000004</v>
      </c>
      <c r="Q16" s="40">
        <f t="shared" si="4"/>
        <v>333.33333333333331</v>
      </c>
    </row>
    <row r="17" spans="1:17" ht="18" customHeight="1" x14ac:dyDescent="0.2">
      <c r="A17" s="40" t="s">
        <v>39</v>
      </c>
      <c r="B17" s="43">
        <v>40</v>
      </c>
      <c r="C17" s="40" t="s">
        <v>189</v>
      </c>
      <c r="D17" s="40">
        <v>1</v>
      </c>
      <c r="E17" s="40">
        <v>504</v>
      </c>
      <c r="F17" s="40" t="s">
        <v>41</v>
      </c>
      <c r="G17" s="40">
        <f t="shared" si="0"/>
        <v>504</v>
      </c>
      <c r="I17" s="53" t="s">
        <v>192</v>
      </c>
      <c r="J17" s="40">
        <v>300</v>
      </c>
      <c r="K17" s="40">
        <v>25</v>
      </c>
      <c r="L17" s="40" t="s">
        <v>191</v>
      </c>
      <c r="M17" s="49">
        <v>6</v>
      </c>
      <c r="N17" s="49">
        <f t="shared" si="1"/>
        <v>150</v>
      </c>
      <c r="O17" s="50">
        <f t="shared" si="2"/>
        <v>12750</v>
      </c>
      <c r="P17" s="50">
        <f t="shared" si="3"/>
        <v>4845</v>
      </c>
      <c r="Q17" s="40">
        <f t="shared" si="4"/>
        <v>25</v>
      </c>
    </row>
    <row r="18" spans="1:17" ht="18" customHeight="1" x14ac:dyDescent="0.2">
      <c r="A18" s="40" t="s">
        <v>14</v>
      </c>
      <c r="B18" s="43" t="s">
        <v>109</v>
      </c>
      <c r="C18" s="53" t="s">
        <v>192</v>
      </c>
      <c r="D18" s="40">
        <v>3</v>
      </c>
      <c r="E18" s="40">
        <v>100</v>
      </c>
      <c r="F18" s="40" t="s">
        <v>41</v>
      </c>
      <c r="G18" s="40">
        <f t="shared" si="0"/>
        <v>300</v>
      </c>
      <c r="H18" s="41">
        <v>126</v>
      </c>
      <c r="I18" s="40" t="s">
        <v>184</v>
      </c>
      <c r="J18" s="40">
        <v>5180</v>
      </c>
      <c r="K18" s="40">
        <v>432</v>
      </c>
      <c r="L18" s="40" t="s">
        <v>191</v>
      </c>
      <c r="M18" s="49">
        <v>6</v>
      </c>
      <c r="N18" s="49">
        <f t="shared" si="1"/>
        <v>2592</v>
      </c>
      <c r="O18" s="50">
        <f t="shared" si="2"/>
        <v>220320</v>
      </c>
      <c r="P18" s="50">
        <f t="shared" si="3"/>
        <v>83721.600000000006</v>
      </c>
      <c r="Q18" s="40">
        <f t="shared" si="4"/>
        <v>431.66666666666669</v>
      </c>
    </row>
    <row r="19" spans="1:17" ht="18" customHeight="1" x14ac:dyDescent="0.2">
      <c r="A19" s="40" t="s">
        <v>11</v>
      </c>
      <c r="B19" s="43" t="s">
        <v>167</v>
      </c>
      <c r="C19" s="40" t="s">
        <v>185</v>
      </c>
      <c r="D19" s="40">
        <v>40</v>
      </c>
      <c r="E19" s="40">
        <v>100</v>
      </c>
      <c r="F19" s="40" t="s">
        <v>41</v>
      </c>
      <c r="G19" s="40">
        <f t="shared" si="0"/>
        <v>4000</v>
      </c>
      <c r="N19" s="51">
        <f>SUM(N10:N18)</f>
        <v>12282.839999999998</v>
      </c>
      <c r="O19" s="51">
        <f>SUM(O10:O18)</f>
        <v>1044041.4</v>
      </c>
      <c r="P19" s="51">
        <f>SUM(P10:P18)</f>
        <v>396735.73200000008</v>
      </c>
    </row>
    <row r="20" spans="1:17" ht="18" customHeight="1" x14ac:dyDescent="0.2">
      <c r="A20" s="40" t="s">
        <v>106</v>
      </c>
      <c r="B20" s="43" t="s">
        <v>168</v>
      </c>
      <c r="C20" s="40" t="s">
        <v>185</v>
      </c>
      <c r="D20" s="40">
        <v>3</v>
      </c>
      <c r="E20" s="40">
        <v>500</v>
      </c>
      <c r="F20" s="40" t="s">
        <v>41</v>
      </c>
      <c r="G20" s="40">
        <f t="shared" si="0"/>
        <v>1500</v>
      </c>
      <c r="H20" s="41"/>
      <c r="N20" s="42"/>
      <c r="O20" s="42">
        <v>12770</v>
      </c>
      <c r="P20" s="42"/>
    </row>
    <row r="21" spans="1:17" ht="18" customHeight="1" x14ac:dyDescent="0.2">
      <c r="A21" s="40" t="s">
        <v>16</v>
      </c>
      <c r="B21" s="43" t="s">
        <v>169</v>
      </c>
      <c r="C21" s="40" t="s">
        <v>185</v>
      </c>
      <c r="D21" s="40">
        <v>28</v>
      </c>
      <c r="E21" s="40">
        <v>200</v>
      </c>
      <c r="F21" s="40" t="s">
        <v>41</v>
      </c>
      <c r="G21" s="40">
        <f t="shared" si="0"/>
        <v>5600</v>
      </c>
      <c r="H21" s="41">
        <v>13.5</v>
      </c>
      <c r="N21" s="42"/>
      <c r="O21" s="51">
        <f>O19/O20</f>
        <v>81.757353171495694</v>
      </c>
      <c r="P21" s="42"/>
    </row>
    <row r="22" spans="1:17" ht="18" customHeight="1" x14ac:dyDescent="0.2">
      <c r="A22" s="40" t="s">
        <v>20</v>
      </c>
      <c r="B22" s="43" t="s">
        <v>170</v>
      </c>
      <c r="C22" s="40" t="s">
        <v>185</v>
      </c>
      <c r="D22" s="40">
        <v>5</v>
      </c>
      <c r="E22" s="40">
        <v>200</v>
      </c>
      <c r="F22" s="40" t="s">
        <v>41</v>
      </c>
      <c r="G22" s="40">
        <f t="shared" si="0"/>
        <v>1000</v>
      </c>
      <c r="H22" s="41"/>
      <c r="N22" s="42"/>
      <c r="P22" s="42"/>
    </row>
    <row r="23" spans="1:17" ht="18" customHeight="1" x14ac:dyDescent="0.2">
      <c r="A23" s="40" t="s">
        <v>23</v>
      </c>
      <c r="B23" s="43" t="s">
        <v>164</v>
      </c>
      <c r="C23" s="40" t="s">
        <v>185</v>
      </c>
      <c r="D23" s="40">
        <v>15</v>
      </c>
      <c r="E23" s="40">
        <v>200</v>
      </c>
      <c r="F23" s="40" t="s">
        <v>41</v>
      </c>
      <c r="G23" s="40">
        <f t="shared" si="0"/>
        <v>3000</v>
      </c>
      <c r="H23" s="41">
        <v>13.5</v>
      </c>
      <c r="N23" s="42"/>
      <c r="P23" s="42"/>
    </row>
    <row r="24" spans="1:17" ht="18" customHeight="1" x14ac:dyDescent="0.2">
      <c r="A24" s="40" t="s">
        <v>24</v>
      </c>
      <c r="B24" s="43" t="s">
        <v>171</v>
      </c>
      <c r="C24" s="40" t="s">
        <v>185</v>
      </c>
      <c r="D24" s="40">
        <v>4</v>
      </c>
      <c r="E24" s="40">
        <v>200</v>
      </c>
      <c r="F24" s="40" t="s">
        <v>41</v>
      </c>
      <c r="G24" s="40">
        <f t="shared" si="0"/>
        <v>800</v>
      </c>
      <c r="H24" s="41">
        <v>16.3</v>
      </c>
    </row>
    <row r="25" spans="1:17" ht="18" customHeight="1" x14ac:dyDescent="0.2">
      <c r="A25" s="40" t="s">
        <v>25</v>
      </c>
      <c r="B25" s="43" t="s">
        <v>172</v>
      </c>
      <c r="C25" s="40" t="s">
        <v>185</v>
      </c>
      <c r="D25" s="40">
        <v>25</v>
      </c>
      <c r="E25" s="40">
        <v>200</v>
      </c>
      <c r="F25" s="40" t="s">
        <v>41</v>
      </c>
      <c r="G25" s="40">
        <f t="shared" si="0"/>
        <v>5000</v>
      </c>
      <c r="H25" s="41">
        <v>25</v>
      </c>
    </row>
    <row r="26" spans="1:17" ht="18" customHeight="1" x14ac:dyDescent="0.2">
      <c r="A26" s="40" t="s">
        <v>11</v>
      </c>
      <c r="B26" s="43">
        <v>1</v>
      </c>
      <c r="C26" s="40" t="s">
        <v>185</v>
      </c>
      <c r="D26" s="40">
        <v>1</v>
      </c>
      <c r="E26" s="40">
        <v>400</v>
      </c>
      <c r="F26" s="40" t="s">
        <v>41</v>
      </c>
      <c r="G26" s="40">
        <f t="shared" si="0"/>
        <v>400</v>
      </c>
    </row>
    <row r="27" spans="1:17" ht="18" customHeight="1" x14ac:dyDescent="0.2">
      <c r="A27" s="40" t="s">
        <v>36</v>
      </c>
      <c r="B27" s="43" t="s">
        <v>175</v>
      </c>
      <c r="C27" s="40" t="s">
        <v>185</v>
      </c>
      <c r="D27" s="40">
        <v>100</v>
      </c>
      <c r="E27" s="40">
        <v>100</v>
      </c>
      <c r="F27" s="40" t="s">
        <v>41</v>
      </c>
      <c r="G27" s="40">
        <f t="shared" si="0"/>
        <v>10000</v>
      </c>
    </row>
    <row r="28" spans="1:17" ht="18" customHeight="1" x14ac:dyDescent="0.2">
      <c r="A28" s="40" t="s">
        <v>36</v>
      </c>
      <c r="B28" s="43" t="s">
        <v>178</v>
      </c>
      <c r="C28" s="40" t="s">
        <v>185</v>
      </c>
      <c r="D28" s="40">
        <v>50</v>
      </c>
      <c r="E28" s="40">
        <v>100</v>
      </c>
      <c r="F28" s="40" t="s">
        <v>41</v>
      </c>
      <c r="G28" s="40">
        <f t="shared" si="0"/>
        <v>5000</v>
      </c>
    </row>
    <row r="29" spans="1:17" ht="18" customHeight="1" x14ac:dyDescent="0.2">
      <c r="A29" s="40" t="s">
        <v>36</v>
      </c>
      <c r="B29" s="43" t="s">
        <v>179</v>
      </c>
      <c r="C29" s="40" t="s">
        <v>185</v>
      </c>
      <c r="D29" s="40">
        <v>30</v>
      </c>
      <c r="E29" s="40">
        <v>100</v>
      </c>
      <c r="F29" s="40" t="s">
        <v>41</v>
      </c>
      <c r="G29" s="40">
        <f t="shared" si="0"/>
        <v>3000</v>
      </c>
    </row>
    <row r="30" spans="1:17" ht="18" customHeight="1" x14ac:dyDescent="0.2">
      <c r="A30" s="40" t="s">
        <v>12</v>
      </c>
      <c r="B30" s="43" t="s">
        <v>165</v>
      </c>
      <c r="C30" s="40" t="s">
        <v>186</v>
      </c>
      <c r="D30" s="40">
        <v>10</v>
      </c>
      <c r="E30" s="40">
        <v>500</v>
      </c>
      <c r="F30" s="40" t="s">
        <v>41</v>
      </c>
      <c r="G30" s="40">
        <f t="shared" si="0"/>
        <v>5000</v>
      </c>
    </row>
    <row r="31" spans="1:17" ht="18" customHeight="1" x14ac:dyDescent="0.2">
      <c r="A31" s="40" t="s">
        <v>34</v>
      </c>
      <c r="B31" s="43" t="s">
        <v>176</v>
      </c>
      <c r="C31" s="40" t="s">
        <v>188</v>
      </c>
      <c r="D31" s="40">
        <v>25</v>
      </c>
      <c r="E31" s="40">
        <v>40</v>
      </c>
      <c r="F31" s="40" t="s">
        <v>41</v>
      </c>
      <c r="G31" s="40">
        <f t="shared" si="0"/>
        <v>1000</v>
      </c>
      <c r="H31" s="40">
        <v>725</v>
      </c>
    </row>
    <row r="32" spans="1:17" ht="18" customHeight="1" x14ac:dyDescent="0.2">
      <c r="A32" s="40" t="s">
        <v>7</v>
      </c>
      <c r="B32" s="43" t="s">
        <v>173</v>
      </c>
      <c r="C32" s="40" t="s">
        <v>184</v>
      </c>
      <c r="D32" s="40">
        <v>2</v>
      </c>
      <c r="E32" s="40">
        <v>100</v>
      </c>
      <c r="F32" s="40" t="s">
        <v>41</v>
      </c>
      <c r="G32" s="40">
        <f t="shared" si="0"/>
        <v>200</v>
      </c>
      <c r="H32" s="41"/>
    </row>
    <row r="33" spans="1:8" ht="18" customHeight="1" x14ac:dyDescent="0.2">
      <c r="A33" s="40" t="s">
        <v>7</v>
      </c>
      <c r="B33" s="43" t="s">
        <v>195</v>
      </c>
      <c r="C33" s="40" t="s">
        <v>184</v>
      </c>
      <c r="D33" s="40">
        <v>18</v>
      </c>
      <c r="E33" s="40">
        <v>60</v>
      </c>
      <c r="F33" s="40" t="s">
        <v>41</v>
      </c>
      <c r="G33" s="40">
        <f t="shared" si="0"/>
        <v>1080</v>
      </c>
      <c r="H33" s="41"/>
    </row>
    <row r="34" spans="1:8" ht="18" customHeight="1" x14ac:dyDescent="0.2">
      <c r="A34" s="40" t="s">
        <v>8</v>
      </c>
      <c r="B34" s="43" t="s">
        <v>170</v>
      </c>
      <c r="C34" s="40" t="s">
        <v>184</v>
      </c>
      <c r="D34" s="40">
        <v>5</v>
      </c>
      <c r="E34" s="40">
        <v>100</v>
      </c>
      <c r="F34" s="40" t="s">
        <v>41</v>
      </c>
      <c r="G34" s="40">
        <f t="shared" si="0"/>
        <v>500</v>
      </c>
      <c r="H34" s="41"/>
    </row>
    <row r="35" spans="1:8" ht="18" customHeight="1" x14ac:dyDescent="0.2">
      <c r="A35" s="40" t="s">
        <v>8</v>
      </c>
      <c r="B35" s="43" t="s">
        <v>196</v>
      </c>
      <c r="C35" s="40" t="s">
        <v>184</v>
      </c>
      <c r="D35" s="40">
        <v>35</v>
      </c>
      <c r="E35" s="40">
        <v>50</v>
      </c>
      <c r="F35" s="40" t="s">
        <v>41</v>
      </c>
      <c r="G35" s="40">
        <f t="shared" si="0"/>
        <v>1750</v>
      </c>
      <c r="H35" s="41"/>
    </row>
    <row r="36" spans="1:8" ht="18" customHeight="1" x14ac:dyDescent="0.2">
      <c r="A36" s="40" t="s">
        <v>102</v>
      </c>
      <c r="B36" s="43" t="s">
        <v>165</v>
      </c>
      <c r="C36" s="40" t="s">
        <v>184</v>
      </c>
      <c r="D36" s="40">
        <v>10</v>
      </c>
      <c r="E36" s="40">
        <v>100</v>
      </c>
      <c r="F36" s="40" t="s">
        <v>41</v>
      </c>
      <c r="G36" s="40">
        <f t="shared" si="0"/>
        <v>1000</v>
      </c>
      <c r="H36" s="41">
        <v>32.299999999999997</v>
      </c>
    </row>
    <row r="37" spans="1:8" ht="18" customHeight="1" x14ac:dyDescent="0.2">
      <c r="A37" s="40" t="s">
        <v>10</v>
      </c>
      <c r="B37" s="43" t="s">
        <v>166</v>
      </c>
      <c r="C37" s="40" t="s">
        <v>184</v>
      </c>
      <c r="D37" s="40">
        <v>13</v>
      </c>
      <c r="E37" s="40">
        <v>50</v>
      </c>
      <c r="F37" s="40" t="s">
        <v>41</v>
      </c>
      <c r="G37" s="40">
        <f t="shared" si="0"/>
        <v>650</v>
      </c>
      <c r="H37" s="41"/>
    </row>
    <row r="38" spans="1:8" ht="18" customHeight="1" x14ac:dyDescent="0.2">
      <c r="A38" s="44" t="s">
        <v>119</v>
      </c>
      <c r="B38" s="46" t="s">
        <v>173</v>
      </c>
      <c r="C38" s="44" t="s">
        <v>194</v>
      </c>
      <c r="D38" s="44">
        <v>2</v>
      </c>
      <c r="E38" s="44">
        <v>50</v>
      </c>
      <c r="F38" s="44" t="s">
        <v>41</v>
      </c>
      <c r="G38" s="40">
        <f t="shared" si="0"/>
        <v>100</v>
      </c>
    </row>
    <row r="39" spans="1:8" ht="18" customHeight="1" x14ac:dyDescent="0.2">
      <c r="A39" s="44" t="s">
        <v>119</v>
      </c>
      <c r="B39" s="46">
        <v>1</v>
      </c>
      <c r="C39" s="44" t="s">
        <v>194</v>
      </c>
      <c r="D39" s="44">
        <v>1</v>
      </c>
      <c r="E39" s="44">
        <v>80</v>
      </c>
      <c r="F39" s="44" t="s">
        <v>41</v>
      </c>
      <c r="G39" s="40">
        <f t="shared" si="0"/>
        <v>80</v>
      </c>
    </row>
  </sheetData>
  <sortState xmlns:xlrd2="http://schemas.microsoft.com/office/spreadsheetml/2017/richdata2" ref="A2:H39">
    <sortCondition ref="C1:C39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1D88-65FA-4885-967D-320B12499901}">
  <dimension ref="A1:I12"/>
  <sheetViews>
    <sheetView tabSelected="1" workbookViewId="0"/>
  </sheetViews>
  <sheetFormatPr defaultRowHeight="15" customHeight="1" x14ac:dyDescent="0.25"/>
  <cols>
    <col min="1" max="1" width="47.42578125" customWidth="1"/>
    <col min="6" max="6" width="11" customWidth="1"/>
    <col min="7" max="7" width="13" customWidth="1"/>
    <col min="8" max="8" width="12" bestFit="1" customWidth="1"/>
  </cols>
  <sheetData>
    <row r="1" spans="1:9" ht="15" customHeight="1" x14ac:dyDescent="0.25">
      <c r="A1" s="40" t="s">
        <v>189</v>
      </c>
      <c r="B1" s="40">
        <v>25685</v>
      </c>
      <c r="C1" s="40">
        <v>2141</v>
      </c>
      <c r="D1" s="40" t="s">
        <v>191</v>
      </c>
      <c r="E1" s="40">
        <v>0.36</v>
      </c>
      <c r="F1" s="49">
        <f>C1*E1</f>
        <v>770.76</v>
      </c>
      <c r="G1" s="50">
        <f>F1*85</f>
        <v>65514.6</v>
      </c>
      <c r="H1" s="50">
        <f>G1*38%</f>
        <v>24895.547999999999</v>
      </c>
      <c r="I1" s="40">
        <f>B1/12</f>
        <v>2140.4166666666665</v>
      </c>
    </row>
    <row r="2" spans="1:9" ht="15" customHeight="1" x14ac:dyDescent="0.25">
      <c r="A2" s="44" t="s">
        <v>194</v>
      </c>
      <c r="B2" s="40">
        <v>180</v>
      </c>
      <c r="C2" s="40">
        <v>15</v>
      </c>
      <c r="D2" s="40" t="s">
        <v>191</v>
      </c>
      <c r="E2" s="49">
        <v>2.4</v>
      </c>
      <c r="F2" s="49">
        <f t="shared" ref="F2:F9" si="0">C2*E2</f>
        <v>36</v>
      </c>
      <c r="G2" s="50">
        <f t="shared" ref="G2:G9" si="1">F2*85</f>
        <v>3060</v>
      </c>
      <c r="H2" s="50">
        <f t="shared" ref="H2:H9" si="2">G2*38%</f>
        <v>1162.8</v>
      </c>
      <c r="I2" s="40">
        <f t="shared" ref="I2:I9" si="3">B2/12</f>
        <v>15</v>
      </c>
    </row>
    <row r="3" spans="1:9" ht="15" customHeight="1" x14ac:dyDescent="0.25">
      <c r="A3" s="40" t="s">
        <v>193</v>
      </c>
      <c r="B3" s="40">
        <v>25000</v>
      </c>
      <c r="C3" s="40">
        <v>2084</v>
      </c>
      <c r="D3" s="40" t="s">
        <v>191</v>
      </c>
      <c r="E3" s="49">
        <v>0.72</v>
      </c>
      <c r="F3" s="49">
        <f t="shared" si="0"/>
        <v>1500.48</v>
      </c>
      <c r="G3" s="50">
        <f t="shared" si="1"/>
        <v>127540.8</v>
      </c>
      <c r="H3" s="50">
        <f t="shared" si="2"/>
        <v>48465.504000000001</v>
      </c>
      <c r="I3" s="40">
        <f t="shared" si="3"/>
        <v>2083.3333333333335</v>
      </c>
    </row>
    <row r="4" spans="1:9" ht="15" customHeight="1" x14ac:dyDescent="0.25">
      <c r="A4" s="40" t="s">
        <v>185</v>
      </c>
      <c r="B4" s="40">
        <v>39300</v>
      </c>
      <c r="C4" s="40">
        <v>3275</v>
      </c>
      <c r="D4" s="40" t="s">
        <v>191</v>
      </c>
      <c r="E4" s="49">
        <v>1.2</v>
      </c>
      <c r="F4" s="49">
        <f t="shared" si="0"/>
        <v>3930</v>
      </c>
      <c r="G4" s="50">
        <f t="shared" si="1"/>
        <v>334050</v>
      </c>
      <c r="H4" s="50">
        <f t="shared" si="2"/>
        <v>126939</v>
      </c>
      <c r="I4" s="40">
        <f t="shared" si="3"/>
        <v>3275</v>
      </c>
    </row>
    <row r="5" spans="1:9" ht="15" customHeight="1" x14ac:dyDescent="0.25">
      <c r="A5" s="40" t="s">
        <v>186</v>
      </c>
      <c r="B5" s="40">
        <v>5000</v>
      </c>
      <c r="C5" s="40">
        <v>417</v>
      </c>
      <c r="D5" s="40" t="s">
        <v>191</v>
      </c>
      <c r="E5" s="49">
        <v>1.2</v>
      </c>
      <c r="F5" s="49">
        <f t="shared" si="0"/>
        <v>500.4</v>
      </c>
      <c r="G5" s="50">
        <f t="shared" si="1"/>
        <v>42534</v>
      </c>
      <c r="H5" s="50">
        <f t="shared" si="2"/>
        <v>16162.92</v>
      </c>
      <c r="I5" s="40">
        <f t="shared" si="3"/>
        <v>416.66666666666669</v>
      </c>
    </row>
    <row r="6" spans="1:9" ht="15" customHeight="1" x14ac:dyDescent="0.25">
      <c r="A6" s="40" t="s">
        <v>187</v>
      </c>
      <c r="B6" s="40">
        <v>8000</v>
      </c>
      <c r="C6" s="40">
        <v>667</v>
      </c>
      <c r="D6" s="40" t="s">
        <v>191</v>
      </c>
      <c r="E6" s="49">
        <v>2.4</v>
      </c>
      <c r="F6" s="49">
        <f t="shared" si="0"/>
        <v>1600.8</v>
      </c>
      <c r="G6" s="50">
        <f t="shared" si="1"/>
        <v>136068</v>
      </c>
      <c r="H6" s="50">
        <f t="shared" si="2"/>
        <v>51705.840000000004</v>
      </c>
      <c r="I6" s="40">
        <f t="shared" si="3"/>
        <v>666.66666666666663</v>
      </c>
    </row>
    <row r="7" spans="1:9" ht="15" customHeight="1" x14ac:dyDescent="0.25">
      <c r="A7" s="40" t="s">
        <v>188</v>
      </c>
      <c r="B7" s="40">
        <v>4000</v>
      </c>
      <c r="C7" s="40">
        <v>334</v>
      </c>
      <c r="D7" s="40" t="s">
        <v>191</v>
      </c>
      <c r="E7" s="49">
        <v>3.6</v>
      </c>
      <c r="F7" s="49">
        <f t="shared" si="0"/>
        <v>1202.4000000000001</v>
      </c>
      <c r="G7" s="50">
        <f t="shared" si="1"/>
        <v>102204.00000000001</v>
      </c>
      <c r="H7" s="50">
        <f t="shared" si="2"/>
        <v>38837.520000000004</v>
      </c>
      <c r="I7" s="40">
        <f t="shared" si="3"/>
        <v>333.33333333333331</v>
      </c>
    </row>
    <row r="8" spans="1:9" ht="15" customHeight="1" x14ac:dyDescent="0.25">
      <c r="A8" s="53" t="s">
        <v>192</v>
      </c>
      <c r="B8" s="40">
        <v>300</v>
      </c>
      <c r="C8" s="40">
        <v>25</v>
      </c>
      <c r="D8" s="40" t="s">
        <v>191</v>
      </c>
      <c r="E8" s="49">
        <v>6</v>
      </c>
      <c r="F8" s="49">
        <f t="shared" si="0"/>
        <v>150</v>
      </c>
      <c r="G8" s="50">
        <f t="shared" si="1"/>
        <v>12750</v>
      </c>
      <c r="H8" s="50">
        <f t="shared" si="2"/>
        <v>4845</v>
      </c>
      <c r="I8" s="40">
        <f t="shared" si="3"/>
        <v>25</v>
      </c>
    </row>
    <row r="9" spans="1:9" ht="15" customHeight="1" x14ac:dyDescent="0.25">
      <c r="A9" s="40" t="s">
        <v>184</v>
      </c>
      <c r="B9" s="40">
        <v>5180</v>
      </c>
      <c r="C9" s="40">
        <v>432</v>
      </c>
      <c r="D9" s="40" t="s">
        <v>191</v>
      </c>
      <c r="E9" s="49">
        <v>6</v>
      </c>
      <c r="F9" s="49">
        <f t="shared" si="0"/>
        <v>2592</v>
      </c>
      <c r="G9" s="50">
        <f t="shared" si="1"/>
        <v>220320</v>
      </c>
      <c r="H9" s="50">
        <f t="shared" si="2"/>
        <v>83721.600000000006</v>
      </c>
      <c r="I9" s="40">
        <f t="shared" si="3"/>
        <v>431.66666666666669</v>
      </c>
    </row>
    <row r="10" spans="1:9" ht="15" customHeight="1" x14ac:dyDescent="0.25">
      <c r="A10" s="40"/>
      <c r="B10" s="40"/>
      <c r="C10" s="40"/>
      <c r="D10" s="40"/>
      <c r="E10" s="40"/>
      <c r="F10" s="51">
        <f>SUM(F1:F9)</f>
        <v>12282.839999999998</v>
      </c>
      <c r="G10" s="51">
        <f>SUM(G1:G9)</f>
        <v>1044041.4</v>
      </c>
      <c r="H10" s="51">
        <f>SUM(H1:H9)</f>
        <v>396735.73200000008</v>
      </c>
      <c r="I10" s="40"/>
    </row>
    <row r="11" spans="1:9" ht="15" customHeight="1" x14ac:dyDescent="0.25">
      <c r="A11" s="40"/>
      <c r="B11" s="40"/>
      <c r="C11" s="40"/>
      <c r="D11" s="40"/>
      <c r="E11" s="40"/>
      <c r="F11" s="42"/>
      <c r="G11" s="42">
        <v>12770</v>
      </c>
      <c r="H11" s="42"/>
      <c r="I11" s="40"/>
    </row>
    <row r="12" spans="1:9" ht="15" customHeight="1" x14ac:dyDescent="0.25">
      <c r="A12" s="40"/>
      <c r="B12" s="40"/>
      <c r="C12" s="40"/>
      <c r="D12" s="40"/>
      <c r="E12" s="40"/>
      <c r="F12" s="42"/>
      <c r="G12" s="51">
        <f>G10/G11</f>
        <v>81.757353171495694</v>
      </c>
      <c r="H12" s="42"/>
      <c r="I1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PIC</vt:lpstr>
      <vt:lpstr>F-PAC</vt:lpstr>
      <vt:lpstr>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Raj Bhanushali</cp:lastModifiedBy>
  <dcterms:created xsi:type="dcterms:W3CDTF">2024-12-10T10:02:10Z</dcterms:created>
  <dcterms:modified xsi:type="dcterms:W3CDTF">2025-01-15T08:59:11Z</dcterms:modified>
</cp:coreProperties>
</file>