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filterPrivacy="1" defaultThemeVersion="124226"/>
  <xr:revisionPtr revIDLastSave="52" documentId="8_{41AE378C-08B7-4BA8-86A2-A7DEC03EC410}" xr6:coauthVersionLast="47" xr6:coauthVersionMax="47" xr10:uidLastSave="{2E022F2E-92AE-4C38-A06F-C1B887050A63}"/>
  <bookViews>
    <workbookView xWindow="-120" yWindow="-120" windowWidth="20730" windowHeight="11160" activeTab="5" xr2:uid="{00000000-000D-0000-FFFF-FFFF00000000}"/>
  </bookViews>
  <sheets>
    <sheet name="鋼材国内消費量" sheetId="1" r:id="rId1"/>
    <sheet name="投入量" sheetId="2" r:id="rId2"/>
    <sheet name="Sheet1" sheetId="7" r:id="rId3"/>
    <sheet name="製品使用年数" sheetId="4" r:id="rId4"/>
    <sheet name="ストック量" sheetId="6" r:id="rId5"/>
    <sheet name="時系列分析" sheetId="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7" l="1"/>
  <c r="C4" i="7" s="1"/>
  <c r="C5" i="7" s="1"/>
  <c r="B4" i="7"/>
  <c r="D4" i="7"/>
  <c r="D5" i="7" s="1"/>
  <c r="E4" i="7"/>
  <c r="E5" i="7" s="1"/>
  <c r="F4" i="7"/>
  <c r="F5" i="7" s="1"/>
  <c r="H4" i="7"/>
  <c r="H5" i="7" s="1"/>
  <c r="A4" i="7"/>
  <c r="A5" i="7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2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31" i="5"/>
  <c r="G4" i="7" l="1"/>
  <c r="G5" i="7" s="1"/>
  <c r="J94" i="1"/>
  <c r="J95" i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15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15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62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14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37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K62" i="6" s="1"/>
  <c r="C63" i="6"/>
  <c r="K63" i="6" s="1"/>
  <c r="C64" i="6"/>
  <c r="K64" i="6" s="1"/>
  <c r="C65" i="6"/>
  <c r="K65" i="6" s="1"/>
  <c r="C66" i="6"/>
  <c r="K66" i="6" s="1"/>
  <c r="C67" i="6"/>
  <c r="K67" i="6" s="1"/>
  <c r="C68" i="6"/>
  <c r="K68" i="6" s="1"/>
  <c r="C69" i="6"/>
  <c r="K69" i="6" s="1"/>
  <c r="C70" i="6"/>
  <c r="K70" i="6" s="1"/>
  <c r="C71" i="6"/>
  <c r="K71" i="6" s="1"/>
  <c r="C72" i="6"/>
  <c r="K72" i="6" s="1"/>
  <c r="C73" i="6"/>
  <c r="K73" i="6" s="1"/>
  <c r="C74" i="6"/>
  <c r="K74" i="6" s="1"/>
  <c r="C75" i="6"/>
  <c r="K75" i="6" s="1"/>
  <c r="C76" i="6"/>
  <c r="K76" i="6" s="1"/>
  <c r="C77" i="6"/>
  <c r="K77" i="6" s="1"/>
  <c r="C78" i="6"/>
  <c r="K78" i="6" s="1"/>
  <c r="C79" i="6"/>
  <c r="K79" i="6" s="1"/>
  <c r="C80" i="6"/>
  <c r="K80" i="6" s="1"/>
  <c r="C81" i="6"/>
  <c r="K81" i="6" s="1"/>
  <c r="C82" i="6"/>
  <c r="K82" i="6" s="1"/>
  <c r="C83" i="6"/>
  <c r="K83" i="6" s="1"/>
  <c r="C84" i="6"/>
  <c r="K84" i="6" s="1"/>
  <c r="C85" i="6"/>
  <c r="K85" i="6" s="1"/>
  <c r="C86" i="6"/>
  <c r="K86" i="6" s="1"/>
  <c r="C87" i="6"/>
  <c r="K87" i="6" s="1"/>
  <c r="C88" i="6"/>
  <c r="K88" i="6" s="1"/>
  <c r="C89" i="6"/>
  <c r="K89" i="6" s="1"/>
  <c r="C90" i="6"/>
  <c r="K90" i="6" s="1"/>
  <c r="C91" i="6"/>
  <c r="K91" i="6" s="1"/>
  <c r="C92" i="6"/>
  <c r="K92" i="6" s="1"/>
  <c r="C93" i="6"/>
  <c r="K93" i="6" s="1"/>
  <c r="C31" i="6"/>
  <c r="I3" i="6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3" i="2"/>
  <c r="AP3" i="2"/>
  <c r="AQ3" i="2"/>
  <c r="AP7" i="2"/>
  <c r="AB3" i="2"/>
  <c r="AR58" i="2"/>
  <c r="AO6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3" i="2"/>
  <c r="AO52" i="2"/>
  <c r="AN92" i="2"/>
  <c r="AK4" i="2"/>
  <c r="AL4" i="2"/>
  <c r="AM4" i="2"/>
  <c r="AN4" i="2"/>
  <c r="AO4" i="2"/>
  <c r="AP4" i="2"/>
  <c r="AQ4" i="2"/>
  <c r="AR4" i="2"/>
  <c r="AK5" i="2"/>
  <c r="AL5" i="2"/>
  <c r="AM5" i="2"/>
  <c r="AN5" i="2"/>
  <c r="AO5" i="2"/>
  <c r="AP5" i="2"/>
  <c r="AQ5" i="2"/>
  <c r="AR5" i="2"/>
  <c r="AK6" i="2"/>
  <c r="AL6" i="2"/>
  <c r="AM6" i="2"/>
  <c r="AN6" i="2"/>
  <c r="AO6" i="2"/>
  <c r="AP6" i="2"/>
  <c r="AQ6" i="2"/>
  <c r="AR6" i="2"/>
  <c r="AK7" i="2"/>
  <c r="AL7" i="2"/>
  <c r="AM7" i="2"/>
  <c r="AN7" i="2"/>
  <c r="AO7" i="2"/>
  <c r="AQ7" i="2"/>
  <c r="AR7" i="2"/>
  <c r="AK8" i="2"/>
  <c r="AL8" i="2"/>
  <c r="AM8" i="2"/>
  <c r="AN8" i="2"/>
  <c r="AO8" i="2"/>
  <c r="AP8" i="2"/>
  <c r="AQ8" i="2"/>
  <c r="AR8" i="2"/>
  <c r="AK9" i="2"/>
  <c r="AL9" i="2"/>
  <c r="AM9" i="2"/>
  <c r="AN9" i="2"/>
  <c r="AO9" i="2"/>
  <c r="AP9" i="2"/>
  <c r="AQ9" i="2"/>
  <c r="AR9" i="2"/>
  <c r="AK10" i="2"/>
  <c r="AL10" i="2"/>
  <c r="AM10" i="2"/>
  <c r="AN10" i="2"/>
  <c r="AO10" i="2"/>
  <c r="AP10" i="2"/>
  <c r="AQ10" i="2"/>
  <c r="AR10" i="2"/>
  <c r="AK11" i="2"/>
  <c r="AL11" i="2"/>
  <c r="AM11" i="2"/>
  <c r="AN11" i="2"/>
  <c r="AO11" i="2"/>
  <c r="AP11" i="2"/>
  <c r="AQ11" i="2"/>
  <c r="AR11" i="2"/>
  <c r="AK12" i="2"/>
  <c r="AL12" i="2"/>
  <c r="AM12" i="2"/>
  <c r="AN12" i="2"/>
  <c r="AO12" i="2"/>
  <c r="AP12" i="2"/>
  <c r="AQ12" i="2"/>
  <c r="AR12" i="2"/>
  <c r="AK13" i="2"/>
  <c r="AL13" i="2"/>
  <c r="AM13" i="2"/>
  <c r="AN13" i="2"/>
  <c r="AO13" i="2"/>
  <c r="AP13" i="2"/>
  <c r="AQ13" i="2"/>
  <c r="AR13" i="2"/>
  <c r="AK14" i="2"/>
  <c r="AL14" i="2"/>
  <c r="AM14" i="2"/>
  <c r="AN14" i="2"/>
  <c r="AO14" i="2"/>
  <c r="AP14" i="2"/>
  <c r="AQ14" i="2"/>
  <c r="AR14" i="2"/>
  <c r="AK15" i="2"/>
  <c r="AL15" i="2"/>
  <c r="AM15" i="2"/>
  <c r="AN15" i="2"/>
  <c r="AO15" i="2"/>
  <c r="AP15" i="2"/>
  <c r="AQ15" i="2"/>
  <c r="AR15" i="2"/>
  <c r="AK16" i="2"/>
  <c r="AL16" i="2"/>
  <c r="AM16" i="2"/>
  <c r="AN16" i="2"/>
  <c r="AO16" i="2"/>
  <c r="AP16" i="2"/>
  <c r="AQ16" i="2"/>
  <c r="AR16" i="2"/>
  <c r="AK17" i="2"/>
  <c r="AL17" i="2"/>
  <c r="AM17" i="2"/>
  <c r="AN17" i="2"/>
  <c r="AO17" i="2"/>
  <c r="AP17" i="2"/>
  <c r="AQ17" i="2"/>
  <c r="AR17" i="2"/>
  <c r="AK18" i="2"/>
  <c r="AL18" i="2"/>
  <c r="AM18" i="2"/>
  <c r="AN18" i="2"/>
  <c r="AO18" i="2"/>
  <c r="AP18" i="2"/>
  <c r="AQ18" i="2"/>
  <c r="AR18" i="2"/>
  <c r="AK19" i="2"/>
  <c r="AL19" i="2"/>
  <c r="AM19" i="2"/>
  <c r="AN19" i="2"/>
  <c r="AO19" i="2"/>
  <c r="AP19" i="2"/>
  <c r="AQ19" i="2"/>
  <c r="AR19" i="2"/>
  <c r="AK20" i="2"/>
  <c r="AL20" i="2"/>
  <c r="AM20" i="2"/>
  <c r="AN20" i="2"/>
  <c r="AO20" i="2"/>
  <c r="AP20" i="2"/>
  <c r="AQ20" i="2"/>
  <c r="AR20" i="2"/>
  <c r="AK21" i="2"/>
  <c r="AL21" i="2"/>
  <c r="AM21" i="2"/>
  <c r="AN21" i="2"/>
  <c r="AO21" i="2"/>
  <c r="AP21" i="2"/>
  <c r="AQ21" i="2"/>
  <c r="AR21" i="2"/>
  <c r="AK22" i="2"/>
  <c r="AL22" i="2"/>
  <c r="AM22" i="2"/>
  <c r="AN22" i="2"/>
  <c r="AO22" i="2"/>
  <c r="AP22" i="2"/>
  <c r="AQ22" i="2"/>
  <c r="AR22" i="2"/>
  <c r="AK23" i="2"/>
  <c r="AL23" i="2"/>
  <c r="AM23" i="2"/>
  <c r="AN23" i="2"/>
  <c r="AO23" i="2"/>
  <c r="AP23" i="2"/>
  <c r="AQ23" i="2"/>
  <c r="AR23" i="2"/>
  <c r="AK24" i="2"/>
  <c r="AL24" i="2"/>
  <c r="AM24" i="2"/>
  <c r="AN24" i="2"/>
  <c r="AO24" i="2"/>
  <c r="AP24" i="2"/>
  <c r="AQ24" i="2"/>
  <c r="AR24" i="2"/>
  <c r="AK25" i="2"/>
  <c r="AL25" i="2"/>
  <c r="AM25" i="2"/>
  <c r="AN25" i="2"/>
  <c r="AO25" i="2"/>
  <c r="AP25" i="2"/>
  <c r="AQ25" i="2"/>
  <c r="AR25" i="2"/>
  <c r="AK26" i="2"/>
  <c r="AL26" i="2"/>
  <c r="AM26" i="2"/>
  <c r="AN26" i="2"/>
  <c r="AO26" i="2"/>
  <c r="AP26" i="2"/>
  <c r="AQ26" i="2"/>
  <c r="AR26" i="2"/>
  <c r="AK27" i="2"/>
  <c r="AL27" i="2"/>
  <c r="AM27" i="2"/>
  <c r="AN27" i="2"/>
  <c r="AO27" i="2"/>
  <c r="AP27" i="2"/>
  <c r="AQ27" i="2"/>
  <c r="AR27" i="2"/>
  <c r="AK28" i="2"/>
  <c r="AL28" i="2"/>
  <c r="AM28" i="2"/>
  <c r="AN28" i="2"/>
  <c r="AO28" i="2"/>
  <c r="AP28" i="2"/>
  <c r="AQ28" i="2"/>
  <c r="AR28" i="2"/>
  <c r="AK29" i="2"/>
  <c r="AL29" i="2"/>
  <c r="AM29" i="2"/>
  <c r="AN29" i="2"/>
  <c r="AO29" i="2"/>
  <c r="AP29" i="2"/>
  <c r="AQ29" i="2"/>
  <c r="AR29" i="2"/>
  <c r="AK30" i="2"/>
  <c r="AL30" i="2"/>
  <c r="AM30" i="2"/>
  <c r="AN30" i="2"/>
  <c r="AO30" i="2"/>
  <c r="AP30" i="2"/>
  <c r="AQ30" i="2"/>
  <c r="AR30" i="2"/>
  <c r="AK31" i="2"/>
  <c r="AL31" i="2"/>
  <c r="AM31" i="2"/>
  <c r="AN31" i="2"/>
  <c r="AO31" i="2"/>
  <c r="AP31" i="2"/>
  <c r="AQ31" i="2"/>
  <c r="AR31" i="2"/>
  <c r="AK32" i="2"/>
  <c r="AL32" i="2"/>
  <c r="AM32" i="2"/>
  <c r="AN32" i="2"/>
  <c r="AO32" i="2"/>
  <c r="AP32" i="2"/>
  <c r="AQ32" i="2"/>
  <c r="AR32" i="2"/>
  <c r="AK33" i="2"/>
  <c r="AL33" i="2"/>
  <c r="AM33" i="2"/>
  <c r="AN33" i="2"/>
  <c r="AO33" i="2"/>
  <c r="AP33" i="2"/>
  <c r="AQ33" i="2"/>
  <c r="AR33" i="2"/>
  <c r="AK34" i="2"/>
  <c r="AL34" i="2"/>
  <c r="AM34" i="2"/>
  <c r="AN34" i="2"/>
  <c r="AO34" i="2"/>
  <c r="AP34" i="2"/>
  <c r="AQ34" i="2"/>
  <c r="AR34" i="2"/>
  <c r="AK35" i="2"/>
  <c r="AL35" i="2"/>
  <c r="AM35" i="2"/>
  <c r="AN35" i="2"/>
  <c r="AO35" i="2"/>
  <c r="AP35" i="2"/>
  <c r="AQ35" i="2"/>
  <c r="AR35" i="2"/>
  <c r="AK36" i="2"/>
  <c r="AL36" i="2"/>
  <c r="AM36" i="2"/>
  <c r="AN36" i="2"/>
  <c r="AO36" i="2"/>
  <c r="AP36" i="2"/>
  <c r="AQ36" i="2"/>
  <c r="AR36" i="2"/>
  <c r="AK37" i="2"/>
  <c r="AL37" i="2"/>
  <c r="AM37" i="2"/>
  <c r="AN37" i="2"/>
  <c r="AO37" i="2"/>
  <c r="AP37" i="2"/>
  <c r="AQ37" i="2"/>
  <c r="AR37" i="2"/>
  <c r="AK38" i="2"/>
  <c r="AL38" i="2"/>
  <c r="AM38" i="2"/>
  <c r="AN38" i="2"/>
  <c r="AO38" i="2"/>
  <c r="AP38" i="2"/>
  <c r="AQ38" i="2"/>
  <c r="AR38" i="2"/>
  <c r="AK39" i="2"/>
  <c r="AL39" i="2"/>
  <c r="AM39" i="2"/>
  <c r="AN39" i="2"/>
  <c r="AO39" i="2"/>
  <c r="AP39" i="2"/>
  <c r="AQ39" i="2"/>
  <c r="AR39" i="2"/>
  <c r="AK40" i="2"/>
  <c r="AL40" i="2"/>
  <c r="AM40" i="2"/>
  <c r="AN40" i="2"/>
  <c r="AO40" i="2"/>
  <c r="AP40" i="2"/>
  <c r="AQ40" i="2"/>
  <c r="AR40" i="2"/>
  <c r="AK41" i="2"/>
  <c r="AL41" i="2"/>
  <c r="AM41" i="2"/>
  <c r="AN41" i="2"/>
  <c r="AO41" i="2"/>
  <c r="AP41" i="2"/>
  <c r="AQ41" i="2"/>
  <c r="AR41" i="2"/>
  <c r="AK42" i="2"/>
  <c r="AL42" i="2"/>
  <c r="AM42" i="2"/>
  <c r="AN42" i="2"/>
  <c r="AO42" i="2"/>
  <c r="AP42" i="2"/>
  <c r="AQ42" i="2"/>
  <c r="AR42" i="2"/>
  <c r="AK43" i="2"/>
  <c r="AL43" i="2"/>
  <c r="AM43" i="2"/>
  <c r="AN43" i="2"/>
  <c r="AO43" i="2"/>
  <c r="AP43" i="2"/>
  <c r="AQ43" i="2"/>
  <c r="AR43" i="2"/>
  <c r="AK44" i="2"/>
  <c r="AL44" i="2"/>
  <c r="AM44" i="2"/>
  <c r="AN44" i="2"/>
  <c r="AO44" i="2"/>
  <c r="AP44" i="2"/>
  <c r="AQ44" i="2"/>
  <c r="AR44" i="2"/>
  <c r="AK45" i="2"/>
  <c r="AL45" i="2"/>
  <c r="AM45" i="2"/>
  <c r="AN45" i="2"/>
  <c r="AO45" i="2"/>
  <c r="AP45" i="2"/>
  <c r="AQ45" i="2"/>
  <c r="AR45" i="2"/>
  <c r="AK46" i="2"/>
  <c r="AL46" i="2"/>
  <c r="AM46" i="2"/>
  <c r="AN46" i="2"/>
  <c r="AO46" i="2"/>
  <c r="AP46" i="2"/>
  <c r="AQ46" i="2"/>
  <c r="AR46" i="2"/>
  <c r="AK47" i="2"/>
  <c r="AL47" i="2"/>
  <c r="AM47" i="2"/>
  <c r="AN47" i="2"/>
  <c r="AO47" i="2"/>
  <c r="AP47" i="2"/>
  <c r="AQ47" i="2"/>
  <c r="AR47" i="2"/>
  <c r="AK48" i="2"/>
  <c r="AL48" i="2"/>
  <c r="AM48" i="2"/>
  <c r="AN48" i="2"/>
  <c r="AO48" i="2"/>
  <c r="AP48" i="2"/>
  <c r="AQ48" i="2"/>
  <c r="AR48" i="2"/>
  <c r="AK49" i="2"/>
  <c r="AL49" i="2"/>
  <c r="AM49" i="2"/>
  <c r="AN49" i="2"/>
  <c r="AO49" i="2"/>
  <c r="AP49" i="2"/>
  <c r="AQ49" i="2"/>
  <c r="AR49" i="2"/>
  <c r="AK50" i="2"/>
  <c r="AL50" i="2"/>
  <c r="AM50" i="2"/>
  <c r="AN50" i="2"/>
  <c r="AO50" i="2"/>
  <c r="AP50" i="2"/>
  <c r="AQ50" i="2"/>
  <c r="AR50" i="2"/>
  <c r="AK51" i="2"/>
  <c r="AL51" i="2"/>
  <c r="AM51" i="2"/>
  <c r="AN51" i="2"/>
  <c r="AO51" i="2"/>
  <c r="AP51" i="2"/>
  <c r="AQ51" i="2"/>
  <c r="AR51" i="2"/>
  <c r="AK52" i="2"/>
  <c r="AL52" i="2"/>
  <c r="AM52" i="2"/>
  <c r="AN52" i="2"/>
  <c r="AP52" i="2"/>
  <c r="AQ52" i="2"/>
  <c r="AR52" i="2"/>
  <c r="AK53" i="2"/>
  <c r="AL53" i="2"/>
  <c r="AM53" i="2"/>
  <c r="AN53" i="2"/>
  <c r="AO53" i="2"/>
  <c r="AP53" i="2"/>
  <c r="AQ53" i="2"/>
  <c r="AR53" i="2"/>
  <c r="AK54" i="2"/>
  <c r="AL54" i="2"/>
  <c r="AM54" i="2"/>
  <c r="AN54" i="2"/>
  <c r="AO54" i="2"/>
  <c r="AP54" i="2"/>
  <c r="AQ54" i="2"/>
  <c r="AR54" i="2"/>
  <c r="AK55" i="2"/>
  <c r="AL55" i="2"/>
  <c r="AM55" i="2"/>
  <c r="AN55" i="2"/>
  <c r="AO55" i="2"/>
  <c r="AP55" i="2"/>
  <c r="AQ55" i="2"/>
  <c r="AR55" i="2"/>
  <c r="AK56" i="2"/>
  <c r="AL56" i="2"/>
  <c r="AM56" i="2"/>
  <c r="AN56" i="2"/>
  <c r="AO56" i="2"/>
  <c r="AP56" i="2"/>
  <c r="AQ56" i="2"/>
  <c r="AR56" i="2"/>
  <c r="AK57" i="2"/>
  <c r="AL57" i="2"/>
  <c r="AM57" i="2"/>
  <c r="AN57" i="2"/>
  <c r="AO57" i="2"/>
  <c r="AP57" i="2"/>
  <c r="AQ57" i="2"/>
  <c r="AR57" i="2"/>
  <c r="AK58" i="2"/>
  <c r="AL58" i="2"/>
  <c r="AM58" i="2"/>
  <c r="AN58" i="2"/>
  <c r="AO58" i="2"/>
  <c r="AP58" i="2"/>
  <c r="AQ58" i="2"/>
  <c r="AK59" i="2"/>
  <c r="AL59" i="2"/>
  <c r="AM59" i="2"/>
  <c r="AN59" i="2"/>
  <c r="AO59" i="2"/>
  <c r="AP59" i="2"/>
  <c r="AQ59" i="2"/>
  <c r="AR59" i="2"/>
  <c r="AK60" i="2"/>
  <c r="AL60" i="2"/>
  <c r="AM60" i="2"/>
  <c r="AN60" i="2"/>
  <c r="AO60" i="2"/>
  <c r="AP60" i="2"/>
  <c r="AQ60" i="2"/>
  <c r="AR60" i="2"/>
  <c r="AK61" i="2"/>
  <c r="AL61" i="2"/>
  <c r="AM61" i="2"/>
  <c r="AN61" i="2"/>
  <c r="AO61" i="2"/>
  <c r="AP61" i="2"/>
  <c r="AQ61" i="2"/>
  <c r="AR61" i="2"/>
  <c r="AK62" i="2"/>
  <c r="AL62" i="2"/>
  <c r="AM62" i="2"/>
  <c r="AN62" i="2"/>
  <c r="AO62" i="2"/>
  <c r="AP62" i="2"/>
  <c r="AQ62" i="2"/>
  <c r="AR62" i="2"/>
  <c r="AK63" i="2"/>
  <c r="AL63" i="2"/>
  <c r="AM63" i="2"/>
  <c r="AN63" i="2"/>
  <c r="AP63" i="2"/>
  <c r="AQ63" i="2"/>
  <c r="AR63" i="2"/>
  <c r="AK64" i="2"/>
  <c r="AL64" i="2"/>
  <c r="AM64" i="2"/>
  <c r="AN64" i="2"/>
  <c r="AO64" i="2"/>
  <c r="AP64" i="2"/>
  <c r="AQ64" i="2"/>
  <c r="AR64" i="2"/>
  <c r="AK65" i="2"/>
  <c r="AL65" i="2"/>
  <c r="AM65" i="2"/>
  <c r="AN65" i="2"/>
  <c r="AO65" i="2"/>
  <c r="AP65" i="2"/>
  <c r="AQ65" i="2"/>
  <c r="AR65" i="2"/>
  <c r="AK66" i="2"/>
  <c r="AL66" i="2"/>
  <c r="AM66" i="2"/>
  <c r="AN66" i="2"/>
  <c r="AO66" i="2"/>
  <c r="AP66" i="2"/>
  <c r="AQ66" i="2"/>
  <c r="AR66" i="2"/>
  <c r="AK67" i="2"/>
  <c r="AL67" i="2"/>
  <c r="AM67" i="2"/>
  <c r="AN67" i="2"/>
  <c r="AO67" i="2"/>
  <c r="AP67" i="2"/>
  <c r="AQ67" i="2"/>
  <c r="AR67" i="2"/>
  <c r="AK68" i="2"/>
  <c r="AL68" i="2"/>
  <c r="AM68" i="2"/>
  <c r="AN68" i="2"/>
  <c r="AO68" i="2"/>
  <c r="AP68" i="2"/>
  <c r="AQ68" i="2"/>
  <c r="AR68" i="2"/>
  <c r="AK69" i="2"/>
  <c r="AL69" i="2"/>
  <c r="AM69" i="2"/>
  <c r="AN69" i="2"/>
  <c r="AO69" i="2"/>
  <c r="AP69" i="2"/>
  <c r="AQ69" i="2"/>
  <c r="AR69" i="2"/>
  <c r="AK70" i="2"/>
  <c r="AL70" i="2"/>
  <c r="AM70" i="2"/>
  <c r="AN70" i="2"/>
  <c r="AO70" i="2"/>
  <c r="AP70" i="2"/>
  <c r="AQ70" i="2"/>
  <c r="AR70" i="2"/>
  <c r="AK71" i="2"/>
  <c r="AL71" i="2"/>
  <c r="AM71" i="2"/>
  <c r="AN71" i="2"/>
  <c r="AO71" i="2"/>
  <c r="AP71" i="2"/>
  <c r="AQ71" i="2"/>
  <c r="AR71" i="2"/>
  <c r="AK72" i="2"/>
  <c r="AL72" i="2"/>
  <c r="AM72" i="2"/>
  <c r="AN72" i="2"/>
  <c r="AO72" i="2"/>
  <c r="AP72" i="2"/>
  <c r="AQ72" i="2"/>
  <c r="AR72" i="2"/>
  <c r="AK73" i="2"/>
  <c r="AL73" i="2"/>
  <c r="AM73" i="2"/>
  <c r="AN73" i="2"/>
  <c r="AO73" i="2"/>
  <c r="AP73" i="2"/>
  <c r="AQ73" i="2"/>
  <c r="AR73" i="2"/>
  <c r="AK74" i="2"/>
  <c r="AL74" i="2"/>
  <c r="AM74" i="2"/>
  <c r="AN74" i="2"/>
  <c r="AO74" i="2"/>
  <c r="AP74" i="2"/>
  <c r="AQ74" i="2"/>
  <c r="AR74" i="2"/>
  <c r="AK75" i="2"/>
  <c r="AL75" i="2"/>
  <c r="AM75" i="2"/>
  <c r="AN75" i="2"/>
  <c r="AO75" i="2"/>
  <c r="AP75" i="2"/>
  <c r="AQ75" i="2"/>
  <c r="AR75" i="2"/>
  <c r="AK76" i="2"/>
  <c r="AL76" i="2"/>
  <c r="AM76" i="2"/>
  <c r="AN76" i="2"/>
  <c r="AO76" i="2"/>
  <c r="AP76" i="2"/>
  <c r="AQ76" i="2"/>
  <c r="AR76" i="2"/>
  <c r="AK77" i="2"/>
  <c r="AL77" i="2"/>
  <c r="AM77" i="2"/>
  <c r="AN77" i="2"/>
  <c r="AO77" i="2"/>
  <c r="AP77" i="2"/>
  <c r="AQ77" i="2"/>
  <c r="AR77" i="2"/>
  <c r="AK78" i="2"/>
  <c r="AL78" i="2"/>
  <c r="AM78" i="2"/>
  <c r="AN78" i="2"/>
  <c r="AO78" i="2"/>
  <c r="AP78" i="2"/>
  <c r="AQ78" i="2"/>
  <c r="AR78" i="2"/>
  <c r="AK79" i="2"/>
  <c r="AL79" i="2"/>
  <c r="AM79" i="2"/>
  <c r="AN79" i="2"/>
  <c r="AO79" i="2"/>
  <c r="AP79" i="2"/>
  <c r="AQ79" i="2"/>
  <c r="AR79" i="2"/>
  <c r="AK80" i="2"/>
  <c r="AL80" i="2"/>
  <c r="AM80" i="2"/>
  <c r="AN80" i="2"/>
  <c r="AO80" i="2"/>
  <c r="AP80" i="2"/>
  <c r="AQ80" i="2"/>
  <c r="AR80" i="2"/>
  <c r="AK81" i="2"/>
  <c r="AL81" i="2"/>
  <c r="AM81" i="2"/>
  <c r="AN81" i="2"/>
  <c r="AO81" i="2"/>
  <c r="AP81" i="2"/>
  <c r="AQ81" i="2"/>
  <c r="AR81" i="2"/>
  <c r="AK82" i="2"/>
  <c r="AL82" i="2"/>
  <c r="AM82" i="2"/>
  <c r="AN82" i="2"/>
  <c r="AO82" i="2"/>
  <c r="AP82" i="2"/>
  <c r="AQ82" i="2"/>
  <c r="AR82" i="2"/>
  <c r="AK83" i="2"/>
  <c r="AL83" i="2"/>
  <c r="AM83" i="2"/>
  <c r="AN83" i="2"/>
  <c r="AO83" i="2"/>
  <c r="AP83" i="2"/>
  <c r="AQ83" i="2"/>
  <c r="AR83" i="2"/>
  <c r="AK84" i="2"/>
  <c r="AL84" i="2"/>
  <c r="AM84" i="2"/>
  <c r="AN84" i="2"/>
  <c r="AO84" i="2"/>
  <c r="AP84" i="2"/>
  <c r="AQ84" i="2"/>
  <c r="AR84" i="2"/>
  <c r="AK85" i="2"/>
  <c r="AL85" i="2"/>
  <c r="AM85" i="2"/>
  <c r="AN85" i="2"/>
  <c r="AO85" i="2"/>
  <c r="AP85" i="2"/>
  <c r="AQ85" i="2"/>
  <c r="AR85" i="2"/>
  <c r="AK86" i="2"/>
  <c r="AL86" i="2"/>
  <c r="AM86" i="2"/>
  <c r="AN86" i="2"/>
  <c r="AO86" i="2"/>
  <c r="AP86" i="2"/>
  <c r="AQ86" i="2"/>
  <c r="AR86" i="2"/>
  <c r="AK87" i="2"/>
  <c r="AL87" i="2"/>
  <c r="AM87" i="2"/>
  <c r="AN87" i="2"/>
  <c r="AO87" i="2"/>
  <c r="AP87" i="2"/>
  <c r="AQ87" i="2"/>
  <c r="AR87" i="2"/>
  <c r="AK88" i="2"/>
  <c r="AL88" i="2"/>
  <c r="AM88" i="2"/>
  <c r="AN88" i="2"/>
  <c r="AO88" i="2"/>
  <c r="AP88" i="2"/>
  <c r="AQ88" i="2"/>
  <c r="AR88" i="2"/>
  <c r="AK89" i="2"/>
  <c r="AL89" i="2"/>
  <c r="AM89" i="2"/>
  <c r="AN89" i="2"/>
  <c r="AO89" i="2"/>
  <c r="AP89" i="2"/>
  <c r="AQ89" i="2"/>
  <c r="AR89" i="2"/>
  <c r="AK90" i="2"/>
  <c r="AL90" i="2"/>
  <c r="AM90" i="2"/>
  <c r="AN90" i="2"/>
  <c r="AO90" i="2"/>
  <c r="AP90" i="2"/>
  <c r="AQ90" i="2"/>
  <c r="AR90" i="2"/>
  <c r="AK91" i="2"/>
  <c r="AL91" i="2"/>
  <c r="AM91" i="2"/>
  <c r="AN91" i="2"/>
  <c r="AO91" i="2"/>
  <c r="AP91" i="2"/>
  <c r="AQ91" i="2"/>
  <c r="AR91" i="2"/>
  <c r="AK92" i="2"/>
  <c r="AL92" i="2"/>
  <c r="AM92" i="2"/>
  <c r="AO92" i="2"/>
  <c r="AP92" i="2"/>
  <c r="AQ92" i="2"/>
  <c r="AR92" i="2"/>
  <c r="AK93" i="2"/>
  <c r="AL93" i="2"/>
  <c r="AM93" i="2"/>
  <c r="AN93" i="2"/>
  <c r="AO93" i="2"/>
  <c r="AP93" i="2"/>
  <c r="AQ93" i="2"/>
  <c r="AR93" i="2"/>
  <c r="AL3" i="2"/>
  <c r="AM3" i="2"/>
  <c r="AN3" i="2"/>
  <c r="AO3" i="2"/>
  <c r="AR3" i="2"/>
  <c r="AK3" i="2"/>
  <c r="AB4" i="2"/>
  <c r="AC4" i="2"/>
  <c r="AD4" i="2"/>
  <c r="AE4" i="2"/>
  <c r="AF4" i="2"/>
  <c r="AG4" i="2"/>
  <c r="AH4" i="2"/>
  <c r="AI4" i="2"/>
  <c r="AB5" i="2"/>
  <c r="AC5" i="2"/>
  <c r="AD5" i="2"/>
  <c r="AJ5" i="2"/>
  <c r="AE5" i="2"/>
  <c r="AF5" i="2"/>
  <c r="AG5" i="2"/>
  <c r="AH5" i="2"/>
  <c r="AI5" i="2"/>
  <c r="AB6" i="2"/>
  <c r="AC6" i="2"/>
  <c r="AD6" i="2"/>
  <c r="AE6" i="2"/>
  <c r="AF6" i="2"/>
  <c r="AG6" i="2"/>
  <c r="AH6" i="2"/>
  <c r="AI6" i="2"/>
  <c r="AB7" i="2"/>
  <c r="AC7" i="2"/>
  <c r="AD7" i="2"/>
  <c r="AE7" i="2"/>
  <c r="AF7" i="2"/>
  <c r="AG7" i="2"/>
  <c r="AH7" i="2"/>
  <c r="AI7" i="2"/>
  <c r="AB8" i="2"/>
  <c r="AC8" i="2"/>
  <c r="AD8" i="2"/>
  <c r="AJ8" i="2"/>
  <c r="AE8" i="2"/>
  <c r="AF8" i="2"/>
  <c r="AG8" i="2"/>
  <c r="AH8" i="2"/>
  <c r="AI8" i="2"/>
  <c r="AB9" i="2"/>
  <c r="AC9" i="2"/>
  <c r="AD9" i="2"/>
  <c r="AE9" i="2"/>
  <c r="AF9" i="2"/>
  <c r="AG9" i="2"/>
  <c r="AH9" i="2"/>
  <c r="AI9" i="2"/>
  <c r="AB10" i="2"/>
  <c r="AC10" i="2"/>
  <c r="AD10" i="2"/>
  <c r="AE10" i="2"/>
  <c r="AF10" i="2"/>
  <c r="AG10" i="2"/>
  <c r="AH10" i="2"/>
  <c r="AI10" i="2"/>
  <c r="AB11" i="2"/>
  <c r="AC11" i="2"/>
  <c r="AD11" i="2"/>
  <c r="AE11" i="2"/>
  <c r="AF11" i="2"/>
  <c r="AG11" i="2"/>
  <c r="AH11" i="2"/>
  <c r="AI11" i="2"/>
  <c r="AB12" i="2"/>
  <c r="AC12" i="2"/>
  <c r="AD12" i="2"/>
  <c r="AE12" i="2"/>
  <c r="AF12" i="2"/>
  <c r="AG12" i="2"/>
  <c r="AH12" i="2"/>
  <c r="AI12" i="2"/>
  <c r="AB13" i="2"/>
  <c r="AC13" i="2"/>
  <c r="AD13" i="2"/>
  <c r="AE13" i="2"/>
  <c r="AF13" i="2"/>
  <c r="AG13" i="2"/>
  <c r="AH13" i="2"/>
  <c r="AI13" i="2"/>
  <c r="AB14" i="2"/>
  <c r="AC14" i="2"/>
  <c r="AD14" i="2"/>
  <c r="AE14" i="2"/>
  <c r="AF14" i="2"/>
  <c r="AG14" i="2"/>
  <c r="AH14" i="2"/>
  <c r="AI14" i="2"/>
  <c r="AB15" i="2"/>
  <c r="AC15" i="2"/>
  <c r="AD15" i="2"/>
  <c r="AE15" i="2"/>
  <c r="AF15" i="2"/>
  <c r="AG15" i="2"/>
  <c r="AH15" i="2"/>
  <c r="AI15" i="2"/>
  <c r="AB16" i="2"/>
  <c r="AJ16" i="2"/>
  <c r="AC16" i="2"/>
  <c r="AD16" i="2"/>
  <c r="AE16" i="2"/>
  <c r="AF16" i="2"/>
  <c r="AG16" i="2"/>
  <c r="AH16" i="2"/>
  <c r="AI16" i="2"/>
  <c r="AB17" i="2"/>
  <c r="AC17" i="2"/>
  <c r="AD17" i="2"/>
  <c r="AE17" i="2"/>
  <c r="AF17" i="2"/>
  <c r="AG17" i="2"/>
  <c r="AH17" i="2"/>
  <c r="AI17" i="2"/>
  <c r="AB18" i="2"/>
  <c r="AC18" i="2"/>
  <c r="AD18" i="2"/>
  <c r="AE18" i="2"/>
  <c r="AF18" i="2"/>
  <c r="AG18" i="2"/>
  <c r="AH18" i="2"/>
  <c r="AI18" i="2"/>
  <c r="AB19" i="2"/>
  <c r="AC19" i="2"/>
  <c r="AD19" i="2"/>
  <c r="AE19" i="2"/>
  <c r="AF19" i="2"/>
  <c r="AG19" i="2"/>
  <c r="AH19" i="2"/>
  <c r="AI19" i="2"/>
  <c r="AB20" i="2"/>
  <c r="AC20" i="2"/>
  <c r="AD20" i="2"/>
  <c r="AE20" i="2"/>
  <c r="AF20" i="2"/>
  <c r="AG20" i="2"/>
  <c r="AH20" i="2"/>
  <c r="AI20" i="2"/>
  <c r="AB21" i="2"/>
  <c r="AC21" i="2"/>
  <c r="AD21" i="2"/>
  <c r="AE21" i="2"/>
  <c r="AF21" i="2"/>
  <c r="AG21" i="2"/>
  <c r="AH21" i="2"/>
  <c r="AI21" i="2"/>
  <c r="AC3" i="2"/>
  <c r="AD3" i="2"/>
  <c r="AE3" i="2"/>
  <c r="AF3" i="2"/>
  <c r="AJ3" i="2"/>
  <c r="AG3" i="2"/>
  <c r="AH3" i="2"/>
  <c r="AI3" i="2"/>
  <c r="AJ4" i="2"/>
  <c r="AJ12" i="2"/>
  <c r="AB22" i="2"/>
  <c r="AC22" i="2"/>
  <c r="AD22" i="2"/>
  <c r="AE22" i="2"/>
  <c r="AF22" i="2"/>
  <c r="AG22" i="2"/>
  <c r="AH22" i="2"/>
  <c r="AI22" i="2"/>
  <c r="AB23" i="2"/>
  <c r="AC23" i="2"/>
  <c r="AD23" i="2"/>
  <c r="AE23" i="2"/>
  <c r="AF23" i="2"/>
  <c r="AG23" i="2"/>
  <c r="AH23" i="2"/>
  <c r="AI23" i="2"/>
  <c r="AB24" i="2"/>
  <c r="AC24" i="2"/>
  <c r="AD24" i="2"/>
  <c r="AE24" i="2"/>
  <c r="AJ24" i="2"/>
  <c r="AF24" i="2"/>
  <c r="AG24" i="2"/>
  <c r="AH24" i="2"/>
  <c r="AI24" i="2"/>
  <c r="AB25" i="2"/>
  <c r="AC25" i="2"/>
  <c r="AD25" i="2"/>
  <c r="AE25" i="2"/>
  <c r="AJ25" i="2"/>
  <c r="AF25" i="2"/>
  <c r="AG25" i="2"/>
  <c r="AH25" i="2"/>
  <c r="AI25" i="2"/>
  <c r="AB26" i="2"/>
  <c r="AC26" i="2"/>
  <c r="AD26" i="2"/>
  <c r="AE26" i="2"/>
  <c r="AF26" i="2"/>
  <c r="AG26" i="2"/>
  <c r="AH26" i="2"/>
  <c r="AI26" i="2"/>
  <c r="AB27" i="2"/>
  <c r="AC27" i="2"/>
  <c r="AD27" i="2"/>
  <c r="AE27" i="2"/>
  <c r="AF27" i="2"/>
  <c r="AG27" i="2"/>
  <c r="AH27" i="2"/>
  <c r="AI27" i="2"/>
  <c r="AB28" i="2"/>
  <c r="AC28" i="2"/>
  <c r="AD28" i="2"/>
  <c r="AE28" i="2"/>
  <c r="AJ28" i="2"/>
  <c r="AF28" i="2"/>
  <c r="AG28" i="2"/>
  <c r="AH28" i="2"/>
  <c r="AI28" i="2"/>
  <c r="AB29" i="2"/>
  <c r="AC29" i="2"/>
  <c r="AD29" i="2"/>
  <c r="AE29" i="2"/>
  <c r="AF29" i="2"/>
  <c r="AG29" i="2"/>
  <c r="AH29" i="2"/>
  <c r="AI29" i="2"/>
  <c r="AB30" i="2"/>
  <c r="AC30" i="2"/>
  <c r="AD30" i="2"/>
  <c r="AE30" i="2"/>
  <c r="AF30" i="2"/>
  <c r="AG30" i="2"/>
  <c r="AH30" i="2"/>
  <c r="AI30" i="2"/>
  <c r="AB31" i="2"/>
  <c r="AC31" i="2"/>
  <c r="AD31" i="2"/>
  <c r="AE31" i="2"/>
  <c r="AF31" i="2"/>
  <c r="AG31" i="2"/>
  <c r="AH31" i="2"/>
  <c r="AI31" i="2"/>
  <c r="AB32" i="2"/>
  <c r="AC32" i="2"/>
  <c r="AD32" i="2"/>
  <c r="AE32" i="2"/>
  <c r="AF32" i="2"/>
  <c r="AG32" i="2"/>
  <c r="AH32" i="2"/>
  <c r="AI32" i="2"/>
  <c r="AB33" i="2"/>
  <c r="AC33" i="2"/>
  <c r="AD33" i="2"/>
  <c r="AE33" i="2"/>
  <c r="AJ33" i="2"/>
  <c r="AF33" i="2"/>
  <c r="AG33" i="2"/>
  <c r="AH33" i="2"/>
  <c r="AI33" i="2"/>
  <c r="AB34" i="2"/>
  <c r="AC34" i="2"/>
  <c r="AD34" i="2"/>
  <c r="AE34" i="2"/>
  <c r="AF34" i="2"/>
  <c r="AG34" i="2"/>
  <c r="AH34" i="2"/>
  <c r="AI34" i="2"/>
  <c r="AB35" i="2"/>
  <c r="AC35" i="2"/>
  <c r="AD35" i="2"/>
  <c r="AE35" i="2"/>
  <c r="AF35" i="2"/>
  <c r="AG35" i="2"/>
  <c r="AH35" i="2"/>
  <c r="AI35" i="2"/>
  <c r="AB36" i="2"/>
  <c r="AC36" i="2"/>
  <c r="AD36" i="2"/>
  <c r="AE36" i="2"/>
  <c r="AJ36" i="2"/>
  <c r="AF36" i="2"/>
  <c r="AG36" i="2"/>
  <c r="AH36" i="2"/>
  <c r="AI36" i="2"/>
  <c r="AB37" i="2"/>
  <c r="AC37" i="2"/>
  <c r="AD37" i="2"/>
  <c r="AE37" i="2"/>
  <c r="AJ37" i="2"/>
  <c r="AF37" i="2"/>
  <c r="AG37" i="2"/>
  <c r="AH37" i="2"/>
  <c r="AI37" i="2"/>
  <c r="AB38" i="2"/>
  <c r="AC38" i="2"/>
  <c r="AD38" i="2"/>
  <c r="AE38" i="2"/>
  <c r="AF38" i="2"/>
  <c r="AG38" i="2"/>
  <c r="AH38" i="2"/>
  <c r="AI38" i="2"/>
  <c r="AB39" i="2"/>
  <c r="AC39" i="2"/>
  <c r="AD39" i="2"/>
  <c r="AE39" i="2"/>
  <c r="AF39" i="2"/>
  <c r="AG39" i="2"/>
  <c r="AH39" i="2"/>
  <c r="AI39" i="2"/>
  <c r="AB40" i="2"/>
  <c r="AC40" i="2"/>
  <c r="AD40" i="2"/>
  <c r="AE40" i="2"/>
  <c r="AJ40" i="2"/>
  <c r="AF40" i="2"/>
  <c r="AG40" i="2"/>
  <c r="AH40" i="2"/>
  <c r="AI40" i="2"/>
  <c r="AB41" i="2"/>
  <c r="AC41" i="2"/>
  <c r="AD41" i="2"/>
  <c r="AE41" i="2"/>
  <c r="AF41" i="2"/>
  <c r="AG41" i="2"/>
  <c r="AH41" i="2"/>
  <c r="AI41" i="2"/>
  <c r="AB42" i="2"/>
  <c r="AC42" i="2"/>
  <c r="AD42" i="2"/>
  <c r="AE42" i="2"/>
  <c r="AF42" i="2"/>
  <c r="AG42" i="2"/>
  <c r="AH42" i="2"/>
  <c r="AI42" i="2"/>
  <c r="AB43" i="2"/>
  <c r="AC43" i="2"/>
  <c r="AD43" i="2"/>
  <c r="AE43" i="2"/>
  <c r="AF43" i="2"/>
  <c r="AG43" i="2"/>
  <c r="AH43" i="2"/>
  <c r="AI43" i="2"/>
  <c r="AB44" i="2"/>
  <c r="AC44" i="2"/>
  <c r="AD44" i="2"/>
  <c r="AE44" i="2"/>
  <c r="AJ44" i="2"/>
  <c r="AF44" i="2"/>
  <c r="AG44" i="2"/>
  <c r="AH44" i="2"/>
  <c r="AI44" i="2"/>
  <c r="AB45" i="2"/>
  <c r="AC45" i="2"/>
  <c r="AD45" i="2"/>
  <c r="AE45" i="2"/>
  <c r="AJ45" i="2"/>
  <c r="AF45" i="2"/>
  <c r="AG45" i="2"/>
  <c r="AH45" i="2"/>
  <c r="AI45" i="2"/>
  <c r="AB46" i="2"/>
  <c r="AC46" i="2"/>
  <c r="AD46" i="2"/>
  <c r="AE46" i="2"/>
  <c r="AF46" i="2"/>
  <c r="AG46" i="2"/>
  <c r="AH46" i="2"/>
  <c r="AI46" i="2"/>
  <c r="AB47" i="2"/>
  <c r="AC47" i="2"/>
  <c r="AD47" i="2"/>
  <c r="AE47" i="2"/>
  <c r="AF47" i="2"/>
  <c r="AG47" i="2"/>
  <c r="AH47" i="2"/>
  <c r="AI47" i="2"/>
  <c r="AB48" i="2"/>
  <c r="AC48" i="2"/>
  <c r="AD48" i="2"/>
  <c r="AE48" i="2"/>
  <c r="AJ48" i="2"/>
  <c r="AF48" i="2"/>
  <c r="AG48" i="2"/>
  <c r="AH48" i="2"/>
  <c r="AI48" i="2"/>
  <c r="AB49" i="2"/>
  <c r="AC49" i="2"/>
  <c r="AD49" i="2"/>
  <c r="AE49" i="2"/>
  <c r="AJ49" i="2"/>
  <c r="AF49" i="2"/>
  <c r="AG49" i="2"/>
  <c r="AH49" i="2"/>
  <c r="AI49" i="2"/>
  <c r="AB50" i="2"/>
  <c r="AC50" i="2"/>
  <c r="AD50" i="2"/>
  <c r="AE50" i="2"/>
  <c r="AF50" i="2"/>
  <c r="AG50" i="2"/>
  <c r="AH50" i="2"/>
  <c r="AI50" i="2"/>
  <c r="AB51" i="2"/>
  <c r="AC51" i="2"/>
  <c r="AD51" i="2"/>
  <c r="AE51" i="2"/>
  <c r="AF51" i="2"/>
  <c r="AG51" i="2"/>
  <c r="AH51" i="2"/>
  <c r="AI51" i="2"/>
  <c r="AB52" i="2"/>
  <c r="AC52" i="2"/>
  <c r="AD52" i="2"/>
  <c r="AE52" i="2"/>
  <c r="AF52" i="2"/>
  <c r="AG52" i="2"/>
  <c r="AH52" i="2"/>
  <c r="AI52" i="2"/>
  <c r="AB53" i="2"/>
  <c r="AC53" i="2"/>
  <c r="AD53" i="2"/>
  <c r="AE53" i="2"/>
  <c r="AJ53" i="2"/>
  <c r="AF53" i="2"/>
  <c r="AG53" i="2"/>
  <c r="AH53" i="2"/>
  <c r="AI53" i="2"/>
  <c r="AB54" i="2"/>
  <c r="AC54" i="2"/>
  <c r="AD54" i="2"/>
  <c r="AE54" i="2"/>
  <c r="AF54" i="2"/>
  <c r="AG54" i="2"/>
  <c r="AH54" i="2"/>
  <c r="AI54" i="2"/>
  <c r="AB55" i="2"/>
  <c r="AC55" i="2"/>
  <c r="AD55" i="2"/>
  <c r="AE55" i="2"/>
  <c r="AF55" i="2"/>
  <c r="AG55" i="2"/>
  <c r="AH55" i="2"/>
  <c r="AI55" i="2"/>
  <c r="AB56" i="2"/>
  <c r="AC56" i="2"/>
  <c r="AD56" i="2"/>
  <c r="AE56" i="2"/>
  <c r="AJ56" i="2"/>
  <c r="AF56" i="2"/>
  <c r="AG56" i="2"/>
  <c r="AH56" i="2"/>
  <c r="AI56" i="2"/>
  <c r="AB57" i="2"/>
  <c r="AC57" i="2"/>
  <c r="AD57" i="2"/>
  <c r="AE57" i="2"/>
  <c r="AJ57" i="2"/>
  <c r="AF57" i="2"/>
  <c r="AG57" i="2"/>
  <c r="AH57" i="2"/>
  <c r="AI57" i="2"/>
  <c r="AB58" i="2"/>
  <c r="AC58" i="2"/>
  <c r="AD58" i="2"/>
  <c r="AE58" i="2"/>
  <c r="AF58" i="2"/>
  <c r="AG58" i="2"/>
  <c r="AH58" i="2"/>
  <c r="AI58" i="2"/>
  <c r="AB59" i="2"/>
  <c r="AC59" i="2"/>
  <c r="AD59" i="2"/>
  <c r="AE59" i="2"/>
  <c r="AF59" i="2"/>
  <c r="AG59" i="2"/>
  <c r="AH59" i="2"/>
  <c r="AI59" i="2"/>
  <c r="AB60" i="2"/>
  <c r="AC60" i="2"/>
  <c r="AD60" i="2"/>
  <c r="AE60" i="2"/>
  <c r="AJ60" i="2"/>
  <c r="AF60" i="2"/>
  <c r="AG60" i="2"/>
  <c r="AH60" i="2"/>
  <c r="AI60" i="2"/>
  <c r="AB61" i="2"/>
  <c r="AC61" i="2"/>
  <c r="AD61" i="2"/>
  <c r="AE61" i="2"/>
  <c r="AF61" i="2"/>
  <c r="AG61" i="2"/>
  <c r="AH61" i="2"/>
  <c r="AI61" i="2"/>
  <c r="AB62" i="2"/>
  <c r="AC62" i="2"/>
  <c r="AD62" i="2"/>
  <c r="AE62" i="2"/>
  <c r="AJ62" i="2"/>
  <c r="AF62" i="2"/>
  <c r="AG62" i="2"/>
  <c r="AH62" i="2"/>
  <c r="AI62" i="2"/>
  <c r="AB63" i="2"/>
  <c r="AC63" i="2"/>
  <c r="AD63" i="2"/>
  <c r="AE63" i="2"/>
  <c r="AF63" i="2"/>
  <c r="AG63" i="2"/>
  <c r="AH63" i="2"/>
  <c r="AI63" i="2"/>
  <c r="AB64" i="2"/>
  <c r="AC64" i="2"/>
  <c r="AD64" i="2"/>
  <c r="AE64" i="2"/>
  <c r="AJ64" i="2"/>
  <c r="AF64" i="2"/>
  <c r="AG64" i="2"/>
  <c r="AH64" i="2"/>
  <c r="AI64" i="2"/>
  <c r="AB65" i="2"/>
  <c r="AC65" i="2"/>
  <c r="AD65" i="2"/>
  <c r="AE65" i="2"/>
  <c r="AJ65" i="2"/>
  <c r="AF65" i="2"/>
  <c r="AG65" i="2"/>
  <c r="AH65" i="2"/>
  <c r="AI65" i="2"/>
  <c r="AB66" i="2"/>
  <c r="AC66" i="2"/>
  <c r="AD66" i="2"/>
  <c r="AE66" i="2"/>
  <c r="AF66" i="2"/>
  <c r="AG66" i="2"/>
  <c r="AH66" i="2"/>
  <c r="AI66" i="2"/>
  <c r="AB67" i="2"/>
  <c r="AC67" i="2"/>
  <c r="AD67" i="2"/>
  <c r="AE67" i="2"/>
  <c r="AF67" i="2"/>
  <c r="AG67" i="2"/>
  <c r="AH67" i="2"/>
  <c r="AI67" i="2"/>
  <c r="AB68" i="2"/>
  <c r="AC68" i="2"/>
  <c r="AD68" i="2"/>
  <c r="AE68" i="2"/>
  <c r="AJ68" i="2"/>
  <c r="AF68" i="2"/>
  <c r="AG68" i="2"/>
  <c r="AH68" i="2"/>
  <c r="AI68" i="2"/>
  <c r="AB69" i="2"/>
  <c r="AC69" i="2"/>
  <c r="AD69" i="2"/>
  <c r="AE69" i="2"/>
  <c r="AJ69" i="2"/>
  <c r="AF69" i="2"/>
  <c r="AG69" i="2"/>
  <c r="AH69" i="2"/>
  <c r="AI69" i="2"/>
  <c r="AB70" i="2"/>
  <c r="AC70" i="2"/>
  <c r="AD70" i="2"/>
  <c r="AE70" i="2"/>
  <c r="AF70" i="2"/>
  <c r="AG70" i="2"/>
  <c r="AH70" i="2"/>
  <c r="AI70" i="2"/>
  <c r="AB71" i="2"/>
  <c r="AC71" i="2"/>
  <c r="AD71" i="2"/>
  <c r="AE71" i="2"/>
  <c r="AF71" i="2"/>
  <c r="AG71" i="2"/>
  <c r="AH71" i="2"/>
  <c r="AI71" i="2"/>
  <c r="AB72" i="2"/>
  <c r="AC72" i="2"/>
  <c r="AD72" i="2"/>
  <c r="AE72" i="2"/>
  <c r="AF72" i="2"/>
  <c r="AG72" i="2"/>
  <c r="AH72" i="2"/>
  <c r="AI72" i="2"/>
  <c r="AB73" i="2"/>
  <c r="AC73" i="2"/>
  <c r="AD73" i="2"/>
  <c r="AE73" i="2"/>
  <c r="AJ73" i="2"/>
  <c r="AF73" i="2"/>
  <c r="AG73" i="2"/>
  <c r="AH73" i="2"/>
  <c r="AI73" i="2"/>
  <c r="AB74" i="2"/>
  <c r="AC74" i="2"/>
  <c r="AD74" i="2"/>
  <c r="AE74" i="2"/>
  <c r="AF74" i="2"/>
  <c r="AG74" i="2"/>
  <c r="AH74" i="2"/>
  <c r="AI74" i="2"/>
  <c r="AB75" i="2"/>
  <c r="AC75" i="2"/>
  <c r="AD75" i="2"/>
  <c r="AE75" i="2"/>
  <c r="AF75" i="2"/>
  <c r="AG75" i="2"/>
  <c r="AH75" i="2"/>
  <c r="AI75" i="2"/>
  <c r="AB76" i="2"/>
  <c r="AC76" i="2"/>
  <c r="AD76" i="2"/>
  <c r="AE76" i="2"/>
  <c r="AJ76" i="2"/>
  <c r="AF76" i="2"/>
  <c r="AG76" i="2"/>
  <c r="AH76" i="2"/>
  <c r="AI76" i="2"/>
  <c r="AB77" i="2"/>
  <c r="AC77" i="2"/>
  <c r="AD77" i="2"/>
  <c r="AE77" i="2"/>
  <c r="AJ77" i="2"/>
  <c r="AF77" i="2"/>
  <c r="AG77" i="2"/>
  <c r="AH77" i="2"/>
  <c r="AI77" i="2"/>
  <c r="AB78" i="2"/>
  <c r="AC78" i="2"/>
  <c r="AD78" i="2"/>
  <c r="AE78" i="2"/>
  <c r="AF78" i="2"/>
  <c r="AG78" i="2"/>
  <c r="AH78" i="2"/>
  <c r="AI78" i="2"/>
  <c r="AB79" i="2"/>
  <c r="AC79" i="2"/>
  <c r="AD79" i="2"/>
  <c r="AE79" i="2"/>
  <c r="AF79" i="2"/>
  <c r="AG79" i="2"/>
  <c r="AH79" i="2"/>
  <c r="AI79" i="2"/>
  <c r="AB80" i="2"/>
  <c r="AC80" i="2"/>
  <c r="AD80" i="2"/>
  <c r="AE80" i="2"/>
  <c r="AJ80" i="2"/>
  <c r="AF80" i="2"/>
  <c r="AG80" i="2"/>
  <c r="AH80" i="2"/>
  <c r="AI80" i="2"/>
  <c r="AB81" i="2"/>
  <c r="AC81" i="2"/>
  <c r="AD81" i="2"/>
  <c r="AE81" i="2"/>
  <c r="AF81" i="2"/>
  <c r="AG81" i="2"/>
  <c r="AH81" i="2"/>
  <c r="AI81" i="2"/>
  <c r="AB82" i="2"/>
  <c r="AC82" i="2"/>
  <c r="AD82" i="2"/>
  <c r="AE82" i="2"/>
  <c r="AF82" i="2"/>
  <c r="AG82" i="2"/>
  <c r="AH82" i="2"/>
  <c r="AI82" i="2"/>
  <c r="AB83" i="2"/>
  <c r="AC83" i="2"/>
  <c r="AD83" i="2"/>
  <c r="AE83" i="2"/>
  <c r="AF83" i="2"/>
  <c r="AG83" i="2"/>
  <c r="AH83" i="2"/>
  <c r="AI83" i="2"/>
  <c r="AB84" i="2"/>
  <c r="AC84" i="2"/>
  <c r="AJ84" i="2"/>
  <c r="AD84" i="2"/>
  <c r="AE84" i="2"/>
  <c r="AF84" i="2"/>
  <c r="AG84" i="2"/>
  <c r="AH84" i="2"/>
  <c r="AI84" i="2"/>
  <c r="AB85" i="2"/>
  <c r="AC85" i="2"/>
  <c r="AD85" i="2"/>
  <c r="AE85" i="2"/>
  <c r="AF85" i="2"/>
  <c r="AG85" i="2"/>
  <c r="AH85" i="2"/>
  <c r="AI85" i="2"/>
  <c r="AB86" i="2"/>
  <c r="AC86" i="2"/>
  <c r="AD86" i="2"/>
  <c r="AE86" i="2"/>
  <c r="AF86" i="2"/>
  <c r="AG86" i="2"/>
  <c r="AH86" i="2"/>
  <c r="AI86" i="2"/>
  <c r="AB87" i="2"/>
  <c r="AC87" i="2"/>
  <c r="AD87" i="2"/>
  <c r="AE87" i="2"/>
  <c r="AF87" i="2"/>
  <c r="AG87" i="2"/>
  <c r="AH87" i="2"/>
  <c r="AI87" i="2"/>
  <c r="AB88" i="2"/>
  <c r="AC88" i="2"/>
  <c r="AD88" i="2"/>
  <c r="AE88" i="2"/>
  <c r="AJ88" i="2"/>
  <c r="AF88" i="2"/>
  <c r="AG88" i="2"/>
  <c r="AH88" i="2"/>
  <c r="AI88" i="2"/>
  <c r="AB89" i="2"/>
  <c r="AC89" i="2"/>
  <c r="AJ89" i="2"/>
  <c r="AD89" i="2"/>
  <c r="AE89" i="2"/>
  <c r="AF89" i="2"/>
  <c r="AG89" i="2"/>
  <c r="AH89" i="2"/>
  <c r="AI89" i="2"/>
  <c r="AB90" i="2"/>
  <c r="AC90" i="2"/>
  <c r="AD90" i="2"/>
  <c r="AE90" i="2"/>
  <c r="AF90" i="2"/>
  <c r="AG90" i="2"/>
  <c r="AH90" i="2"/>
  <c r="AI90" i="2"/>
  <c r="AB91" i="2"/>
  <c r="AC91" i="2"/>
  <c r="AD91" i="2"/>
  <c r="AE91" i="2"/>
  <c r="AF91" i="2"/>
  <c r="AG91" i="2"/>
  <c r="AH91" i="2"/>
  <c r="AI91" i="2"/>
  <c r="AB92" i="2"/>
  <c r="AC92" i="2"/>
  <c r="AD92" i="2"/>
  <c r="AE92" i="2"/>
  <c r="AF92" i="2"/>
  <c r="AG92" i="2"/>
  <c r="AH92" i="2"/>
  <c r="AI92" i="2"/>
  <c r="AB93" i="2"/>
  <c r="AC93" i="2"/>
  <c r="AJ93" i="2"/>
  <c r="AD93" i="2"/>
  <c r="AE93" i="2"/>
  <c r="AF93" i="2"/>
  <c r="AG93" i="2"/>
  <c r="AH93" i="2"/>
  <c r="AI93" i="2"/>
  <c r="AJ20" i="2"/>
  <c r="AJ29" i="2"/>
  <c r="AJ41" i="2"/>
  <c r="AJ52" i="2"/>
  <c r="AJ61" i="2"/>
  <c r="AJ72" i="2"/>
  <c r="AJ81" i="2"/>
  <c r="AJ92" i="2"/>
  <c r="AJ85" i="2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2" i="5"/>
  <c r="AJ32" i="2"/>
  <c r="C28" i="5"/>
  <c r="C23" i="5"/>
  <c r="C18" i="5"/>
  <c r="C13" i="5"/>
  <c r="C8" i="5"/>
  <c r="C3" i="5"/>
  <c r="AJ21" i="2"/>
  <c r="AJ17" i="2"/>
  <c r="AJ13" i="2"/>
  <c r="AJ9" i="2"/>
  <c r="AJ54" i="2"/>
  <c r="AJ86" i="2"/>
  <c r="AJ58" i="2"/>
  <c r="AJ90" i="2"/>
  <c r="AJ82" i="2"/>
  <c r="AJ74" i="2"/>
  <c r="AJ66" i="2"/>
  <c r="AJ50" i="2"/>
  <c r="AJ42" i="2"/>
  <c r="AJ34" i="2"/>
  <c r="AJ26" i="2"/>
  <c r="AJ18" i="2"/>
  <c r="AJ10" i="2"/>
  <c r="AJ70" i="2"/>
  <c r="AJ46" i="2"/>
  <c r="AJ38" i="2"/>
  <c r="AJ14" i="2"/>
  <c r="AJ6" i="2"/>
  <c r="AJ78" i="2"/>
  <c r="AJ30" i="2"/>
  <c r="AJ22" i="2"/>
  <c r="AJ91" i="2"/>
  <c r="AJ87" i="2"/>
  <c r="AJ83" i="2"/>
  <c r="AJ79" i="2"/>
  <c r="AJ75" i="2"/>
  <c r="AJ71" i="2"/>
  <c r="AJ67" i="2"/>
  <c r="AJ63" i="2"/>
  <c r="AJ59" i="2"/>
  <c r="AJ55" i="2"/>
  <c r="AJ51" i="2"/>
  <c r="AJ47" i="2"/>
  <c r="AJ43" i="2"/>
  <c r="AJ39" i="2"/>
  <c r="AJ35" i="2"/>
  <c r="AJ31" i="2"/>
  <c r="AJ27" i="2"/>
  <c r="AJ23" i="2"/>
  <c r="AJ19" i="2"/>
  <c r="AJ15" i="2"/>
  <c r="AJ11" i="2"/>
  <c r="AJ7" i="2"/>
  <c r="C4" i="5"/>
  <c r="C9" i="5"/>
  <c r="C14" i="5"/>
  <c r="C19" i="5"/>
  <c r="C24" i="5"/>
  <c r="C29" i="5"/>
  <c r="C30" i="5"/>
  <c r="C25" i="5"/>
  <c r="C20" i="5"/>
  <c r="C15" i="5"/>
  <c r="C10" i="5"/>
  <c r="C5" i="5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C6" i="5"/>
  <c r="C11" i="5"/>
  <c r="C16" i="5"/>
  <c r="C21" i="5"/>
  <c r="C26" i="5"/>
  <c r="C31" i="5"/>
</calcChain>
</file>

<file path=xl/sharedStrings.xml><?xml version="1.0" encoding="utf-8"?>
<sst xmlns="http://schemas.openxmlformats.org/spreadsheetml/2006/main" count="168" uniqueCount="33">
  <si>
    <t>炭素鋼国内消費量</t>
    <rPh sb="0" eb="3">
      <t>タンソコウ</t>
    </rPh>
    <rPh sb="3" eb="5">
      <t>コクナイ</t>
    </rPh>
    <rPh sb="5" eb="8">
      <t>ショウヒリョウ</t>
    </rPh>
    <phoneticPr fontId="1"/>
  </si>
  <si>
    <t>建築</t>
    <rPh sb="0" eb="2">
      <t>ケンチク</t>
    </rPh>
    <phoneticPr fontId="1"/>
  </si>
  <si>
    <t>土木</t>
    <rPh sb="0" eb="2">
      <t>ドボク</t>
    </rPh>
    <phoneticPr fontId="1"/>
  </si>
  <si>
    <t>電気機械</t>
    <rPh sb="0" eb="2">
      <t>デンキ</t>
    </rPh>
    <rPh sb="2" eb="4">
      <t>キカイ</t>
    </rPh>
    <phoneticPr fontId="1"/>
  </si>
  <si>
    <t>産業機械</t>
    <rPh sb="0" eb="2">
      <t>サンギョウ</t>
    </rPh>
    <rPh sb="2" eb="4">
      <t>キカイ</t>
    </rPh>
    <phoneticPr fontId="1"/>
  </si>
  <si>
    <t>船舶</t>
    <rPh sb="0" eb="2">
      <t>センパク</t>
    </rPh>
    <phoneticPr fontId="1"/>
  </si>
  <si>
    <t>自動車</t>
    <rPh sb="0" eb="3">
      <t>ジドウシャ</t>
    </rPh>
    <phoneticPr fontId="1"/>
  </si>
  <si>
    <t>容器</t>
    <rPh sb="0" eb="2">
      <t>ヨウキ</t>
    </rPh>
    <phoneticPr fontId="1"/>
  </si>
  <si>
    <t>その他諸成品</t>
    <rPh sb="2" eb="3">
      <t>タ</t>
    </rPh>
    <rPh sb="3" eb="4">
      <t>ショ</t>
    </rPh>
    <rPh sb="4" eb="5">
      <t>ナ</t>
    </rPh>
    <rPh sb="5" eb="6">
      <t>ヒン</t>
    </rPh>
    <phoneticPr fontId="1"/>
  </si>
  <si>
    <t>国内消費量</t>
    <rPh sb="0" eb="2">
      <t>コクナイ</t>
    </rPh>
    <rPh sb="2" eb="5">
      <t>ショウヒリョウ</t>
    </rPh>
    <phoneticPr fontId="1"/>
  </si>
  <si>
    <t>合金鋼国内消費量</t>
    <rPh sb="0" eb="3">
      <t>ゴウキンコウ</t>
    </rPh>
    <rPh sb="3" eb="5">
      <t>コクナイ</t>
    </rPh>
    <rPh sb="5" eb="8">
      <t>ショウヒリョウ</t>
    </rPh>
    <phoneticPr fontId="1"/>
  </si>
  <si>
    <t>加工くず発生率</t>
    <rPh sb="0" eb="2">
      <t>カコウ</t>
    </rPh>
    <rPh sb="4" eb="6">
      <t>ハッセイ</t>
    </rPh>
    <rPh sb="6" eb="7">
      <t>リツ</t>
    </rPh>
    <phoneticPr fontId="1"/>
  </si>
  <si>
    <t>間接輸出入（ネット輸出量）（合金鋼）</t>
    <rPh sb="0" eb="2">
      <t>カンセツ</t>
    </rPh>
    <rPh sb="2" eb="5">
      <t>ユシュツニュウ</t>
    </rPh>
    <rPh sb="9" eb="12">
      <t>ユシュツリョウ</t>
    </rPh>
    <rPh sb="14" eb="17">
      <t>ゴウキンコウ</t>
    </rPh>
    <phoneticPr fontId="1"/>
  </si>
  <si>
    <t>間接輸出入（ネット輸出量）（炭素鋼）</t>
    <rPh sb="0" eb="2">
      <t>カンセツ</t>
    </rPh>
    <rPh sb="2" eb="5">
      <t>ユシュツニュウ</t>
    </rPh>
    <rPh sb="9" eb="12">
      <t>ユシュツリョウ</t>
    </rPh>
    <rPh sb="14" eb="17">
      <t>タンソコウ</t>
    </rPh>
    <phoneticPr fontId="1"/>
  </si>
  <si>
    <t>人口（100万人）</t>
    <rPh sb="0" eb="2">
      <t>ジンコウ</t>
    </rPh>
    <rPh sb="6" eb="8">
      <t>マンニン</t>
    </rPh>
    <phoneticPr fontId="1"/>
  </si>
  <si>
    <t>GDP　（10億円）</t>
    <phoneticPr fontId="1"/>
  </si>
  <si>
    <t>その他機械類</t>
    <rPh sb="2" eb="3">
      <t>タ</t>
    </rPh>
    <rPh sb="3" eb="5">
      <t>キカイ</t>
    </rPh>
    <rPh sb="5" eb="6">
      <t>ルイ</t>
    </rPh>
    <phoneticPr fontId="1"/>
  </si>
  <si>
    <t>単位：年</t>
    <rPh sb="0" eb="2">
      <t>タンイ</t>
    </rPh>
    <rPh sb="3" eb="4">
      <t>ネン</t>
    </rPh>
    <phoneticPr fontId="1"/>
  </si>
  <si>
    <t>平均使用年数</t>
    <rPh sb="0" eb="2">
      <t>ヘイキン</t>
    </rPh>
    <rPh sb="2" eb="4">
      <t>シヨウ</t>
    </rPh>
    <rPh sb="4" eb="6">
      <t>ネンスウ</t>
    </rPh>
    <phoneticPr fontId="1"/>
  </si>
  <si>
    <t>単位：トン/年</t>
    <rPh sb="0" eb="2">
      <t>タンイ</t>
    </rPh>
    <rPh sb="6" eb="7">
      <t>ネン</t>
    </rPh>
    <phoneticPr fontId="1"/>
  </si>
  <si>
    <t>年末</t>
    <rPh sb="0" eb="2">
      <t>ネンマツ</t>
    </rPh>
    <phoneticPr fontId="1"/>
  </si>
  <si>
    <t>一から自分で作成してください。</t>
    <rPh sb="0" eb="1">
      <t>イチ</t>
    </rPh>
    <rPh sb="3" eb="5">
      <t>ジブン</t>
    </rPh>
    <rPh sb="6" eb="8">
      <t>サクセイ</t>
    </rPh>
    <phoneticPr fontId="1"/>
  </si>
  <si>
    <t>合計</t>
    <rPh sb="0" eb="2">
      <t>ゴウケイ</t>
    </rPh>
    <phoneticPr fontId="1"/>
  </si>
  <si>
    <t>国内投入量（炭素鋼）</t>
    <rPh sb="0" eb="2">
      <t>コクナイ</t>
    </rPh>
    <rPh sb="2" eb="4">
      <t>トウニュウ</t>
    </rPh>
    <rPh sb="4" eb="5">
      <t>リョウ</t>
    </rPh>
    <rPh sb="6" eb="9">
      <t>タンソコウ</t>
    </rPh>
    <phoneticPr fontId="1"/>
  </si>
  <si>
    <t>国内投入量（合金鋼）</t>
    <rPh sb="0" eb="2">
      <t>コクナイ</t>
    </rPh>
    <rPh sb="2" eb="4">
      <t>トウニュウ</t>
    </rPh>
    <rPh sb="4" eb="5">
      <t>リョウ</t>
    </rPh>
    <rPh sb="6" eb="9">
      <t>ゴウキンコウ</t>
    </rPh>
    <phoneticPr fontId="1"/>
  </si>
  <si>
    <t>炭素鋼</t>
    <rPh sb="0" eb="3">
      <t>タンソコウ</t>
    </rPh>
    <phoneticPr fontId="1"/>
  </si>
  <si>
    <t>合金鋼</t>
    <rPh sb="0" eb="3">
      <t>ゴウキンコウ</t>
    </rPh>
    <phoneticPr fontId="1"/>
  </si>
  <si>
    <t>ストック計</t>
    <rPh sb="4" eb="5">
      <t>ケイ</t>
    </rPh>
    <phoneticPr fontId="1"/>
  </si>
  <si>
    <t>１人当たりGDP(円)</t>
    <rPh sb="1" eb="2">
      <t>ニン</t>
    </rPh>
    <rPh sb="2" eb="3">
      <t>ア</t>
    </rPh>
    <rPh sb="9" eb="10">
      <t>エン</t>
    </rPh>
    <phoneticPr fontId="1"/>
  </si>
  <si>
    <t>1人当たり鋼材ストック 炭素鋼(トン/人)</t>
    <rPh sb="1" eb="2">
      <t>ニン</t>
    </rPh>
    <rPh sb="2" eb="3">
      <t>ア</t>
    </rPh>
    <rPh sb="5" eb="7">
      <t>コウザイ</t>
    </rPh>
    <rPh sb="12" eb="15">
      <t>タンソコウ</t>
    </rPh>
    <rPh sb="19" eb="20">
      <t>ヒト</t>
    </rPh>
    <phoneticPr fontId="1"/>
  </si>
  <si>
    <t>投入量</t>
    <rPh sb="0" eb="2">
      <t>トウニュウ</t>
    </rPh>
    <rPh sb="2" eb="3">
      <t>リョウ</t>
    </rPh>
    <phoneticPr fontId="1"/>
  </si>
  <si>
    <t>1人当たり投入量</t>
    <rPh sb="1" eb="2">
      <t>ニン</t>
    </rPh>
    <rPh sb="2" eb="3">
      <t>ア</t>
    </rPh>
    <rPh sb="5" eb="7">
      <t>トウニュウ</t>
    </rPh>
    <rPh sb="7" eb="8">
      <t>リョウ</t>
    </rPh>
    <phoneticPr fontId="1"/>
  </si>
  <si>
    <t>炭素鋼割合</t>
    <rPh sb="0" eb="3">
      <t>タンソコウ</t>
    </rPh>
    <rPh sb="3" eb="5">
      <t>ワリアイ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</si>
</sst>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0.000_ "/>
    <numFmt numFmtId="178" formatCode="#,##0_);[Red]\(#,##0\)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rgb="FF0000FF"/>
      <name val="ＭＳ Ｐゴシック"/>
      <family val="2"/>
      <scheme val="minor"/>
    </font>
    <font>
      <sz val="11"/>
      <color rgb="FF0000FF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38" fontId="2" fillId="0" borderId="0" applyFont="0" applyFill="0" applyBorder="0" applyAlignment="0" applyProtection="0"/>
    <xf numFmtId="0" fontId="2" fillId="0" borderId="0"/>
  </cellStyleXfs>
  <cellXfs count="16">
    <xf numFmtId="0" fontId="0" fillId="0" borderId="0" xfId="0"/>
    <xf numFmtId="176" fontId="0" fillId="0" borderId="0" xfId="0" applyNumberFormat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1" xfId="0" applyFont="1" applyFill="1" applyBorder="1"/>
    <xf numFmtId="0" fontId="2" fillId="0" borderId="0" xfId="0" applyFont="1" applyFill="1" applyBorder="1"/>
    <xf numFmtId="177" fontId="0" fillId="0" borderId="0" xfId="0" applyNumberFormat="1"/>
    <xf numFmtId="176" fontId="2" fillId="0" borderId="0" xfId="0" applyNumberFormat="1" applyFont="1" applyFill="1"/>
    <xf numFmtId="176" fontId="3" fillId="0" borderId="0" xfId="0" applyNumberFormat="1" applyFont="1" applyFill="1" applyAlignment="1">
      <alignment horizontal="center"/>
    </xf>
    <xf numFmtId="0" fontId="4" fillId="0" borderId="0" xfId="0" applyFont="1" applyFill="1"/>
    <xf numFmtId="176" fontId="5" fillId="0" borderId="0" xfId="0" applyNumberFormat="1" applyFont="1"/>
    <xf numFmtId="176" fontId="6" fillId="0" borderId="0" xfId="0" applyNumberFormat="1" applyFont="1"/>
    <xf numFmtId="0" fontId="0" fillId="0" borderId="0" xfId="0" applyAlignment="1">
      <alignment wrapText="1"/>
    </xf>
    <xf numFmtId="178" fontId="0" fillId="0" borderId="0" xfId="0" applyNumberFormat="1"/>
    <xf numFmtId="178" fontId="5" fillId="0" borderId="0" xfId="0" applyNumberFormat="1" applyFont="1"/>
    <xf numFmtId="178" fontId="6" fillId="0" borderId="0" xfId="0" applyNumberFormat="1" applyFont="1"/>
  </cellXfs>
  <cellStyles count="3">
    <cellStyle name="桁区切り 2" xfId="1" xr:uid="{00000000-0005-0000-0000-000000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鋼材国内消費量!$A$3:$A$93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鋼材国内消費量!$J$3:$J$93</c:f>
              <c:numCache>
                <c:formatCode>#,##0_ </c:formatCode>
                <c:ptCount val="91"/>
                <c:pt idx="0">
                  <c:v>418399</c:v>
                </c:pt>
                <c:pt idx="1">
                  <c:v>470700</c:v>
                </c:pt>
                <c:pt idx="2">
                  <c:v>522998</c:v>
                </c:pt>
                <c:pt idx="3">
                  <c:v>575298</c:v>
                </c:pt>
                <c:pt idx="4">
                  <c:v>627597</c:v>
                </c:pt>
                <c:pt idx="5">
                  <c:v>679898</c:v>
                </c:pt>
                <c:pt idx="6">
                  <c:v>732199</c:v>
                </c:pt>
                <c:pt idx="7">
                  <c:v>784497</c:v>
                </c:pt>
                <c:pt idx="8">
                  <c:v>836798</c:v>
                </c:pt>
                <c:pt idx="9">
                  <c:v>889096</c:v>
                </c:pt>
                <c:pt idx="10">
                  <c:v>1045996</c:v>
                </c:pt>
                <c:pt idx="11">
                  <c:v>920478</c:v>
                </c:pt>
                <c:pt idx="12">
                  <c:v>1045996</c:v>
                </c:pt>
                <c:pt idx="13">
                  <c:v>1548075</c:v>
                </c:pt>
                <c:pt idx="14">
                  <c:v>1715434</c:v>
                </c:pt>
                <c:pt idx="15">
                  <c:v>2259351</c:v>
                </c:pt>
                <c:pt idx="16">
                  <c:v>2552232</c:v>
                </c:pt>
                <c:pt idx="17">
                  <c:v>2845111</c:v>
                </c:pt>
                <c:pt idx="18">
                  <c:v>3012471</c:v>
                </c:pt>
                <c:pt idx="19">
                  <c:v>3765588</c:v>
                </c:pt>
                <c:pt idx="20">
                  <c:v>3849268</c:v>
                </c:pt>
                <c:pt idx="21">
                  <c:v>4142147</c:v>
                </c:pt>
                <c:pt idx="22">
                  <c:v>4058467</c:v>
                </c:pt>
                <c:pt idx="23">
                  <c:v>4016628</c:v>
                </c:pt>
                <c:pt idx="24">
                  <c:v>3472710</c:v>
                </c:pt>
                <c:pt idx="25">
                  <c:v>1133275</c:v>
                </c:pt>
                <c:pt idx="26">
                  <c:v>321715</c:v>
                </c:pt>
                <c:pt idx="27">
                  <c:v>549752</c:v>
                </c:pt>
                <c:pt idx="28">
                  <c:v>990037</c:v>
                </c:pt>
                <c:pt idx="29">
                  <c:v>1796499</c:v>
                </c:pt>
                <c:pt idx="30">
                  <c:v>2793716</c:v>
                </c:pt>
                <c:pt idx="31">
                  <c:v>3754104</c:v>
                </c:pt>
                <c:pt idx="32">
                  <c:v>4035009</c:v>
                </c:pt>
                <c:pt idx="33">
                  <c:v>4424056</c:v>
                </c:pt>
                <c:pt idx="34">
                  <c:v>4474726</c:v>
                </c:pt>
                <c:pt idx="35">
                  <c:v>5431909</c:v>
                </c:pt>
                <c:pt idx="36">
                  <c:v>6412719</c:v>
                </c:pt>
                <c:pt idx="37">
                  <c:v>7257892</c:v>
                </c:pt>
                <c:pt idx="38">
                  <c:v>6996810</c:v>
                </c:pt>
                <c:pt idx="39">
                  <c:v>9601180</c:v>
                </c:pt>
                <c:pt idx="40">
                  <c:v>12782264</c:v>
                </c:pt>
                <c:pt idx="41">
                  <c:v>17113396</c:v>
                </c:pt>
                <c:pt idx="42">
                  <c:v>12735100</c:v>
                </c:pt>
                <c:pt idx="43">
                  <c:v>16766195</c:v>
                </c:pt>
                <c:pt idx="44">
                  <c:v>20148128</c:v>
                </c:pt>
                <c:pt idx="45">
                  <c:v>22045807</c:v>
                </c:pt>
                <c:pt idx="46">
                  <c:v>26536255</c:v>
                </c:pt>
                <c:pt idx="47">
                  <c:v>34855789</c:v>
                </c:pt>
                <c:pt idx="48">
                  <c:v>35483599</c:v>
                </c:pt>
                <c:pt idx="49">
                  <c:v>43234210</c:v>
                </c:pt>
                <c:pt idx="50">
                  <c:v>46681274</c:v>
                </c:pt>
                <c:pt idx="51">
                  <c:v>44054405</c:v>
                </c:pt>
                <c:pt idx="52">
                  <c:v>53889074</c:v>
                </c:pt>
                <c:pt idx="53">
                  <c:v>68243862</c:v>
                </c:pt>
                <c:pt idx="54">
                  <c:v>61465189</c:v>
                </c:pt>
                <c:pt idx="55">
                  <c:v>51377051</c:v>
                </c:pt>
                <c:pt idx="56">
                  <c:v>53337148</c:v>
                </c:pt>
                <c:pt idx="57">
                  <c:v>49778550</c:v>
                </c:pt>
                <c:pt idx="58">
                  <c:v>52934181</c:v>
                </c:pt>
                <c:pt idx="59">
                  <c:v>62306363</c:v>
                </c:pt>
                <c:pt idx="60">
                  <c:v>62613671</c:v>
                </c:pt>
                <c:pt idx="61">
                  <c:v>57128598</c:v>
                </c:pt>
                <c:pt idx="62">
                  <c:v>52057101</c:v>
                </c:pt>
                <c:pt idx="63">
                  <c:v>52945501</c:v>
                </c:pt>
                <c:pt idx="64">
                  <c:v>56572200</c:v>
                </c:pt>
                <c:pt idx="65">
                  <c:v>56124901</c:v>
                </c:pt>
                <c:pt idx="66">
                  <c:v>55655099</c:v>
                </c:pt>
                <c:pt idx="67">
                  <c:v>63332600</c:v>
                </c:pt>
                <c:pt idx="68">
                  <c:v>71107299</c:v>
                </c:pt>
                <c:pt idx="69">
                  <c:v>77118100</c:v>
                </c:pt>
                <c:pt idx="70">
                  <c:v>81150500</c:v>
                </c:pt>
                <c:pt idx="71">
                  <c:v>77907402</c:v>
                </c:pt>
                <c:pt idx="72">
                  <c:v>68942900</c:v>
                </c:pt>
                <c:pt idx="73">
                  <c:v>64083701</c:v>
                </c:pt>
                <c:pt idx="74">
                  <c:v>66753299</c:v>
                </c:pt>
                <c:pt idx="75">
                  <c:v>68332099</c:v>
                </c:pt>
                <c:pt idx="76">
                  <c:v>70007500</c:v>
                </c:pt>
                <c:pt idx="77">
                  <c:v>66981100</c:v>
                </c:pt>
                <c:pt idx="78">
                  <c:v>59875299</c:v>
                </c:pt>
                <c:pt idx="79">
                  <c:v>59938600</c:v>
                </c:pt>
                <c:pt idx="80">
                  <c:v>64750699</c:v>
                </c:pt>
                <c:pt idx="81">
                  <c:v>57231800</c:v>
                </c:pt>
                <c:pt idx="82">
                  <c:v>57579300</c:v>
                </c:pt>
                <c:pt idx="83">
                  <c:v>57259200</c:v>
                </c:pt>
                <c:pt idx="84">
                  <c:v>58358600</c:v>
                </c:pt>
                <c:pt idx="85">
                  <c:v>57456600</c:v>
                </c:pt>
                <c:pt idx="86">
                  <c:v>59645800</c:v>
                </c:pt>
                <c:pt idx="87">
                  <c:v>59987200</c:v>
                </c:pt>
                <c:pt idx="88">
                  <c:v>49453600</c:v>
                </c:pt>
                <c:pt idx="89">
                  <c:v>43852900</c:v>
                </c:pt>
                <c:pt idx="90">
                  <c:v>45801800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B-4A69-A9D8-3A8CB9AF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450720"/>
        <c:axId val="1357454048"/>
      </c:lineChart>
      <c:catAx>
        <c:axId val="135745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454048"/>
        <c:crosses val="autoZero"/>
        <c:auto val="1"/>
        <c:lblAlgn val="ctr"/>
        <c:lblOffset val="100"/>
        <c:noMultiLvlLbl val="0"/>
      </c:catAx>
      <c:valAx>
        <c:axId val="13574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45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投入量!$AB$1:$AB$2</c:f>
              <c:strCache>
                <c:ptCount val="2"/>
                <c:pt idx="0">
                  <c:v>国内投入量（炭素鋼）</c:v>
                </c:pt>
                <c:pt idx="1">
                  <c:v>建築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投入量!$A$3:$A$93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投入量!$AB$3:$AB$93</c:f>
              <c:numCache>
                <c:formatCode>#,##0_);[Red]\(#,##0\)</c:formatCode>
                <c:ptCount val="91"/>
                <c:pt idx="0">
                  <c:v>84645.195999999996</c:v>
                </c:pt>
                <c:pt idx="1">
                  <c:v>95226.203999999998</c:v>
                </c:pt>
                <c:pt idx="2">
                  <c:v>105806.25599999999</c:v>
                </c:pt>
                <c:pt idx="3">
                  <c:v>116387.264</c:v>
                </c:pt>
                <c:pt idx="4">
                  <c:v>126967.31599999999</c:v>
                </c:pt>
                <c:pt idx="5">
                  <c:v>137548.32399999999</c:v>
                </c:pt>
                <c:pt idx="6">
                  <c:v>148129.33199999999</c:v>
                </c:pt>
                <c:pt idx="7">
                  <c:v>158709.38399999999</c:v>
                </c:pt>
                <c:pt idx="8">
                  <c:v>169290.39199999999</c:v>
                </c:pt>
                <c:pt idx="9">
                  <c:v>179870.44399999999</c:v>
                </c:pt>
                <c:pt idx="10">
                  <c:v>211612.51199999999</c:v>
                </c:pt>
                <c:pt idx="11">
                  <c:v>186219.24</c:v>
                </c:pt>
                <c:pt idx="12">
                  <c:v>211612.51199999999</c:v>
                </c:pt>
                <c:pt idx="13">
                  <c:v>313186.55599999998</c:v>
                </c:pt>
                <c:pt idx="14">
                  <c:v>347045.20799999998</c:v>
                </c:pt>
                <c:pt idx="15">
                  <c:v>457083.67599999998</c:v>
                </c:pt>
                <c:pt idx="16">
                  <c:v>516335.6</c:v>
                </c:pt>
                <c:pt idx="17">
                  <c:v>575586.56799999997</c:v>
                </c:pt>
                <c:pt idx="18">
                  <c:v>609445.22</c:v>
                </c:pt>
                <c:pt idx="19">
                  <c:v>761805.80799999996</c:v>
                </c:pt>
                <c:pt idx="20">
                  <c:v>778735.61199999996</c:v>
                </c:pt>
                <c:pt idx="21">
                  <c:v>837986.58</c:v>
                </c:pt>
                <c:pt idx="22">
                  <c:v>821057.73199999996</c:v>
                </c:pt>
                <c:pt idx="23">
                  <c:v>812593.30799999996</c:v>
                </c:pt>
                <c:pt idx="24">
                  <c:v>702554.84</c:v>
                </c:pt>
                <c:pt idx="25">
                  <c:v>229269.83199999999</c:v>
                </c:pt>
                <c:pt idx="26">
                  <c:v>65085.435999999994</c:v>
                </c:pt>
                <c:pt idx="27">
                  <c:v>111219.128</c:v>
                </c:pt>
                <c:pt idx="28">
                  <c:v>200291.56</c:v>
                </c:pt>
                <c:pt idx="29">
                  <c:v>363445.38799999998</c:v>
                </c:pt>
                <c:pt idx="30">
                  <c:v>565189.11199999996</c:v>
                </c:pt>
                <c:pt idx="31">
                  <c:v>759482.728</c:v>
                </c:pt>
                <c:pt idx="32">
                  <c:v>816312.14799999993</c:v>
                </c:pt>
                <c:pt idx="33">
                  <c:v>895019.62799999991</c:v>
                </c:pt>
                <c:pt idx="34">
                  <c:v>905269.86</c:v>
                </c:pt>
                <c:pt idx="35">
                  <c:v>1098915.308</c:v>
                </c:pt>
                <c:pt idx="36">
                  <c:v>1297339.8</c:v>
                </c:pt>
                <c:pt idx="37">
                  <c:v>1468325.18</c:v>
                </c:pt>
                <c:pt idx="38">
                  <c:v>1415506.18</c:v>
                </c:pt>
                <c:pt idx="39">
                  <c:v>1942389.328</c:v>
                </c:pt>
                <c:pt idx="40">
                  <c:v>2585946.54</c:v>
                </c:pt>
                <c:pt idx="41">
                  <c:v>3687770</c:v>
                </c:pt>
                <c:pt idx="42">
                  <c:v>2627599.46</c:v>
                </c:pt>
                <c:pt idx="43">
                  <c:v>3755243.5239999997</c:v>
                </c:pt>
                <c:pt idx="44">
                  <c:v>4843406.7</c:v>
                </c:pt>
                <c:pt idx="45">
                  <c:v>5382870.8080000002</c:v>
                </c:pt>
                <c:pt idx="46">
                  <c:v>6686742.9559999993</c:v>
                </c:pt>
                <c:pt idx="47">
                  <c:v>8931708.1960000005</c:v>
                </c:pt>
                <c:pt idx="48">
                  <c:v>10813637.216</c:v>
                </c:pt>
                <c:pt idx="49">
                  <c:v>13476267.384</c:v>
                </c:pt>
                <c:pt idx="50">
                  <c:v>14685636.063999999</c:v>
                </c:pt>
                <c:pt idx="51">
                  <c:v>14264876.563999999</c:v>
                </c:pt>
                <c:pt idx="52">
                  <c:v>17728022.892000001</c:v>
                </c:pt>
                <c:pt idx="53">
                  <c:v>22451484.096000001</c:v>
                </c:pt>
                <c:pt idx="54">
                  <c:v>18467344.535999998</c:v>
                </c:pt>
                <c:pt idx="55">
                  <c:v>15291863.388</c:v>
                </c:pt>
                <c:pt idx="56">
                  <c:v>15716157.219999999</c:v>
                </c:pt>
                <c:pt idx="57">
                  <c:v>14863171</c:v>
                </c:pt>
                <c:pt idx="58">
                  <c:v>16971852.704</c:v>
                </c:pt>
                <c:pt idx="59">
                  <c:v>20783237.327999998</c:v>
                </c:pt>
                <c:pt idx="60">
                  <c:v>19837544.919999998</c:v>
                </c:pt>
                <c:pt idx="61">
                  <c:v>17382680.32</c:v>
                </c:pt>
                <c:pt idx="62">
                  <c:v>16206872.02</c:v>
                </c:pt>
                <c:pt idx="63">
                  <c:v>16376767.559999999</c:v>
                </c:pt>
                <c:pt idx="64">
                  <c:v>16745481.464</c:v>
                </c:pt>
                <c:pt idx="65">
                  <c:v>17609614.643999998</c:v>
                </c:pt>
                <c:pt idx="66">
                  <c:v>19421425.844000001</c:v>
                </c:pt>
                <c:pt idx="67">
                  <c:v>22681361.943999998</c:v>
                </c:pt>
                <c:pt idx="68">
                  <c:v>26462244.432</c:v>
                </c:pt>
                <c:pt idx="69">
                  <c:v>29553747.671999998</c:v>
                </c:pt>
                <c:pt idx="70">
                  <c:v>31439332.435999997</c:v>
                </c:pt>
                <c:pt idx="71">
                  <c:v>28651300.879999999</c:v>
                </c:pt>
                <c:pt idx="72">
                  <c:v>25398051.044</c:v>
                </c:pt>
                <c:pt idx="73">
                  <c:v>23296158.851999998</c:v>
                </c:pt>
                <c:pt idx="74">
                  <c:v>24667000.711999997</c:v>
                </c:pt>
                <c:pt idx="75">
                  <c:v>26041774.599999998</c:v>
                </c:pt>
                <c:pt idx="76">
                  <c:v>27464298.776000001</c:v>
                </c:pt>
                <c:pt idx="77">
                  <c:v>25865818.976</c:v>
                </c:pt>
                <c:pt idx="78">
                  <c:v>23110270.388</c:v>
                </c:pt>
                <c:pt idx="79">
                  <c:v>23336327.103999998</c:v>
                </c:pt>
                <c:pt idx="80">
                  <c:v>24992727.119999997</c:v>
                </c:pt>
                <c:pt idx="81">
                  <c:v>22686931.599999998</c:v>
                </c:pt>
                <c:pt idx="82">
                  <c:v>22226426.399999999</c:v>
                </c:pt>
                <c:pt idx="83">
                  <c:v>21855020.399999999</c:v>
                </c:pt>
                <c:pt idx="84">
                  <c:v>21675005.599999998</c:v>
                </c:pt>
                <c:pt idx="85">
                  <c:v>20661167.599999998</c:v>
                </c:pt>
                <c:pt idx="86">
                  <c:v>21620322.399999999</c:v>
                </c:pt>
                <c:pt idx="87">
                  <c:v>21143660.800000001</c:v>
                </c:pt>
                <c:pt idx="88">
                  <c:v>17591069.199999999</c:v>
                </c:pt>
                <c:pt idx="89">
                  <c:v>14928609.199999999</c:v>
                </c:pt>
                <c:pt idx="90">
                  <c:v>15422192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1-44BE-9F7D-69F5A1259DD7}"/>
            </c:ext>
          </c:extLst>
        </c:ser>
        <c:ser>
          <c:idx val="1"/>
          <c:order val="1"/>
          <c:tx>
            <c:strRef>
              <c:f>投入量!$AC$1:$AC$2</c:f>
              <c:strCache>
                <c:ptCount val="2"/>
                <c:pt idx="0">
                  <c:v>国内投入量（炭素鋼）</c:v>
                </c:pt>
                <c:pt idx="1">
                  <c:v>土木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投入量!$A$3:$A$93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投入量!$AC$3:$AC$93</c:f>
              <c:numCache>
                <c:formatCode>#,##0_);[Red]\(#,##0\)</c:formatCode>
                <c:ptCount val="91"/>
                <c:pt idx="0">
                  <c:v>67227.445999999996</c:v>
                </c:pt>
                <c:pt idx="1">
                  <c:v>75630.516000000003</c:v>
                </c:pt>
                <c:pt idx="2">
                  <c:v>84034.547999999995</c:v>
                </c:pt>
                <c:pt idx="3">
                  <c:v>92437.618000000002</c:v>
                </c:pt>
                <c:pt idx="4">
                  <c:v>100840.68799999999</c:v>
                </c:pt>
                <c:pt idx="5">
                  <c:v>109244.72</c:v>
                </c:pt>
                <c:pt idx="6">
                  <c:v>117647.79</c:v>
                </c:pt>
                <c:pt idx="7">
                  <c:v>126051.822</c:v>
                </c:pt>
                <c:pt idx="8">
                  <c:v>134454.89199999999</c:v>
                </c:pt>
                <c:pt idx="9">
                  <c:v>142857.962</c:v>
                </c:pt>
                <c:pt idx="10">
                  <c:v>168068.13399999999</c:v>
                </c:pt>
                <c:pt idx="11">
                  <c:v>147900.766</c:v>
                </c:pt>
                <c:pt idx="12">
                  <c:v>168068.13399999999</c:v>
                </c:pt>
                <c:pt idx="13">
                  <c:v>248741.454</c:v>
                </c:pt>
                <c:pt idx="14">
                  <c:v>275632.24</c:v>
                </c:pt>
                <c:pt idx="15">
                  <c:v>363028.016</c:v>
                </c:pt>
                <c:pt idx="16">
                  <c:v>410087.13199999998</c:v>
                </c:pt>
                <c:pt idx="17">
                  <c:v>457146.24799999996</c:v>
                </c:pt>
                <c:pt idx="18">
                  <c:v>484037.03399999999</c:v>
                </c:pt>
                <c:pt idx="19">
                  <c:v>605047.01399999997</c:v>
                </c:pt>
                <c:pt idx="20">
                  <c:v>618491.92599999998</c:v>
                </c:pt>
                <c:pt idx="21">
                  <c:v>665551.04200000002</c:v>
                </c:pt>
                <c:pt idx="22">
                  <c:v>652106.13</c:v>
                </c:pt>
                <c:pt idx="23">
                  <c:v>645382.71199999994</c:v>
                </c:pt>
                <c:pt idx="24">
                  <c:v>557987.89799999993</c:v>
                </c:pt>
                <c:pt idx="25">
                  <c:v>182092.16999999998</c:v>
                </c:pt>
                <c:pt idx="26">
                  <c:v>51692.108</c:v>
                </c:pt>
                <c:pt idx="27">
                  <c:v>88332.763999999996</c:v>
                </c:pt>
                <c:pt idx="28">
                  <c:v>158077.28200000001</c:v>
                </c:pt>
                <c:pt idx="29">
                  <c:v>285657.71999999997</c:v>
                </c:pt>
                <c:pt idx="30">
                  <c:v>443888.44</c:v>
                </c:pt>
                <c:pt idx="31">
                  <c:v>596200.93599999999</c:v>
                </c:pt>
                <c:pt idx="32">
                  <c:v>640337.01399999997</c:v>
                </c:pt>
                <c:pt idx="33">
                  <c:v>698847.77399999998</c:v>
                </c:pt>
                <c:pt idx="34">
                  <c:v>705989.17999999993</c:v>
                </c:pt>
                <c:pt idx="35">
                  <c:v>860787.96799999999</c:v>
                </c:pt>
                <c:pt idx="36">
                  <c:v>1015381.846</c:v>
                </c:pt>
                <c:pt idx="37">
                  <c:v>1151182.5759999999</c:v>
                </c:pt>
                <c:pt idx="38">
                  <c:v>1112232.642</c:v>
                </c:pt>
                <c:pt idx="39">
                  <c:v>1522696.8699999999</c:v>
                </c:pt>
                <c:pt idx="40">
                  <c:v>2031826.71</c:v>
                </c:pt>
                <c:pt idx="41">
                  <c:v>2845904.2919999999</c:v>
                </c:pt>
                <c:pt idx="42">
                  <c:v>2039190.7859999998</c:v>
                </c:pt>
                <c:pt idx="43">
                  <c:v>2716103.5279999999</c:v>
                </c:pt>
                <c:pt idx="44">
                  <c:v>3342754.1579999998</c:v>
                </c:pt>
                <c:pt idx="45">
                  <c:v>3601877.9779999997</c:v>
                </c:pt>
                <c:pt idx="46">
                  <c:v>4330605.8880000003</c:v>
                </c:pt>
                <c:pt idx="47">
                  <c:v>5490246.3999999994</c:v>
                </c:pt>
                <c:pt idx="48">
                  <c:v>5288058.0640000002</c:v>
                </c:pt>
                <c:pt idx="49">
                  <c:v>6106432.392</c:v>
                </c:pt>
                <c:pt idx="50">
                  <c:v>6658851.2519999994</c:v>
                </c:pt>
                <c:pt idx="51">
                  <c:v>6030534.3820000002</c:v>
                </c:pt>
                <c:pt idx="52">
                  <c:v>7407773.9339999994</c:v>
                </c:pt>
                <c:pt idx="53">
                  <c:v>10169839.034</c:v>
                </c:pt>
                <c:pt idx="54">
                  <c:v>7919651.1319999993</c:v>
                </c:pt>
                <c:pt idx="55">
                  <c:v>6430938.8300000001</c:v>
                </c:pt>
                <c:pt idx="56">
                  <c:v>6146104.5899999999</c:v>
                </c:pt>
                <c:pt idx="57">
                  <c:v>6409583.8099999996</c:v>
                </c:pt>
                <c:pt idx="58">
                  <c:v>7661711.0959999999</c:v>
                </c:pt>
                <c:pt idx="59">
                  <c:v>8343485.6699999999</c:v>
                </c:pt>
                <c:pt idx="60">
                  <c:v>7941997.2599999998</c:v>
                </c:pt>
                <c:pt idx="61">
                  <c:v>7110617.6859999998</c:v>
                </c:pt>
                <c:pt idx="62">
                  <c:v>6423673.2239999995</c:v>
                </c:pt>
                <c:pt idx="63">
                  <c:v>5872396.7439999999</c:v>
                </c:pt>
                <c:pt idx="64">
                  <c:v>6138197.4380000001</c:v>
                </c:pt>
                <c:pt idx="65">
                  <c:v>6063878.7139999997</c:v>
                </c:pt>
                <c:pt idx="66">
                  <c:v>6466218.318</c:v>
                </c:pt>
                <c:pt idx="67">
                  <c:v>7350983.8739999998</c:v>
                </c:pt>
                <c:pt idx="68">
                  <c:v>7608427.1600000001</c:v>
                </c:pt>
                <c:pt idx="69">
                  <c:v>7876483.6619999995</c:v>
                </c:pt>
                <c:pt idx="70">
                  <c:v>8614097.6519999988</c:v>
                </c:pt>
                <c:pt idx="71">
                  <c:v>8385735.7220000001</c:v>
                </c:pt>
                <c:pt idx="72">
                  <c:v>7538245</c:v>
                </c:pt>
                <c:pt idx="73">
                  <c:v>7144699.9479999999</c:v>
                </c:pt>
                <c:pt idx="74">
                  <c:v>7067270.4840000002</c:v>
                </c:pt>
                <c:pt idx="75">
                  <c:v>7676663.3379999995</c:v>
                </c:pt>
                <c:pt idx="76">
                  <c:v>7353809.4119999995</c:v>
                </c:pt>
                <c:pt idx="77">
                  <c:v>6676293.9959999993</c:v>
                </c:pt>
                <c:pt idx="78">
                  <c:v>6473976.7400000002</c:v>
                </c:pt>
                <c:pt idx="79">
                  <c:v>6277000.9959999993</c:v>
                </c:pt>
                <c:pt idx="80">
                  <c:v>6548048.3480000002</c:v>
                </c:pt>
                <c:pt idx="81">
                  <c:v>5967017.2000000002</c:v>
                </c:pt>
                <c:pt idx="82">
                  <c:v>5796584.5999999996</c:v>
                </c:pt>
                <c:pt idx="83">
                  <c:v>5553041.7999999998</c:v>
                </c:pt>
                <c:pt idx="84">
                  <c:v>5411598</c:v>
                </c:pt>
                <c:pt idx="85">
                  <c:v>5285603.8</c:v>
                </c:pt>
                <c:pt idx="86">
                  <c:v>5349658.5999999996</c:v>
                </c:pt>
                <c:pt idx="87">
                  <c:v>5319517.2</c:v>
                </c:pt>
                <c:pt idx="88">
                  <c:v>4750081</c:v>
                </c:pt>
                <c:pt idx="89">
                  <c:v>3949075</c:v>
                </c:pt>
                <c:pt idx="90">
                  <c:v>3768049.1999999997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1-44BE-9F7D-69F5A1259DD7}"/>
            </c:ext>
          </c:extLst>
        </c:ser>
        <c:ser>
          <c:idx val="2"/>
          <c:order val="2"/>
          <c:tx>
            <c:strRef>
              <c:f>投入量!$AD$1:$AD$2</c:f>
              <c:strCache>
                <c:ptCount val="2"/>
                <c:pt idx="0">
                  <c:v>国内投入量（炭素鋼）</c:v>
                </c:pt>
                <c:pt idx="1">
                  <c:v>電気機械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投入量!$A$3:$A$93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投入量!$AD$3:$AD$93</c:f>
              <c:numCache>
                <c:formatCode>#,##0_);[Red]\(#,##0\)</c:formatCode>
                <c:ptCount val="91"/>
                <c:pt idx="0">
                  <c:v>23095.792000000001</c:v>
                </c:pt>
                <c:pt idx="1">
                  <c:v>25982.984</c:v>
                </c:pt>
                <c:pt idx="2">
                  <c:v>28870.175999999999</c:v>
                </c:pt>
                <c:pt idx="3">
                  <c:v>31756.495999999999</c:v>
                </c:pt>
                <c:pt idx="4">
                  <c:v>34643.688000000002</c:v>
                </c:pt>
                <c:pt idx="5">
                  <c:v>37530.879999999997</c:v>
                </c:pt>
                <c:pt idx="6">
                  <c:v>40418.072</c:v>
                </c:pt>
                <c:pt idx="7">
                  <c:v>43304.392</c:v>
                </c:pt>
                <c:pt idx="8">
                  <c:v>46191.584000000003</c:v>
                </c:pt>
                <c:pt idx="9">
                  <c:v>49078.775999999998</c:v>
                </c:pt>
                <c:pt idx="10">
                  <c:v>57739.48</c:v>
                </c:pt>
                <c:pt idx="11">
                  <c:v>50810.567999999999</c:v>
                </c:pt>
                <c:pt idx="12">
                  <c:v>57739.48</c:v>
                </c:pt>
                <c:pt idx="13">
                  <c:v>85455.127999999997</c:v>
                </c:pt>
                <c:pt idx="14">
                  <c:v>94693.096000000005</c:v>
                </c:pt>
                <c:pt idx="15">
                  <c:v>124717.8</c:v>
                </c:pt>
                <c:pt idx="16">
                  <c:v>140884.68</c:v>
                </c:pt>
                <c:pt idx="17">
                  <c:v>157052.432</c:v>
                </c:pt>
                <c:pt idx="18">
                  <c:v>166290.4</c:v>
                </c:pt>
                <c:pt idx="19">
                  <c:v>207863</c:v>
                </c:pt>
                <c:pt idx="20">
                  <c:v>212481.984</c:v>
                </c:pt>
                <c:pt idx="21">
                  <c:v>228649.736</c:v>
                </c:pt>
                <c:pt idx="22">
                  <c:v>224029.88</c:v>
                </c:pt>
                <c:pt idx="23">
                  <c:v>221720.82399999999</c:v>
                </c:pt>
                <c:pt idx="24">
                  <c:v>191696.12</c:v>
                </c:pt>
                <c:pt idx="25">
                  <c:v>62557.279999999999</c:v>
                </c:pt>
                <c:pt idx="26">
                  <c:v>17759.151999999998</c:v>
                </c:pt>
                <c:pt idx="27">
                  <c:v>30346.472000000002</c:v>
                </c:pt>
                <c:pt idx="28">
                  <c:v>54650.856</c:v>
                </c:pt>
                <c:pt idx="29">
                  <c:v>98168.2</c:v>
                </c:pt>
                <c:pt idx="30">
                  <c:v>153214.94399999999</c:v>
                </c:pt>
                <c:pt idx="31">
                  <c:v>205229.05600000001</c:v>
                </c:pt>
                <c:pt idx="32">
                  <c:v>222734.96</c:v>
                </c:pt>
                <c:pt idx="33">
                  <c:v>243210.576</c:v>
                </c:pt>
                <c:pt idx="34">
                  <c:v>249007.95199999999</c:v>
                </c:pt>
                <c:pt idx="35">
                  <c:v>303845.04800000001</c:v>
                </c:pt>
                <c:pt idx="36">
                  <c:v>351986.65600000002</c:v>
                </c:pt>
                <c:pt idx="37">
                  <c:v>400640.4</c:v>
                </c:pt>
                <c:pt idx="38">
                  <c:v>389228.85599999997</c:v>
                </c:pt>
                <c:pt idx="39">
                  <c:v>526992.00800000003</c:v>
                </c:pt>
                <c:pt idx="40">
                  <c:v>705589.26399999997</c:v>
                </c:pt>
                <c:pt idx="41">
                  <c:v>875416.17599999998</c:v>
                </c:pt>
                <c:pt idx="42">
                  <c:v>789635.84</c:v>
                </c:pt>
                <c:pt idx="43">
                  <c:v>840912.848</c:v>
                </c:pt>
                <c:pt idx="44">
                  <c:v>895967.34400000004</c:v>
                </c:pt>
                <c:pt idx="45">
                  <c:v>633708.03200000001</c:v>
                </c:pt>
                <c:pt idx="46">
                  <c:v>760959.23199999996</c:v>
                </c:pt>
                <c:pt idx="47">
                  <c:v>1310900.1680000001</c:v>
                </c:pt>
                <c:pt idx="48">
                  <c:v>1187576.936</c:v>
                </c:pt>
                <c:pt idx="49">
                  <c:v>1784221.112</c:v>
                </c:pt>
                <c:pt idx="50">
                  <c:v>2428590.5839999998</c:v>
                </c:pt>
                <c:pt idx="51">
                  <c:v>1891637.5439999998</c:v>
                </c:pt>
                <c:pt idx="52">
                  <c:v>2458410.2480000001</c:v>
                </c:pt>
                <c:pt idx="53">
                  <c:v>3215336.0159999998</c:v>
                </c:pt>
                <c:pt idx="54">
                  <c:v>2893752.6320000002</c:v>
                </c:pt>
                <c:pt idx="55">
                  <c:v>2129010.176</c:v>
                </c:pt>
                <c:pt idx="56">
                  <c:v>2561306.3360000001</c:v>
                </c:pt>
                <c:pt idx="57">
                  <c:v>2249563.6880000001</c:v>
                </c:pt>
                <c:pt idx="58">
                  <c:v>2176601.7280000001</c:v>
                </c:pt>
                <c:pt idx="59">
                  <c:v>2665921.2239999999</c:v>
                </c:pt>
                <c:pt idx="60">
                  <c:v>2535120.3119999999</c:v>
                </c:pt>
                <c:pt idx="61">
                  <c:v>2770702.4920000001</c:v>
                </c:pt>
                <c:pt idx="62">
                  <c:v>2618567.8450000002</c:v>
                </c:pt>
                <c:pt idx="63">
                  <c:v>2698445.0164999999</c:v>
                </c:pt>
                <c:pt idx="64">
                  <c:v>2915306.2</c:v>
                </c:pt>
                <c:pt idx="65">
                  <c:v>2780561.5750000002</c:v>
                </c:pt>
                <c:pt idx="66">
                  <c:v>2831717.2850000001</c:v>
                </c:pt>
                <c:pt idx="67">
                  <c:v>3442759.3039999995</c:v>
                </c:pt>
                <c:pt idx="68">
                  <c:v>3588428.4625000004</c:v>
                </c:pt>
                <c:pt idx="69">
                  <c:v>3867191.8394999998</c:v>
                </c:pt>
                <c:pt idx="70">
                  <c:v>3848453.8490000004</c:v>
                </c:pt>
                <c:pt idx="71">
                  <c:v>4134044.29</c:v>
                </c:pt>
                <c:pt idx="72">
                  <c:v>3148045.16</c:v>
                </c:pt>
                <c:pt idx="73">
                  <c:v>2994473.1799999997</c:v>
                </c:pt>
                <c:pt idx="74">
                  <c:v>3194902.557</c:v>
                </c:pt>
                <c:pt idx="75">
                  <c:v>2929211.3739999998</c:v>
                </c:pt>
                <c:pt idx="76">
                  <c:v>2904709.932</c:v>
                </c:pt>
                <c:pt idx="77">
                  <c:v>2737735.54</c:v>
                </c:pt>
                <c:pt idx="78">
                  <c:v>2466490.4250000003</c:v>
                </c:pt>
                <c:pt idx="79">
                  <c:v>2524188.9640000002</c:v>
                </c:pt>
                <c:pt idx="80">
                  <c:v>2870590.3295</c:v>
                </c:pt>
                <c:pt idx="81">
                  <c:v>2321002.8000000003</c:v>
                </c:pt>
                <c:pt idx="82">
                  <c:v>2440333.8499999996</c:v>
                </c:pt>
                <c:pt idx="83">
                  <c:v>2378302.2000000002</c:v>
                </c:pt>
                <c:pt idx="84">
                  <c:v>2409727.1</c:v>
                </c:pt>
                <c:pt idx="85">
                  <c:v>1995662.9</c:v>
                </c:pt>
                <c:pt idx="86">
                  <c:v>2144855.9</c:v>
                </c:pt>
                <c:pt idx="87">
                  <c:v>1896980.3000000003</c:v>
                </c:pt>
                <c:pt idx="88">
                  <c:v>1232095.6000000001</c:v>
                </c:pt>
                <c:pt idx="89">
                  <c:v>833122.39999999991</c:v>
                </c:pt>
                <c:pt idx="90">
                  <c:v>1422535.1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A1-44BE-9F7D-69F5A1259DD7}"/>
            </c:ext>
          </c:extLst>
        </c:ser>
        <c:ser>
          <c:idx val="3"/>
          <c:order val="3"/>
          <c:tx>
            <c:strRef>
              <c:f>投入量!$AE$1:$AE$2</c:f>
              <c:strCache>
                <c:ptCount val="2"/>
                <c:pt idx="0">
                  <c:v>国内投入量（炭素鋼）</c:v>
                </c:pt>
                <c:pt idx="1">
                  <c:v>その他機械類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投入量!$A$3:$A$93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投入量!$AE$3:$AE$93</c:f>
              <c:numCache>
                <c:formatCode>#,##0_);[Red]\(#,##0\)</c:formatCode>
                <c:ptCount val="91"/>
                <c:pt idx="0">
                  <c:v>32913.417000000001</c:v>
                </c:pt>
                <c:pt idx="1">
                  <c:v>37027.697999999997</c:v>
                </c:pt>
                <c:pt idx="2">
                  <c:v>41141.148000000001</c:v>
                </c:pt>
                <c:pt idx="3">
                  <c:v>45255.428999999996</c:v>
                </c:pt>
                <c:pt idx="4">
                  <c:v>49369.71</c:v>
                </c:pt>
                <c:pt idx="5">
                  <c:v>53483.990999999995</c:v>
                </c:pt>
                <c:pt idx="6">
                  <c:v>57598.271999999997</c:v>
                </c:pt>
                <c:pt idx="7">
                  <c:v>61712.553</c:v>
                </c:pt>
                <c:pt idx="8">
                  <c:v>65826.834000000003</c:v>
                </c:pt>
                <c:pt idx="9">
                  <c:v>69940.284</c:v>
                </c:pt>
                <c:pt idx="10">
                  <c:v>82283.126999999993</c:v>
                </c:pt>
                <c:pt idx="11">
                  <c:v>72409.184999999998</c:v>
                </c:pt>
                <c:pt idx="12">
                  <c:v>82283.126999999993</c:v>
                </c:pt>
                <c:pt idx="13">
                  <c:v>121778.89499999999</c:v>
                </c:pt>
                <c:pt idx="14">
                  <c:v>134944.42799999999</c:v>
                </c:pt>
                <c:pt idx="15">
                  <c:v>177730.95600000001</c:v>
                </c:pt>
                <c:pt idx="16">
                  <c:v>200770.43099999998</c:v>
                </c:pt>
                <c:pt idx="17">
                  <c:v>223809.90599999999</c:v>
                </c:pt>
                <c:pt idx="18">
                  <c:v>236975.43899999998</c:v>
                </c:pt>
                <c:pt idx="19">
                  <c:v>296219.09100000001</c:v>
                </c:pt>
                <c:pt idx="20">
                  <c:v>302801.44199999998</c:v>
                </c:pt>
                <c:pt idx="21">
                  <c:v>325840.91699999996</c:v>
                </c:pt>
                <c:pt idx="22">
                  <c:v>319257.73499999999</c:v>
                </c:pt>
                <c:pt idx="23">
                  <c:v>315966.97499999998</c:v>
                </c:pt>
                <c:pt idx="24">
                  <c:v>273179.61599999998</c:v>
                </c:pt>
                <c:pt idx="25">
                  <c:v>89148.849000000002</c:v>
                </c:pt>
                <c:pt idx="26">
                  <c:v>24307.273999999998</c:v>
                </c:pt>
                <c:pt idx="27">
                  <c:v>41246.070999999996</c:v>
                </c:pt>
                <c:pt idx="28">
                  <c:v>74881.319999999992</c:v>
                </c:pt>
                <c:pt idx="29">
                  <c:v>135320.69099999999</c:v>
                </c:pt>
                <c:pt idx="30">
                  <c:v>211767.09099999999</c:v>
                </c:pt>
                <c:pt idx="31">
                  <c:v>282315.79399999999</c:v>
                </c:pt>
                <c:pt idx="32">
                  <c:v>314412.91499999998</c:v>
                </c:pt>
                <c:pt idx="33">
                  <c:v>342016.98300000001</c:v>
                </c:pt>
                <c:pt idx="34">
                  <c:v>361003.29</c:v>
                </c:pt>
                <c:pt idx="35">
                  <c:v>443299.36900000001</c:v>
                </c:pt>
                <c:pt idx="36">
                  <c:v>503454.39499999996</c:v>
                </c:pt>
                <c:pt idx="37">
                  <c:v>576940.21199999994</c:v>
                </c:pt>
                <c:pt idx="38">
                  <c:v>588402.04700000002</c:v>
                </c:pt>
                <c:pt idx="39">
                  <c:v>768274.29399999999</c:v>
                </c:pt>
                <c:pt idx="40">
                  <c:v>1000513.3239999999</c:v>
                </c:pt>
                <c:pt idx="41">
                  <c:v>1282693.591</c:v>
                </c:pt>
                <c:pt idx="42">
                  <c:v>1031401.07</c:v>
                </c:pt>
                <c:pt idx="43">
                  <c:v>1094194.415</c:v>
                </c:pt>
                <c:pt idx="44">
                  <c:v>1324916.902</c:v>
                </c:pt>
                <c:pt idx="45">
                  <c:v>1755556.5729999999</c:v>
                </c:pt>
                <c:pt idx="46">
                  <c:v>1657369.1529999999</c:v>
                </c:pt>
                <c:pt idx="47">
                  <c:v>2168304.8079999997</c:v>
                </c:pt>
                <c:pt idx="48">
                  <c:v>2364240.5559999999</c:v>
                </c:pt>
                <c:pt idx="49">
                  <c:v>2765238.0929999999</c:v>
                </c:pt>
                <c:pt idx="50">
                  <c:v>3422957.9729999998</c:v>
                </c:pt>
                <c:pt idx="51">
                  <c:v>2689064.4779999997</c:v>
                </c:pt>
                <c:pt idx="52">
                  <c:v>3352192.5060000001</c:v>
                </c:pt>
                <c:pt idx="53">
                  <c:v>4407510.1529999999</c:v>
                </c:pt>
                <c:pt idx="54">
                  <c:v>3725284.0829999996</c:v>
                </c:pt>
                <c:pt idx="55">
                  <c:v>2649342.6779999998</c:v>
                </c:pt>
                <c:pt idx="56">
                  <c:v>2667406.9559999998</c:v>
                </c:pt>
                <c:pt idx="57">
                  <c:v>2356160.0609999998</c:v>
                </c:pt>
                <c:pt idx="58">
                  <c:v>2677182.84</c:v>
                </c:pt>
                <c:pt idx="59">
                  <c:v>3074662.605</c:v>
                </c:pt>
                <c:pt idx="60">
                  <c:v>2969672.4029999999</c:v>
                </c:pt>
                <c:pt idx="61">
                  <c:v>2476150.9759999998</c:v>
                </c:pt>
                <c:pt idx="62">
                  <c:v>2040765.632</c:v>
                </c:pt>
                <c:pt idx="63">
                  <c:v>1977134.9140000001</c:v>
                </c:pt>
                <c:pt idx="64">
                  <c:v>2204759.2719999999</c:v>
                </c:pt>
                <c:pt idx="65">
                  <c:v>1169942.9340000001</c:v>
                </c:pt>
                <c:pt idx="66">
                  <c:v>1299897.2479999999</c:v>
                </c:pt>
                <c:pt idx="67">
                  <c:v>1949291.75</c:v>
                </c:pt>
                <c:pt idx="68">
                  <c:v>2506885.91</c:v>
                </c:pt>
                <c:pt idx="69">
                  <c:v>2686441.6349999998</c:v>
                </c:pt>
                <c:pt idx="70">
                  <c:v>2807096.67</c:v>
                </c:pt>
                <c:pt idx="71">
                  <c:v>2729726.8649999998</c:v>
                </c:pt>
                <c:pt idx="72">
                  <c:v>2163382.56</c:v>
                </c:pt>
                <c:pt idx="73">
                  <c:v>1732546.3499999999</c:v>
                </c:pt>
                <c:pt idx="74">
                  <c:v>1923969.7349999999</c:v>
                </c:pt>
                <c:pt idx="75">
                  <c:v>1850987.8219999999</c:v>
                </c:pt>
                <c:pt idx="76">
                  <c:v>1937475.55</c:v>
                </c:pt>
                <c:pt idx="77">
                  <c:v>1913545.0719999999</c:v>
                </c:pt>
                <c:pt idx="78">
                  <c:v>1532497.915</c:v>
                </c:pt>
                <c:pt idx="79">
                  <c:v>1627531.206</c:v>
                </c:pt>
                <c:pt idx="80">
                  <c:v>1832103.8399999999</c:v>
                </c:pt>
                <c:pt idx="81">
                  <c:v>1571585.2</c:v>
                </c:pt>
                <c:pt idx="82">
                  <c:v>1482626</c:v>
                </c:pt>
                <c:pt idx="83">
                  <c:v>1669415.2999999998</c:v>
                </c:pt>
                <c:pt idx="84">
                  <c:v>1782203.5</c:v>
                </c:pt>
                <c:pt idx="85">
                  <c:v>1584699.2</c:v>
                </c:pt>
                <c:pt idx="86">
                  <c:v>1939473.9</c:v>
                </c:pt>
                <c:pt idx="87">
                  <c:v>1925896</c:v>
                </c:pt>
                <c:pt idx="88">
                  <c:v>1246917.7</c:v>
                </c:pt>
                <c:pt idx="89">
                  <c:v>994768.6</c:v>
                </c:pt>
                <c:pt idx="90">
                  <c:v>1320471.5999999999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A1-44BE-9F7D-69F5A1259DD7}"/>
            </c:ext>
          </c:extLst>
        </c:ser>
        <c:ser>
          <c:idx val="4"/>
          <c:order val="4"/>
          <c:tx>
            <c:strRef>
              <c:f>投入量!$AF$1:$AF$2</c:f>
              <c:strCache>
                <c:ptCount val="2"/>
                <c:pt idx="0">
                  <c:v>国内投入量（炭素鋼）</c:v>
                </c:pt>
                <c:pt idx="1">
                  <c:v>船舶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投入量!$A$3:$A$93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投入量!$AF$3:$AF$93</c:f>
              <c:numCache>
                <c:formatCode>#,##0_);[Red]\(#,##0\)</c:formatCode>
                <c:ptCount val="91"/>
                <c:pt idx="0">
                  <c:v>34943.67</c:v>
                </c:pt>
                <c:pt idx="1">
                  <c:v>39312.432000000001</c:v>
                </c:pt>
                <c:pt idx="2">
                  <c:v>43680.276000000005</c:v>
                </c:pt>
                <c:pt idx="3">
                  <c:v>48048.12</c:v>
                </c:pt>
                <c:pt idx="4">
                  <c:v>52415.964</c:v>
                </c:pt>
                <c:pt idx="5">
                  <c:v>56783.808000000005</c:v>
                </c:pt>
                <c:pt idx="6">
                  <c:v>61151.652000000002</c:v>
                </c:pt>
                <c:pt idx="7">
                  <c:v>65520.414000000004</c:v>
                </c:pt>
                <c:pt idx="8">
                  <c:v>69888.258000000002</c:v>
                </c:pt>
                <c:pt idx="9">
                  <c:v>74256.101999999999</c:v>
                </c:pt>
                <c:pt idx="10">
                  <c:v>87359.634000000005</c:v>
                </c:pt>
                <c:pt idx="11">
                  <c:v>76876.991999999998</c:v>
                </c:pt>
                <c:pt idx="12">
                  <c:v>87359.634000000005</c:v>
                </c:pt>
                <c:pt idx="13">
                  <c:v>129292.95600000001</c:v>
                </c:pt>
                <c:pt idx="14">
                  <c:v>143270.424</c:v>
                </c:pt>
                <c:pt idx="15">
                  <c:v>188697.65400000001</c:v>
                </c:pt>
                <c:pt idx="16">
                  <c:v>213158.682</c:v>
                </c:pt>
                <c:pt idx="17">
                  <c:v>237619.71000000002</c:v>
                </c:pt>
                <c:pt idx="18">
                  <c:v>251597.17800000001</c:v>
                </c:pt>
                <c:pt idx="19">
                  <c:v>314496.70199999999</c:v>
                </c:pt>
                <c:pt idx="20">
                  <c:v>321485.43599999999</c:v>
                </c:pt>
                <c:pt idx="21">
                  <c:v>345945.54600000003</c:v>
                </c:pt>
                <c:pt idx="22">
                  <c:v>338956.81200000003</c:v>
                </c:pt>
                <c:pt idx="23">
                  <c:v>335462.90400000004</c:v>
                </c:pt>
                <c:pt idx="24">
                  <c:v>290035.674</c:v>
                </c:pt>
                <c:pt idx="25">
                  <c:v>94649.472000000009</c:v>
                </c:pt>
                <c:pt idx="26">
                  <c:v>25868.942000000003</c:v>
                </c:pt>
                <c:pt idx="27">
                  <c:v>41914.688000000002</c:v>
                </c:pt>
                <c:pt idx="28">
                  <c:v>73686.096000000005</c:v>
                </c:pt>
                <c:pt idx="29">
                  <c:v>131040.674</c:v>
                </c:pt>
                <c:pt idx="30">
                  <c:v>191327.14200000002</c:v>
                </c:pt>
                <c:pt idx="31">
                  <c:v>258537.39199999999</c:v>
                </c:pt>
                <c:pt idx="32">
                  <c:v>272997.8</c:v>
                </c:pt>
                <c:pt idx="33">
                  <c:v>273490.41000000003</c:v>
                </c:pt>
                <c:pt idx="34">
                  <c:v>282722.39</c:v>
                </c:pt>
                <c:pt idx="35">
                  <c:v>346664.58400000003</c:v>
                </c:pt>
                <c:pt idx="36">
                  <c:v>244580.478</c:v>
                </c:pt>
                <c:pt idx="37">
                  <c:v>250168.25199999998</c:v>
                </c:pt>
                <c:pt idx="38">
                  <c:v>235362.99800000002</c:v>
                </c:pt>
                <c:pt idx="39">
                  <c:v>147875.75400000007</c:v>
                </c:pt>
                <c:pt idx="40">
                  <c:v>474555.05200000014</c:v>
                </c:pt>
                <c:pt idx="41">
                  <c:v>719936.75399999996</c:v>
                </c:pt>
                <c:pt idx="42">
                  <c:v>420189.924</c:v>
                </c:pt>
                <c:pt idx="43">
                  <c:v>990593.10199999996</c:v>
                </c:pt>
                <c:pt idx="44">
                  <c:v>1078853.844</c:v>
                </c:pt>
                <c:pt idx="45">
                  <c:v>2006204.8280000002</c:v>
                </c:pt>
                <c:pt idx="46">
                  <c:v>1282117.7660000003</c:v>
                </c:pt>
                <c:pt idx="47">
                  <c:v>1533653.8000000003</c:v>
                </c:pt>
                <c:pt idx="48">
                  <c:v>1865408.3640000001</c:v>
                </c:pt>
                <c:pt idx="49">
                  <c:v>2028780.0980000002</c:v>
                </c:pt>
                <c:pt idx="50">
                  <c:v>2751047.8320000004</c:v>
                </c:pt>
                <c:pt idx="51">
                  <c:v>2831671.7240000004</c:v>
                </c:pt>
                <c:pt idx="52">
                  <c:v>2245911.4419999998</c:v>
                </c:pt>
                <c:pt idx="53">
                  <c:v>1948767.6660000002</c:v>
                </c:pt>
                <c:pt idx="54">
                  <c:v>2408901.3220000006</c:v>
                </c:pt>
                <c:pt idx="55">
                  <c:v>1808338.2779999999</c:v>
                </c:pt>
                <c:pt idx="56">
                  <c:v>1371578.716</c:v>
                </c:pt>
                <c:pt idx="57">
                  <c:v>887034.81799999997</c:v>
                </c:pt>
                <c:pt idx="58">
                  <c:v>1331348.3900000001</c:v>
                </c:pt>
                <c:pt idx="59">
                  <c:v>2297333.9500000002</c:v>
                </c:pt>
                <c:pt idx="60">
                  <c:v>1856095.4079999998</c:v>
                </c:pt>
                <c:pt idx="61">
                  <c:v>1918878.1100000003</c:v>
                </c:pt>
                <c:pt idx="62">
                  <c:v>1529858.9080000003</c:v>
                </c:pt>
                <c:pt idx="63">
                  <c:v>1639600.0640000002</c:v>
                </c:pt>
                <c:pt idx="64">
                  <c:v>1996665.3720000004</c:v>
                </c:pt>
                <c:pt idx="65">
                  <c:v>1300699.264</c:v>
                </c:pt>
                <c:pt idx="66">
                  <c:v>1368531.5040000002</c:v>
                </c:pt>
                <c:pt idx="67">
                  <c:v>1301164.58</c:v>
                </c:pt>
                <c:pt idx="68">
                  <c:v>926232.88200000022</c:v>
                </c:pt>
                <c:pt idx="69">
                  <c:v>983863.16800000006</c:v>
                </c:pt>
                <c:pt idx="70">
                  <c:v>763475.82799999975</c:v>
                </c:pt>
                <c:pt idx="71">
                  <c:v>1045224.8159999996</c:v>
                </c:pt>
                <c:pt idx="72">
                  <c:v>821114.29999999981</c:v>
                </c:pt>
                <c:pt idx="73">
                  <c:v>749657.80799999973</c:v>
                </c:pt>
                <c:pt idx="74">
                  <c:v>980937.04799999995</c:v>
                </c:pt>
                <c:pt idx="75">
                  <c:v>1011119.642</c:v>
                </c:pt>
                <c:pt idx="76">
                  <c:v>1068891.1409999998</c:v>
                </c:pt>
                <c:pt idx="77">
                  <c:v>1076351.5099999998</c:v>
                </c:pt>
                <c:pt idx="78">
                  <c:v>761228.68500000006</c:v>
                </c:pt>
                <c:pt idx="79">
                  <c:v>606507.46</c:v>
                </c:pt>
                <c:pt idx="80">
                  <c:v>1213285.7660000003</c:v>
                </c:pt>
                <c:pt idx="81">
                  <c:v>210869.89999999991</c:v>
                </c:pt>
                <c:pt idx="82">
                  <c:v>342133.20000000019</c:v>
                </c:pt>
                <c:pt idx="83">
                  <c:v>343755.60000000009</c:v>
                </c:pt>
                <c:pt idx="84">
                  <c:v>398571.80000000028</c:v>
                </c:pt>
                <c:pt idx="85">
                  <c:v>770254.20000000019</c:v>
                </c:pt>
                <c:pt idx="86">
                  <c:v>692127.60000000056</c:v>
                </c:pt>
                <c:pt idx="87">
                  <c:v>728846.79999999981</c:v>
                </c:pt>
                <c:pt idx="88">
                  <c:v>421650.40000000037</c:v>
                </c:pt>
                <c:pt idx="89">
                  <c:v>272753</c:v>
                </c:pt>
                <c:pt idx="90">
                  <c:v>1094715.4000000004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A1-44BE-9F7D-69F5A1259DD7}"/>
            </c:ext>
          </c:extLst>
        </c:ser>
        <c:ser>
          <c:idx val="5"/>
          <c:order val="5"/>
          <c:tx>
            <c:strRef>
              <c:f>投入量!$AG$1:$AG$2</c:f>
              <c:strCache>
                <c:ptCount val="2"/>
                <c:pt idx="0">
                  <c:v>国内投入量（炭素鋼）</c:v>
                </c:pt>
                <c:pt idx="1">
                  <c:v>自動車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投入量!$A$3:$A$93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投入量!$AG$3:$AG$93</c:f>
              <c:numCache>
                <c:formatCode>#,##0_);[Red]\(#,##0\)</c:formatCode>
                <c:ptCount val="91"/>
                <c:pt idx="0">
                  <c:v>31346.181</c:v>
                </c:pt>
                <c:pt idx="1">
                  <c:v>35263.772000000004</c:v>
                </c:pt>
                <c:pt idx="2">
                  <c:v>39182.142</c:v>
                </c:pt>
                <c:pt idx="3">
                  <c:v>43100.512000000002</c:v>
                </c:pt>
                <c:pt idx="4">
                  <c:v>47018.882000000005</c:v>
                </c:pt>
                <c:pt idx="5">
                  <c:v>50937.252</c:v>
                </c:pt>
                <c:pt idx="6">
                  <c:v>54855.622000000003</c:v>
                </c:pt>
                <c:pt idx="7">
                  <c:v>58773.213000000003</c:v>
                </c:pt>
                <c:pt idx="8">
                  <c:v>62691.582999999999</c:v>
                </c:pt>
                <c:pt idx="9">
                  <c:v>66609.953000000009</c:v>
                </c:pt>
                <c:pt idx="10">
                  <c:v>78365.063000000009</c:v>
                </c:pt>
                <c:pt idx="11">
                  <c:v>68960.975000000006</c:v>
                </c:pt>
                <c:pt idx="12">
                  <c:v>78365.063000000009</c:v>
                </c:pt>
                <c:pt idx="13">
                  <c:v>115979.857</c:v>
                </c:pt>
                <c:pt idx="14">
                  <c:v>128517.86200000001</c:v>
                </c:pt>
                <c:pt idx="15">
                  <c:v>169267.35200000001</c:v>
                </c:pt>
                <c:pt idx="16">
                  <c:v>191209.44500000001</c:v>
                </c:pt>
                <c:pt idx="17">
                  <c:v>213151.538</c:v>
                </c:pt>
                <c:pt idx="18">
                  <c:v>225690.32200000001</c:v>
                </c:pt>
                <c:pt idx="19">
                  <c:v>282112.51300000004</c:v>
                </c:pt>
                <c:pt idx="20">
                  <c:v>288381.90500000003</c:v>
                </c:pt>
                <c:pt idx="21">
                  <c:v>310323.99800000002</c:v>
                </c:pt>
                <c:pt idx="22">
                  <c:v>304054.60600000003</c:v>
                </c:pt>
                <c:pt idx="23">
                  <c:v>300920.68900000001</c:v>
                </c:pt>
                <c:pt idx="24">
                  <c:v>260170.42</c:v>
                </c:pt>
                <c:pt idx="25">
                  <c:v>84903.21</c:v>
                </c:pt>
                <c:pt idx="26">
                  <c:v>24102.260000000002</c:v>
                </c:pt>
                <c:pt idx="27">
                  <c:v>41186.508999999998</c:v>
                </c:pt>
                <c:pt idx="28">
                  <c:v>74172.485000000001</c:v>
                </c:pt>
                <c:pt idx="29">
                  <c:v>134590.946</c:v>
                </c:pt>
                <c:pt idx="30">
                  <c:v>209301.72</c:v>
                </c:pt>
                <c:pt idx="31">
                  <c:v>280252.49700000003</c:v>
                </c:pt>
                <c:pt idx="32">
                  <c:v>301297.18200000003</c:v>
                </c:pt>
                <c:pt idx="33">
                  <c:v>330444.24599999998</c:v>
                </c:pt>
                <c:pt idx="34">
                  <c:v>334240.31300000002</c:v>
                </c:pt>
                <c:pt idx="35">
                  <c:v>403951.158</c:v>
                </c:pt>
                <c:pt idx="36">
                  <c:v>475432.67000000004</c:v>
                </c:pt>
                <c:pt idx="37">
                  <c:v>531751.348</c:v>
                </c:pt>
                <c:pt idx="38">
                  <c:v>509191.43700000003</c:v>
                </c:pt>
                <c:pt idx="39">
                  <c:v>691307.56700000004</c:v>
                </c:pt>
                <c:pt idx="40">
                  <c:v>933630.15300000005</c:v>
                </c:pt>
                <c:pt idx="41">
                  <c:v>1159644.1130000001</c:v>
                </c:pt>
                <c:pt idx="42">
                  <c:v>1093208.8460000001</c:v>
                </c:pt>
                <c:pt idx="43">
                  <c:v>1219074.28</c:v>
                </c:pt>
                <c:pt idx="44">
                  <c:v>1387624.3130000001</c:v>
                </c:pt>
                <c:pt idx="45">
                  <c:v>857625.54600000009</c:v>
                </c:pt>
                <c:pt idx="46">
                  <c:v>2286906.696</c:v>
                </c:pt>
                <c:pt idx="47">
                  <c:v>3732812.412</c:v>
                </c:pt>
                <c:pt idx="48">
                  <c:v>2061526.6439999999</c:v>
                </c:pt>
                <c:pt idx="49">
                  <c:v>2912267.0060000001</c:v>
                </c:pt>
                <c:pt idx="50">
                  <c:v>1851379.8850000002</c:v>
                </c:pt>
                <c:pt idx="51">
                  <c:v>2407376.375</c:v>
                </c:pt>
                <c:pt idx="52">
                  <c:v>3499838.1060000006</c:v>
                </c:pt>
                <c:pt idx="53">
                  <c:v>4445959.3870000001</c:v>
                </c:pt>
                <c:pt idx="54">
                  <c:v>4094697.3569999998</c:v>
                </c:pt>
                <c:pt idx="55">
                  <c:v>3765746.5839999998</c:v>
                </c:pt>
                <c:pt idx="56">
                  <c:v>4285940.42</c:v>
                </c:pt>
                <c:pt idx="57">
                  <c:v>3870637.1510000005</c:v>
                </c:pt>
                <c:pt idx="58">
                  <c:v>4295936.7930000005</c:v>
                </c:pt>
                <c:pt idx="59">
                  <c:v>4802844.4419999998</c:v>
                </c:pt>
                <c:pt idx="60">
                  <c:v>4241282.0600000005</c:v>
                </c:pt>
                <c:pt idx="61">
                  <c:v>3591988.6189999999</c:v>
                </c:pt>
                <c:pt idx="62">
                  <c:v>3485444.21</c:v>
                </c:pt>
                <c:pt idx="63">
                  <c:v>4194385.4960000012</c:v>
                </c:pt>
                <c:pt idx="64">
                  <c:v>4715348.2019999996</c:v>
                </c:pt>
                <c:pt idx="65">
                  <c:v>2394046.1580000017</c:v>
                </c:pt>
                <c:pt idx="66">
                  <c:v>2155158.7539999988</c:v>
                </c:pt>
                <c:pt idx="67">
                  <c:v>3322453.1520000007</c:v>
                </c:pt>
                <c:pt idx="68">
                  <c:v>4539391.568</c:v>
                </c:pt>
                <c:pt idx="69">
                  <c:v>5365466.2640000004</c:v>
                </c:pt>
                <c:pt idx="70">
                  <c:v>5723853.8000000007</c:v>
                </c:pt>
                <c:pt idx="71">
                  <c:v>5703100.75</c:v>
                </c:pt>
                <c:pt idx="72">
                  <c:v>4707265.5249999985</c:v>
                </c:pt>
                <c:pt idx="73">
                  <c:v>3815931.5839999989</c:v>
                </c:pt>
                <c:pt idx="74">
                  <c:v>4411366.58</c:v>
                </c:pt>
                <c:pt idx="75">
                  <c:v>4567151.9159999993</c:v>
                </c:pt>
                <c:pt idx="76">
                  <c:v>4466804.0810000002</c:v>
                </c:pt>
                <c:pt idx="77">
                  <c:v>4633301.4249999989</c:v>
                </c:pt>
                <c:pt idx="78">
                  <c:v>4125506.2200000007</c:v>
                </c:pt>
                <c:pt idx="79">
                  <c:v>4320426.7360000014</c:v>
                </c:pt>
                <c:pt idx="80">
                  <c:v>5093634.6159999985</c:v>
                </c:pt>
                <c:pt idx="81">
                  <c:v>3939843.0999999996</c:v>
                </c:pt>
                <c:pt idx="82">
                  <c:v>3900717.2000000011</c:v>
                </c:pt>
                <c:pt idx="83">
                  <c:v>3581477.4000000004</c:v>
                </c:pt>
                <c:pt idx="84">
                  <c:v>3617258</c:v>
                </c:pt>
                <c:pt idx="85">
                  <c:v>3359940.4000000004</c:v>
                </c:pt>
                <c:pt idx="86">
                  <c:v>3693389.5999999996</c:v>
                </c:pt>
                <c:pt idx="87">
                  <c:v>3604441.6000000015</c:v>
                </c:pt>
                <c:pt idx="88">
                  <c:v>1684111.6000000006</c:v>
                </c:pt>
                <c:pt idx="89">
                  <c:v>77911.800000000745</c:v>
                </c:pt>
                <c:pt idx="90">
                  <c:v>3006914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A1-44BE-9F7D-69F5A1259DD7}"/>
            </c:ext>
          </c:extLst>
        </c:ser>
        <c:ser>
          <c:idx val="6"/>
          <c:order val="6"/>
          <c:tx>
            <c:strRef>
              <c:f>投入量!$AH$1:$AH$2</c:f>
              <c:strCache>
                <c:ptCount val="2"/>
                <c:pt idx="0">
                  <c:v>国内投入量（炭素鋼）</c:v>
                </c:pt>
                <c:pt idx="1">
                  <c:v>容器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投入量!$A$3:$A$93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投入量!$AH$3:$AH$93</c:f>
              <c:numCache>
                <c:formatCode>#,##0_);[Red]\(#,##0\)</c:formatCode>
                <c:ptCount val="91"/>
                <c:pt idx="0">
                  <c:v>18722.774999999998</c:v>
                </c:pt>
                <c:pt idx="1">
                  <c:v>21063.48</c:v>
                </c:pt>
                <c:pt idx="2">
                  <c:v>23403.23</c:v>
                </c:pt>
                <c:pt idx="3">
                  <c:v>25743.934999999998</c:v>
                </c:pt>
                <c:pt idx="4">
                  <c:v>28083.684999999998</c:v>
                </c:pt>
                <c:pt idx="5">
                  <c:v>30424.39</c:v>
                </c:pt>
                <c:pt idx="6">
                  <c:v>32765.094999999998</c:v>
                </c:pt>
                <c:pt idx="7">
                  <c:v>35104.845000000001</c:v>
                </c:pt>
                <c:pt idx="8">
                  <c:v>37445.549999999996</c:v>
                </c:pt>
                <c:pt idx="9">
                  <c:v>39785.299999999996</c:v>
                </c:pt>
                <c:pt idx="10">
                  <c:v>46806.46</c:v>
                </c:pt>
                <c:pt idx="11">
                  <c:v>41190.104999999996</c:v>
                </c:pt>
                <c:pt idx="12">
                  <c:v>46806.46</c:v>
                </c:pt>
                <c:pt idx="13">
                  <c:v>69273.789999999994</c:v>
                </c:pt>
                <c:pt idx="14">
                  <c:v>76762.899999999994</c:v>
                </c:pt>
                <c:pt idx="15">
                  <c:v>101102.03</c:v>
                </c:pt>
                <c:pt idx="16">
                  <c:v>114208.45</c:v>
                </c:pt>
                <c:pt idx="17">
                  <c:v>127313.91499999999</c:v>
                </c:pt>
                <c:pt idx="18">
                  <c:v>134803.02499999999</c:v>
                </c:pt>
                <c:pt idx="19">
                  <c:v>168504.02</c:v>
                </c:pt>
                <c:pt idx="20">
                  <c:v>172248.57499999998</c:v>
                </c:pt>
                <c:pt idx="21">
                  <c:v>185354.995</c:v>
                </c:pt>
                <c:pt idx="22">
                  <c:v>181610.44</c:v>
                </c:pt>
                <c:pt idx="23">
                  <c:v>179737.685</c:v>
                </c:pt>
                <c:pt idx="24">
                  <c:v>155398.55499999999</c:v>
                </c:pt>
                <c:pt idx="25">
                  <c:v>50712.409999999996</c:v>
                </c:pt>
                <c:pt idx="26">
                  <c:v>14396.625</c:v>
                </c:pt>
                <c:pt idx="27">
                  <c:v>24600.799999999999</c:v>
                </c:pt>
                <c:pt idx="28">
                  <c:v>44302.45</c:v>
                </c:pt>
                <c:pt idx="29">
                  <c:v>80390.944999999992</c:v>
                </c:pt>
                <c:pt idx="30">
                  <c:v>124014.27499999999</c:v>
                </c:pt>
                <c:pt idx="31">
                  <c:v>166990.22999999998</c:v>
                </c:pt>
                <c:pt idx="32">
                  <c:v>179559.94</c:v>
                </c:pt>
                <c:pt idx="33">
                  <c:v>195969.59</c:v>
                </c:pt>
                <c:pt idx="34">
                  <c:v>198236.75999999998</c:v>
                </c:pt>
                <c:pt idx="35">
                  <c:v>239069.465</c:v>
                </c:pt>
                <c:pt idx="36">
                  <c:v>276959.35499999998</c:v>
                </c:pt>
                <c:pt idx="37">
                  <c:v>314779.26500000001</c:v>
                </c:pt>
                <c:pt idx="38">
                  <c:v>303095.79499999998</c:v>
                </c:pt>
                <c:pt idx="39">
                  <c:v>421637.31</c:v>
                </c:pt>
                <c:pt idx="40">
                  <c:v>561985.78999999992</c:v>
                </c:pt>
                <c:pt idx="41">
                  <c:v>628850.72499999998</c:v>
                </c:pt>
                <c:pt idx="42">
                  <c:v>558245.54999999993</c:v>
                </c:pt>
                <c:pt idx="43">
                  <c:v>659534.37</c:v>
                </c:pt>
                <c:pt idx="44">
                  <c:v>646247.98499999999</c:v>
                </c:pt>
                <c:pt idx="45">
                  <c:v>621266.70499999996</c:v>
                </c:pt>
                <c:pt idx="46">
                  <c:v>693919.61</c:v>
                </c:pt>
                <c:pt idx="47">
                  <c:v>849065.7</c:v>
                </c:pt>
                <c:pt idx="48">
                  <c:v>820148.71499999997</c:v>
                </c:pt>
                <c:pt idx="49">
                  <c:v>969128.33499999996</c:v>
                </c:pt>
                <c:pt idx="50">
                  <c:v>1263645.26</c:v>
                </c:pt>
                <c:pt idx="51">
                  <c:v>1129582.7749999999</c:v>
                </c:pt>
                <c:pt idx="52">
                  <c:v>1365751.4349999998</c:v>
                </c:pt>
                <c:pt idx="53">
                  <c:v>1685224.48</c:v>
                </c:pt>
                <c:pt idx="54">
                  <c:v>1438059.94</c:v>
                </c:pt>
                <c:pt idx="55">
                  <c:v>1294342.45</c:v>
                </c:pt>
                <c:pt idx="56">
                  <c:v>1548442.075</c:v>
                </c:pt>
                <c:pt idx="57">
                  <c:v>1433059.835</c:v>
                </c:pt>
                <c:pt idx="58">
                  <c:v>1485896.0149999999</c:v>
                </c:pt>
                <c:pt idx="59">
                  <c:v>1710043.67</c:v>
                </c:pt>
                <c:pt idx="60">
                  <c:v>1454082.665</c:v>
                </c:pt>
                <c:pt idx="61">
                  <c:v>1646481.963</c:v>
                </c:pt>
                <c:pt idx="62">
                  <c:v>1638823.3599999999</c:v>
                </c:pt>
                <c:pt idx="63">
                  <c:v>1796594.3289999999</c:v>
                </c:pt>
                <c:pt idx="64">
                  <c:v>1903258.0239999997</c:v>
                </c:pt>
                <c:pt idx="65">
                  <c:v>1910501.3760000002</c:v>
                </c:pt>
                <c:pt idx="66">
                  <c:v>1996810.148</c:v>
                </c:pt>
                <c:pt idx="67">
                  <c:v>2213860.9479999999</c:v>
                </c:pt>
                <c:pt idx="68">
                  <c:v>2368657.92</c:v>
                </c:pt>
                <c:pt idx="69">
                  <c:v>2501724.7119999998</c:v>
                </c:pt>
                <c:pt idx="70">
                  <c:v>2617077.7509999997</c:v>
                </c:pt>
                <c:pt idx="71">
                  <c:v>2632050.9</c:v>
                </c:pt>
                <c:pt idx="72">
                  <c:v>2324704.7280000001</c:v>
                </c:pt>
                <c:pt idx="73">
                  <c:v>2350712.6919999998</c:v>
                </c:pt>
                <c:pt idx="74">
                  <c:v>2427341.4699999997</c:v>
                </c:pt>
                <c:pt idx="75">
                  <c:v>2415853.4109999998</c:v>
                </c:pt>
                <c:pt idx="76">
                  <c:v>2363268.56</c:v>
                </c:pt>
                <c:pt idx="77">
                  <c:v>2248115.5359999998</c:v>
                </c:pt>
                <c:pt idx="78">
                  <c:v>2062314.0349999999</c:v>
                </c:pt>
                <c:pt idx="79">
                  <c:v>2039919.794</c:v>
                </c:pt>
                <c:pt idx="80">
                  <c:v>2006054.27</c:v>
                </c:pt>
                <c:pt idx="81">
                  <c:v>1779898.4</c:v>
                </c:pt>
                <c:pt idx="82">
                  <c:v>1842719.2</c:v>
                </c:pt>
                <c:pt idx="83">
                  <c:v>1865795</c:v>
                </c:pt>
                <c:pt idx="84">
                  <c:v>1782770</c:v>
                </c:pt>
                <c:pt idx="85">
                  <c:v>1702180</c:v>
                </c:pt>
                <c:pt idx="86">
                  <c:v>1758905</c:v>
                </c:pt>
                <c:pt idx="87">
                  <c:v>1635350</c:v>
                </c:pt>
                <c:pt idx="88">
                  <c:v>1369915</c:v>
                </c:pt>
                <c:pt idx="89">
                  <c:v>1426845</c:v>
                </c:pt>
                <c:pt idx="90">
                  <c:v>1425950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A1-44BE-9F7D-69F5A1259DD7}"/>
            </c:ext>
          </c:extLst>
        </c:ser>
        <c:ser>
          <c:idx val="7"/>
          <c:order val="7"/>
          <c:tx>
            <c:strRef>
              <c:f>投入量!$AI$1:$AI$2</c:f>
              <c:strCache>
                <c:ptCount val="2"/>
                <c:pt idx="0">
                  <c:v>国内投入量（炭素鋼）</c:v>
                </c:pt>
                <c:pt idx="1">
                  <c:v>その他諸成品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投入量!$A$3:$A$93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投入量!$AI$3:$AI$93</c:f>
              <c:numCache>
                <c:formatCode>#,##0_);[Red]\(#,##0\)</c:formatCode>
                <c:ptCount val="91"/>
                <c:pt idx="0">
                  <c:v>91270.322999999989</c:v>
                </c:pt>
                <c:pt idx="1">
                  <c:v>102679.47</c:v>
                </c:pt>
                <c:pt idx="2">
                  <c:v>114087.666</c:v>
                </c:pt>
                <c:pt idx="3">
                  <c:v>125496.81299999999</c:v>
                </c:pt>
                <c:pt idx="4">
                  <c:v>136905.96</c:v>
                </c:pt>
                <c:pt idx="5">
                  <c:v>148314.15599999999</c:v>
                </c:pt>
                <c:pt idx="6">
                  <c:v>159723.30299999999</c:v>
                </c:pt>
                <c:pt idx="7">
                  <c:v>171131.49899999998</c:v>
                </c:pt>
                <c:pt idx="8">
                  <c:v>182540.64599999998</c:v>
                </c:pt>
                <c:pt idx="9">
                  <c:v>193949.79300000001</c:v>
                </c:pt>
                <c:pt idx="10">
                  <c:v>228176.283</c:v>
                </c:pt>
                <c:pt idx="11">
                  <c:v>200795.09099999999</c:v>
                </c:pt>
                <c:pt idx="12">
                  <c:v>228176.283</c:v>
                </c:pt>
                <c:pt idx="13">
                  <c:v>337700.1</c:v>
                </c:pt>
                <c:pt idx="14">
                  <c:v>374208.03899999999</c:v>
                </c:pt>
                <c:pt idx="15">
                  <c:v>492859.554</c:v>
                </c:pt>
                <c:pt idx="16">
                  <c:v>556749.63599999994</c:v>
                </c:pt>
                <c:pt idx="17">
                  <c:v>620638.76699999999</c:v>
                </c:pt>
                <c:pt idx="18">
                  <c:v>657146.70600000001</c:v>
                </c:pt>
                <c:pt idx="19">
                  <c:v>821432.90700000001</c:v>
                </c:pt>
                <c:pt idx="20">
                  <c:v>839687.35199999996</c:v>
                </c:pt>
                <c:pt idx="21">
                  <c:v>903576.48300000001</c:v>
                </c:pt>
                <c:pt idx="22">
                  <c:v>885322.98899999994</c:v>
                </c:pt>
                <c:pt idx="23">
                  <c:v>876195.29099999997</c:v>
                </c:pt>
                <c:pt idx="24">
                  <c:v>757543.77599999995</c:v>
                </c:pt>
                <c:pt idx="25">
                  <c:v>247215.30299999999</c:v>
                </c:pt>
                <c:pt idx="26">
                  <c:v>69179.995999999999</c:v>
                </c:pt>
                <c:pt idx="27">
                  <c:v>116923.95299999999</c:v>
                </c:pt>
                <c:pt idx="28">
                  <c:v>207968.296</c:v>
                </c:pt>
                <c:pt idx="29">
                  <c:v>373891.88399999996</c:v>
                </c:pt>
                <c:pt idx="30">
                  <c:v>574426.47699999996</c:v>
                </c:pt>
                <c:pt idx="31">
                  <c:v>770927.973</c:v>
                </c:pt>
                <c:pt idx="32">
                  <c:v>830205.65799999994</c:v>
                </c:pt>
                <c:pt idx="33">
                  <c:v>882072.89799999993</c:v>
                </c:pt>
                <c:pt idx="34">
                  <c:v>894126.37099999993</c:v>
                </c:pt>
                <c:pt idx="35">
                  <c:v>1116927.9309999999</c:v>
                </c:pt>
                <c:pt idx="36">
                  <c:v>1321883.9109999998</c:v>
                </c:pt>
                <c:pt idx="37">
                  <c:v>1481251.4279999998</c:v>
                </c:pt>
                <c:pt idx="38">
                  <c:v>1372298.8909999998</c:v>
                </c:pt>
                <c:pt idx="39">
                  <c:v>1854421.5359999998</c:v>
                </c:pt>
                <c:pt idx="40">
                  <c:v>2402350.0689999997</c:v>
                </c:pt>
                <c:pt idx="41">
                  <c:v>3336129.1659999997</c:v>
                </c:pt>
                <c:pt idx="42">
                  <c:v>1785798.52</c:v>
                </c:pt>
                <c:pt idx="43">
                  <c:v>2454954.9499999997</c:v>
                </c:pt>
                <c:pt idx="44">
                  <c:v>2910908.3279999997</c:v>
                </c:pt>
                <c:pt idx="45">
                  <c:v>2696583.9099999997</c:v>
                </c:pt>
                <c:pt idx="46">
                  <c:v>2809097.7079999996</c:v>
                </c:pt>
                <c:pt idx="47">
                  <c:v>3513728.6430000002</c:v>
                </c:pt>
                <c:pt idx="48">
                  <c:v>4230721.0449999999</c:v>
                </c:pt>
                <c:pt idx="49">
                  <c:v>4719402.6439999994</c:v>
                </c:pt>
                <c:pt idx="50">
                  <c:v>4740845.2929999996</c:v>
                </c:pt>
                <c:pt idx="51">
                  <c:v>3549536.6119999997</c:v>
                </c:pt>
                <c:pt idx="52">
                  <c:v>4249876.335</c:v>
                </c:pt>
                <c:pt idx="53">
                  <c:v>4548196.4519999996</c:v>
                </c:pt>
                <c:pt idx="54">
                  <c:v>3958595.0929999994</c:v>
                </c:pt>
                <c:pt idx="55">
                  <c:v>3343468.71</c:v>
                </c:pt>
                <c:pt idx="56">
                  <c:v>3658804.1370000001</c:v>
                </c:pt>
                <c:pt idx="57">
                  <c:v>2660673.1779999994</c:v>
                </c:pt>
                <c:pt idx="58">
                  <c:v>2968983.92</c:v>
                </c:pt>
                <c:pt idx="59">
                  <c:v>3532913.1209999993</c:v>
                </c:pt>
                <c:pt idx="60">
                  <c:v>3752301.3279999997</c:v>
                </c:pt>
                <c:pt idx="61">
                  <c:v>2780105.3509999998</c:v>
                </c:pt>
                <c:pt idx="62">
                  <c:v>2814587.4079999998</c:v>
                </c:pt>
                <c:pt idx="63">
                  <c:v>2548634.2399999998</c:v>
                </c:pt>
                <c:pt idx="64">
                  <c:v>2630254.5999999996</c:v>
                </c:pt>
                <c:pt idx="65">
                  <c:v>2609030.4239999996</c:v>
                </c:pt>
                <c:pt idx="66">
                  <c:v>2679816.2449999996</c:v>
                </c:pt>
                <c:pt idx="67">
                  <c:v>1005371.7620000001</c:v>
                </c:pt>
                <c:pt idx="68">
                  <c:v>2511722.8219999997</c:v>
                </c:pt>
                <c:pt idx="69">
                  <c:v>2631627.1359999999</c:v>
                </c:pt>
                <c:pt idx="70">
                  <c:v>3066018.284</c:v>
                </c:pt>
                <c:pt idx="71">
                  <c:v>3521666.8499999996</c:v>
                </c:pt>
                <c:pt idx="72">
                  <c:v>2717511.6359999999</c:v>
                </c:pt>
                <c:pt idx="73">
                  <c:v>2739919.3339999998</c:v>
                </c:pt>
                <c:pt idx="74">
                  <c:v>2950502.38</c:v>
                </c:pt>
                <c:pt idx="75">
                  <c:v>2977573.8250000002</c:v>
                </c:pt>
                <c:pt idx="76">
                  <c:v>3157737.4639999997</c:v>
                </c:pt>
                <c:pt idx="77">
                  <c:v>3006037.443</c:v>
                </c:pt>
                <c:pt idx="78">
                  <c:v>2549772.66</c:v>
                </c:pt>
                <c:pt idx="79">
                  <c:v>2687420.6119999997</c:v>
                </c:pt>
                <c:pt idx="80">
                  <c:v>3039969.7079999996</c:v>
                </c:pt>
                <c:pt idx="81">
                  <c:v>2691327</c:v>
                </c:pt>
                <c:pt idx="82">
                  <c:v>2126771.0999999996</c:v>
                </c:pt>
                <c:pt idx="83">
                  <c:v>1967125</c:v>
                </c:pt>
                <c:pt idx="84">
                  <c:v>1758415</c:v>
                </c:pt>
                <c:pt idx="85">
                  <c:v>1146040</c:v>
                </c:pt>
                <c:pt idx="86">
                  <c:v>1304350</c:v>
                </c:pt>
                <c:pt idx="87">
                  <c:v>964045</c:v>
                </c:pt>
                <c:pt idx="88">
                  <c:v>319810</c:v>
                </c:pt>
                <c:pt idx="89">
                  <c:v>585640</c:v>
                </c:pt>
                <c:pt idx="90">
                  <c:v>608940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A1-44BE-9F7D-69F5A1259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826767"/>
        <c:axId val="695818447"/>
      </c:areaChart>
      <c:catAx>
        <c:axId val="695826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818447"/>
        <c:crosses val="autoZero"/>
        <c:auto val="1"/>
        <c:lblAlgn val="ctr"/>
        <c:lblOffset val="100"/>
        <c:noMultiLvlLbl val="0"/>
      </c:catAx>
      <c:valAx>
        <c:axId val="69581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8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投入量!$AK$1:$AK$2</c:f>
              <c:strCache>
                <c:ptCount val="2"/>
                <c:pt idx="0">
                  <c:v>国内投入量（合金鋼）</c:v>
                </c:pt>
                <c:pt idx="1">
                  <c:v>建築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投入量!$A$3:$A$94</c:f>
              <c:numCache>
                <c:formatCode>General</c:formatCode>
                <c:ptCount val="92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投入量!$AK$3:$AK$93</c:f>
              <c:numCache>
                <c:formatCode>#,##0_);[Red]\(#,##0\)</c:formatCode>
                <c:ptCount val="91"/>
                <c:pt idx="0">
                  <c:v>807.81999999999994</c:v>
                </c:pt>
                <c:pt idx="1">
                  <c:v>908.19999999999993</c:v>
                </c:pt>
                <c:pt idx="2">
                  <c:v>1009.5359999999999</c:v>
                </c:pt>
                <c:pt idx="3">
                  <c:v>1110.8719999999998</c:v>
                </c:pt>
                <c:pt idx="4">
                  <c:v>1211.252</c:v>
                </c:pt>
                <c:pt idx="5">
                  <c:v>1312.588</c:v>
                </c:pt>
                <c:pt idx="6">
                  <c:v>1412.9679999999998</c:v>
                </c:pt>
                <c:pt idx="7">
                  <c:v>1514.3039999999999</c:v>
                </c:pt>
                <c:pt idx="8">
                  <c:v>1614.684</c:v>
                </c:pt>
                <c:pt idx="9">
                  <c:v>1716.02</c:v>
                </c:pt>
                <c:pt idx="10">
                  <c:v>2019.0719999999999</c:v>
                </c:pt>
                <c:pt idx="11">
                  <c:v>1776.2479999999998</c:v>
                </c:pt>
                <c:pt idx="12">
                  <c:v>2019.0719999999999</c:v>
                </c:pt>
                <c:pt idx="13">
                  <c:v>2988.4559999999997</c:v>
                </c:pt>
                <c:pt idx="14">
                  <c:v>3310.6279999999997</c:v>
                </c:pt>
                <c:pt idx="15">
                  <c:v>4361.2719999999999</c:v>
                </c:pt>
                <c:pt idx="16">
                  <c:v>4926.268</c:v>
                </c:pt>
                <c:pt idx="17">
                  <c:v>5491.2640000000001</c:v>
                </c:pt>
                <c:pt idx="18">
                  <c:v>5814.3919999999998</c:v>
                </c:pt>
                <c:pt idx="19">
                  <c:v>7268.4679999999998</c:v>
                </c:pt>
                <c:pt idx="20">
                  <c:v>7430.0319999999992</c:v>
                </c:pt>
                <c:pt idx="21">
                  <c:v>7995.0279999999993</c:v>
                </c:pt>
                <c:pt idx="22">
                  <c:v>7833.4639999999999</c:v>
                </c:pt>
                <c:pt idx="23">
                  <c:v>7753.16</c:v>
                </c:pt>
                <c:pt idx="24">
                  <c:v>6702.5159999999996</c:v>
                </c:pt>
                <c:pt idx="25">
                  <c:v>2187.328</c:v>
                </c:pt>
                <c:pt idx="26">
                  <c:v>621.4</c:v>
                </c:pt>
                <c:pt idx="27">
                  <c:v>1061.1599999999999</c:v>
                </c:pt>
                <c:pt idx="28">
                  <c:v>1911.0439999999999</c:v>
                </c:pt>
                <c:pt idx="29">
                  <c:v>3467.4119999999998</c:v>
                </c:pt>
                <c:pt idx="30">
                  <c:v>5392.7959999999994</c:v>
                </c:pt>
                <c:pt idx="31">
                  <c:v>7246.48</c:v>
                </c:pt>
                <c:pt idx="32">
                  <c:v>7788.5319999999992</c:v>
                </c:pt>
                <c:pt idx="33">
                  <c:v>8538.9920000000002</c:v>
                </c:pt>
                <c:pt idx="34">
                  <c:v>8636.503999999999</c:v>
                </c:pt>
                <c:pt idx="35">
                  <c:v>10484.451999999999</c:v>
                </c:pt>
                <c:pt idx="36">
                  <c:v>23972.655999999999</c:v>
                </c:pt>
                <c:pt idx="37">
                  <c:v>30624.503999999997</c:v>
                </c:pt>
                <c:pt idx="38">
                  <c:v>58902.983999999997</c:v>
                </c:pt>
                <c:pt idx="39">
                  <c:v>94509.203999999998</c:v>
                </c:pt>
                <c:pt idx="40">
                  <c:v>135135.38</c:v>
                </c:pt>
                <c:pt idx="41">
                  <c:v>149423.75599999999</c:v>
                </c:pt>
                <c:pt idx="42">
                  <c:v>162350.788</c:v>
                </c:pt>
                <c:pt idx="43">
                  <c:v>263522.35599999997</c:v>
                </c:pt>
                <c:pt idx="44">
                  <c:v>249554.24</c:v>
                </c:pt>
                <c:pt idx="45">
                  <c:v>261675.364</c:v>
                </c:pt>
                <c:pt idx="46">
                  <c:v>413489.12</c:v>
                </c:pt>
                <c:pt idx="47">
                  <c:v>501024.304</c:v>
                </c:pt>
                <c:pt idx="48">
                  <c:v>586050.94400000002</c:v>
                </c:pt>
                <c:pt idx="49">
                  <c:v>660329.27599999995</c:v>
                </c:pt>
                <c:pt idx="50">
                  <c:v>431120.62799999997</c:v>
                </c:pt>
                <c:pt idx="51">
                  <c:v>404264.67599999998</c:v>
                </c:pt>
                <c:pt idx="52">
                  <c:v>377709.864</c:v>
                </c:pt>
                <c:pt idx="53">
                  <c:v>423411.44399999996</c:v>
                </c:pt>
                <c:pt idx="54">
                  <c:v>329255.00400000002</c:v>
                </c:pt>
                <c:pt idx="55">
                  <c:v>202422.484</c:v>
                </c:pt>
                <c:pt idx="56">
                  <c:v>377691.7</c:v>
                </c:pt>
                <c:pt idx="57">
                  <c:v>417793.98799999995</c:v>
                </c:pt>
                <c:pt idx="58">
                  <c:v>494955.61599999998</c:v>
                </c:pt>
                <c:pt idx="59">
                  <c:v>500612.26799999998</c:v>
                </c:pt>
                <c:pt idx="60">
                  <c:v>486109.74799999996</c:v>
                </c:pt>
                <c:pt idx="61">
                  <c:v>575345.65599999996</c:v>
                </c:pt>
                <c:pt idx="62">
                  <c:v>512937.01999999996</c:v>
                </c:pt>
                <c:pt idx="63">
                  <c:v>592902.59600000002</c:v>
                </c:pt>
                <c:pt idx="64">
                  <c:v>575810.272</c:v>
                </c:pt>
                <c:pt idx="65">
                  <c:v>600953.07199999993</c:v>
                </c:pt>
                <c:pt idx="66">
                  <c:v>613376.29200000002</c:v>
                </c:pt>
                <c:pt idx="67">
                  <c:v>721141.39199999999</c:v>
                </c:pt>
                <c:pt idx="68">
                  <c:v>702572.04799999995</c:v>
                </c:pt>
                <c:pt idx="69">
                  <c:v>693028.29999999993</c:v>
                </c:pt>
                <c:pt idx="70">
                  <c:v>837488.50399999996</c:v>
                </c:pt>
                <c:pt idx="71">
                  <c:v>778414.39599999995</c:v>
                </c:pt>
                <c:pt idx="72">
                  <c:v>696545.424</c:v>
                </c:pt>
                <c:pt idx="73">
                  <c:v>707171.36399999994</c:v>
                </c:pt>
                <c:pt idx="74">
                  <c:v>732379.17200000002</c:v>
                </c:pt>
                <c:pt idx="75">
                  <c:v>799502.79999999993</c:v>
                </c:pt>
                <c:pt idx="76">
                  <c:v>830461.90399999998</c:v>
                </c:pt>
                <c:pt idx="77">
                  <c:v>872065.11199999996</c:v>
                </c:pt>
                <c:pt idx="78">
                  <c:v>689074.28399999999</c:v>
                </c:pt>
                <c:pt idx="79">
                  <c:v>772829.44400000002</c:v>
                </c:pt>
                <c:pt idx="80">
                  <c:v>813672.63199999998</c:v>
                </c:pt>
                <c:pt idx="81">
                  <c:v>707640.76</c:v>
                </c:pt>
                <c:pt idx="82">
                  <c:v>683735.98</c:v>
                </c:pt>
                <c:pt idx="83">
                  <c:v>783267.05200000003</c:v>
                </c:pt>
                <c:pt idx="84">
                  <c:v>803539.03200000001</c:v>
                </c:pt>
                <c:pt idx="85">
                  <c:v>711683.68400000001</c:v>
                </c:pt>
                <c:pt idx="86">
                  <c:v>781702.08</c:v>
                </c:pt>
                <c:pt idx="87">
                  <c:v>861323.49599999993</c:v>
                </c:pt>
                <c:pt idx="88">
                  <c:v>750796.51199999999</c:v>
                </c:pt>
                <c:pt idx="89">
                  <c:v>591048.91200000001</c:v>
                </c:pt>
                <c:pt idx="90">
                  <c:v>719153.86800000002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C0C-ADA6-A8BE0703887C}"/>
            </c:ext>
          </c:extLst>
        </c:ser>
        <c:ser>
          <c:idx val="1"/>
          <c:order val="1"/>
          <c:tx>
            <c:strRef>
              <c:f>投入量!$AL$1:$AL$2</c:f>
              <c:strCache>
                <c:ptCount val="2"/>
                <c:pt idx="0">
                  <c:v>国内投入量（合金鋼）</c:v>
                </c:pt>
                <c:pt idx="1">
                  <c:v>土木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投入量!$A$3:$A$94</c:f>
              <c:numCache>
                <c:formatCode>General</c:formatCode>
                <c:ptCount val="92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投入量!$AL$3:$AL$93</c:f>
              <c:numCache>
                <c:formatCode>#,##0_);[Red]\(#,##0\)</c:formatCode>
                <c:ptCount val="91"/>
                <c:pt idx="0">
                  <c:v>839.82600000000002</c:v>
                </c:pt>
                <c:pt idx="1">
                  <c:v>945.64599999999996</c:v>
                </c:pt>
                <c:pt idx="2">
                  <c:v>1050.5039999999999</c:v>
                </c:pt>
                <c:pt idx="3">
                  <c:v>1155.3619999999999</c:v>
                </c:pt>
                <c:pt idx="4">
                  <c:v>1260.22</c:v>
                </c:pt>
                <c:pt idx="5">
                  <c:v>1365.078</c:v>
                </c:pt>
                <c:pt idx="6">
                  <c:v>1469.9359999999999</c:v>
                </c:pt>
                <c:pt idx="7">
                  <c:v>1575.7559999999999</c:v>
                </c:pt>
                <c:pt idx="8">
                  <c:v>1680.614</c:v>
                </c:pt>
                <c:pt idx="9">
                  <c:v>1785.472</c:v>
                </c:pt>
                <c:pt idx="10">
                  <c:v>2101.0079999999998</c:v>
                </c:pt>
                <c:pt idx="11">
                  <c:v>1848.9639999999999</c:v>
                </c:pt>
                <c:pt idx="12">
                  <c:v>2101.0079999999998</c:v>
                </c:pt>
                <c:pt idx="13">
                  <c:v>3109.1839999999997</c:v>
                </c:pt>
                <c:pt idx="14">
                  <c:v>3444.922</c:v>
                </c:pt>
                <c:pt idx="15">
                  <c:v>4536.7919999999995</c:v>
                </c:pt>
                <c:pt idx="16">
                  <c:v>5125.5360000000001</c:v>
                </c:pt>
                <c:pt idx="17">
                  <c:v>5713.3180000000002</c:v>
                </c:pt>
                <c:pt idx="18">
                  <c:v>6050.018</c:v>
                </c:pt>
                <c:pt idx="19">
                  <c:v>7562.2820000000002</c:v>
                </c:pt>
                <c:pt idx="20">
                  <c:v>7729.67</c:v>
                </c:pt>
                <c:pt idx="21">
                  <c:v>8318.4139999999989</c:v>
                </c:pt>
                <c:pt idx="22">
                  <c:v>8150.0639999999994</c:v>
                </c:pt>
                <c:pt idx="23">
                  <c:v>8066.37</c:v>
                </c:pt>
                <c:pt idx="24">
                  <c:v>6973.5379999999996</c:v>
                </c:pt>
                <c:pt idx="25">
                  <c:v>2276.0920000000001</c:v>
                </c:pt>
                <c:pt idx="26">
                  <c:v>646.46399999999994</c:v>
                </c:pt>
                <c:pt idx="27">
                  <c:v>1104.376</c:v>
                </c:pt>
                <c:pt idx="28">
                  <c:v>1988.454</c:v>
                </c:pt>
                <c:pt idx="29">
                  <c:v>3607.5</c:v>
                </c:pt>
                <c:pt idx="30">
                  <c:v>5610.384</c:v>
                </c:pt>
                <c:pt idx="31">
                  <c:v>7539.1939999999995</c:v>
                </c:pt>
                <c:pt idx="32">
                  <c:v>8102.9259999999995</c:v>
                </c:pt>
                <c:pt idx="33">
                  <c:v>8884.07</c:v>
                </c:pt>
                <c:pt idx="34">
                  <c:v>8986.0419999999995</c:v>
                </c:pt>
                <c:pt idx="35">
                  <c:v>10908.118</c:v>
                </c:pt>
                <c:pt idx="36">
                  <c:v>24941.773999999998</c:v>
                </c:pt>
                <c:pt idx="37">
                  <c:v>31862.401999999998</c:v>
                </c:pt>
                <c:pt idx="38">
                  <c:v>61284.21</c:v>
                </c:pt>
                <c:pt idx="39">
                  <c:v>98329.868000000002</c:v>
                </c:pt>
                <c:pt idx="40">
                  <c:v>140598.22399999999</c:v>
                </c:pt>
                <c:pt idx="41">
                  <c:v>155464.97200000001</c:v>
                </c:pt>
                <c:pt idx="42">
                  <c:v>168914.69399999999</c:v>
                </c:pt>
                <c:pt idx="43">
                  <c:v>274175.772</c:v>
                </c:pt>
                <c:pt idx="44">
                  <c:v>259643.8</c:v>
                </c:pt>
                <c:pt idx="45">
                  <c:v>272254.658</c:v>
                </c:pt>
                <c:pt idx="46">
                  <c:v>430206.39999999997</c:v>
                </c:pt>
                <c:pt idx="47">
                  <c:v>521279.902</c:v>
                </c:pt>
                <c:pt idx="48">
                  <c:v>600745.42200000002</c:v>
                </c:pt>
                <c:pt idx="49">
                  <c:v>629914.70400000003</c:v>
                </c:pt>
                <c:pt idx="50">
                  <c:v>419730.20999999996</c:v>
                </c:pt>
                <c:pt idx="51">
                  <c:v>434441.592</c:v>
                </c:pt>
                <c:pt idx="52">
                  <c:v>346215.61</c:v>
                </c:pt>
                <c:pt idx="53">
                  <c:v>520572.33999999997</c:v>
                </c:pt>
                <c:pt idx="54">
                  <c:v>381193.44399999996</c:v>
                </c:pt>
                <c:pt idx="55">
                  <c:v>198280.69</c:v>
                </c:pt>
                <c:pt idx="56">
                  <c:v>290788.53200000001</c:v>
                </c:pt>
                <c:pt idx="57">
                  <c:v>327400.32399999996</c:v>
                </c:pt>
                <c:pt idx="58">
                  <c:v>389734.08199999999</c:v>
                </c:pt>
                <c:pt idx="59">
                  <c:v>362992.88399999996</c:v>
                </c:pt>
                <c:pt idx="60">
                  <c:v>339338.26</c:v>
                </c:pt>
                <c:pt idx="61">
                  <c:v>444150.07999999996</c:v>
                </c:pt>
                <c:pt idx="62">
                  <c:v>340727.86799999996</c:v>
                </c:pt>
                <c:pt idx="63">
                  <c:v>391516.65599999996</c:v>
                </c:pt>
                <c:pt idx="64">
                  <c:v>328545.58799999999</c:v>
                </c:pt>
                <c:pt idx="65">
                  <c:v>389741.77799999999</c:v>
                </c:pt>
                <c:pt idx="66">
                  <c:v>322409.95600000001</c:v>
                </c:pt>
                <c:pt idx="67">
                  <c:v>410494.05199999997</c:v>
                </c:pt>
                <c:pt idx="68">
                  <c:v>467704.19399999996</c:v>
                </c:pt>
                <c:pt idx="69">
                  <c:v>486499.26999999996</c:v>
                </c:pt>
                <c:pt idx="70">
                  <c:v>613696.83400000003</c:v>
                </c:pt>
                <c:pt idx="71">
                  <c:v>550264.96199999994</c:v>
                </c:pt>
                <c:pt idx="72">
                  <c:v>498177.95399999997</c:v>
                </c:pt>
                <c:pt idx="73">
                  <c:v>507880.20600000001</c:v>
                </c:pt>
                <c:pt idx="74">
                  <c:v>555890.25800000003</c:v>
                </c:pt>
                <c:pt idx="75">
                  <c:v>594339.47399999993</c:v>
                </c:pt>
                <c:pt idx="76">
                  <c:v>636368.77399999998</c:v>
                </c:pt>
                <c:pt idx="77">
                  <c:v>632649.68400000001</c:v>
                </c:pt>
                <c:pt idx="78">
                  <c:v>649021.96199999994</c:v>
                </c:pt>
                <c:pt idx="79">
                  <c:v>649373.09399999992</c:v>
                </c:pt>
                <c:pt idx="80">
                  <c:v>715785.72600000002</c:v>
                </c:pt>
                <c:pt idx="81">
                  <c:v>642298.54799999995</c:v>
                </c:pt>
                <c:pt idx="82">
                  <c:v>601581.91200000001</c:v>
                </c:pt>
                <c:pt idx="83">
                  <c:v>616557.848</c:v>
                </c:pt>
                <c:pt idx="84">
                  <c:v>655224.00199999998</c:v>
                </c:pt>
                <c:pt idx="85">
                  <c:v>580683.9</c:v>
                </c:pt>
                <c:pt idx="86">
                  <c:v>680353.84</c:v>
                </c:pt>
                <c:pt idx="87">
                  <c:v>711752.07400000002</c:v>
                </c:pt>
                <c:pt idx="88">
                  <c:v>609364.00599999994</c:v>
                </c:pt>
                <c:pt idx="89">
                  <c:v>458810.03399999999</c:v>
                </c:pt>
                <c:pt idx="90">
                  <c:v>430952.91800000001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C0C-ADA6-A8BE0703887C}"/>
            </c:ext>
          </c:extLst>
        </c:ser>
        <c:ser>
          <c:idx val="2"/>
          <c:order val="2"/>
          <c:tx>
            <c:strRef>
              <c:f>投入量!$AM$1:$AM$2</c:f>
              <c:strCache>
                <c:ptCount val="2"/>
                <c:pt idx="0">
                  <c:v>国内投入量（合金鋼）</c:v>
                </c:pt>
                <c:pt idx="1">
                  <c:v>電気機械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投入量!$A$3:$A$94</c:f>
              <c:numCache>
                <c:formatCode>General</c:formatCode>
                <c:ptCount val="92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投入量!$AM$3:$AM$93</c:f>
              <c:numCache>
                <c:formatCode>#,##0_);[Red]\(#,##0\)</c:formatCode>
                <c:ptCount val="91"/>
                <c:pt idx="0">
                  <c:v>361.00799999999998</c:v>
                </c:pt>
                <c:pt idx="1">
                  <c:v>405.48</c:v>
                </c:pt>
                <c:pt idx="2">
                  <c:v>450.82400000000001</c:v>
                </c:pt>
                <c:pt idx="3">
                  <c:v>496.16800000000001</c:v>
                </c:pt>
                <c:pt idx="4">
                  <c:v>540.64</c:v>
                </c:pt>
                <c:pt idx="5">
                  <c:v>585.98400000000004</c:v>
                </c:pt>
                <c:pt idx="6">
                  <c:v>631.32799999999997</c:v>
                </c:pt>
                <c:pt idx="7">
                  <c:v>675.8</c:v>
                </c:pt>
                <c:pt idx="8">
                  <c:v>721.14400000000001</c:v>
                </c:pt>
                <c:pt idx="9">
                  <c:v>766.48799999999994</c:v>
                </c:pt>
                <c:pt idx="10">
                  <c:v>901.64800000000002</c:v>
                </c:pt>
                <c:pt idx="11">
                  <c:v>793.52</c:v>
                </c:pt>
                <c:pt idx="12">
                  <c:v>901.64800000000002</c:v>
                </c:pt>
                <c:pt idx="13">
                  <c:v>1334.16</c:v>
                </c:pt>
                <c:pt idx="14">
                  <c:v>1478.912</c:v>
                </c:pt>
                <c:pt idx="15">
                  <c:v>1947.1759999999999</c:v>
                </c:pt>
                <c:pt idx="16">
                  <c:v>2200.056</c:v>
                </c:pt>
                <c:pt idx="17">
                  <c:v>2452.0639999999999</c:v>
                </c:pt>
                <c:pt idx="18">
                  <c:v>2596.8159999999998</c:v>
                </c:pt>
                <c:pt idx="19">
                  <c:v>3245.5839999999998</c:v>
                </c:pt>
                <c:pt idx="20">
                  <c:v>3317.96</c:v>
                </c:pt>
                <c:pt idx="21">
                  <c:v>3570.84</c:v>
                </c:pt>
                <c:pt idx="22">
                  <c:v>3498.4639999999999</c:v>
                </c:pt>
                <c:pt idx="23">
                  <c:v>3462.712</c:v>
                </c:pt>
                <c:pt idx="24">
                  <c:v>2993.576</c:v>
                </c:pt>
                <c:pt idx="25">
                  <c:v>976.64</c:v>
                </c:pt>
                <c:pt idx="26">
                  <c:v>277.29599999999999</c:v>
                </c:pt>
                <c:pt idx="27">
                  <c:v>473.49599999999998</c:v>
                </c:pt>
                <c:pt idx="28">
                  <c:v>853.68799999999999</c:v>
                </c:pt>
                <c:pt idx="29">
                  <c:v>1548.672</c:v>
                </c:pt>
                <c:pt idx="30">
                  <c:v>2408.4639999999999</c:v>
                </c:pt>
                <c:pt idx="31">
                  <c:v>3235.9920000000002</c:v>
                </c:pt>
                <c:pt idx="32">
                  <c:v>3478.4079999999999</c:v>
                </c:pt>
                <c:pt idx="33">
                  <c:v>3813.2559999999999</c:v>
                </c:pt>
                <c:pt idx="34">
                  <c:v>3856.8559999999998</c:v>
                </c:pt>
                <c:pt idx="35">
                  <c:v>4682.6400000000003</c:v>
                </c:pt>
                <c:pt idx="36">
                  <c:v>12984.951999999999</c:v>
                </c:pt>
                <c:pt idx="37">
                  <c:v>15922.72</c:v>
                </c:pt>
                <c:pt idx="38">
                  <c:v>20505.080000000002</c:v>
                </c:pt>
                <c:pt idx="39">
                  <c:v>43208.472000000002</c:v>
                </c:pt>
                <c:pt idx="40">
                  <c:v>52576.368000000002</c:v>
                </c:pt>
                <c:pt idx="41">
                  <c:v>72358.559999999998</c:v>
                </c:pt>
                <c:pt idx="42">
                  <c:v>52687.112000000001</c:v>
                </c:pt>
                <c:pt idx="43">
                  <c:v>73050.055999999997</c:v>
                </c:pt>
                <c:pt idx="44">
                  <c:v>66610.335999999996</c:v>
                </c:pt>
                <c:pt idx="45">
                  <c:v>43034.072</c:v>
                </c:pt>
                <c:pt idx="46">
                  <c:v>59446.856</c:v>
                </c:pt>
                <c:pt idx="47">
                  <c:v>77839.08</c:v>
                </c:pt>
                <c:pt idx="48">
                  <c:v>30044.815999999999</c:v>
                </c:pt>
                <c:pt idx="49">
                  <c:v>10697.983999999997</c:v>
                </c:pt>
                <c:pt idx="50">
                  <c:v>329149.08</c:v>
                </c:pt>
                <c:pt idx="51">
                  <c:v>262356.54399999999</c:v>
                </c:pt>
                <c:pt idx="52">
                  <c:v>387510.20799999998</c:v>
                </c:pt>
                <c:pt idx="53">
                  <c:v>434650.39199999999</c:v>
                </c:pt>
                <c:pt idx="54">
                  <c:v>290183.76</c:v>
                </c:pt>
                <c:pt idx="55">
                  <c:v>236930</c:v>
                </c:pt>
                <c:pt idx="56">
                  <c:v>370978.99200000003</c:v>
                </c:pt>
                <c:pt idx="57">
                  <c:v>315255.35200000001</c:v>
                </c:pt>
                <c:pt idx="58">
                  <c:v>337072.52</c:v>
                </c:pt>
                <c:pt idx="59">
                  <c:v>382753.93599999999</c:v>
                </c:pt>
                <c:pt idx="60">
                  <c:v>326050.95199999999</c:v>
                </c:pt>
                <c:pt idx="61">
                  <c:v>335754.62800000003</c:v>
                </c:pt>
                <c:pt idx="62">
                  <c:v>330274.59399999998</c:v>
                </c:pt>
                <c:pt idx="63">
                  <c:v>354957.26899999997</c:v>
                </c:pt>
                <c:pt idx="64">
                  <c:v>397939.28200000001</c:v>
                </c:pt>
                <c:pt idx="65">
                  <c:v>373473.96</c:v>
                </c:pt>
                <c:pt idx="66">
                  <c:v>350942.4265</c:v>
                </c:pt>
                <c:pt idx="67">
                  <c:v>427314.6</c:v>
                </c:pt>
                <c:pt idx="68">
                  <c:v>521894.9375</c:v>
                </c:pt>
                <c:pt idx="69">
                  <c:v>531453.44749999989</c:v>
                </c:pt>
                <c:pt idx="70">
                  <c:v>506367.38300000003</c:v>
                </c:pt>
                <c:pt idx="71">
                  <c:v>501274.64500000002</c:v>
                </c:pt>
                <c:pt idx="72">
                  <c:v>432748.91000000003</c:v>
                </c:pt>
                <c:pt idx="73">
                  <c:v>410379.13249999995</c:v>
                </c:pt>
                <c:pt idx="74">
                  <c:v>461036.34399999992</c:v>
                </c:pt>
                <c:pt idx="75">
                  <c:v>496631.45700000005</c:v>
                </c:pt>
                <c:pt idx="76">
                  <c:v>462104.1</c:v>
                </c:pt>
                <c:pt idx="77">
                  <c:v>476578.99899999995</c:v>
                </c:pt>
                <c:pt idx="78">
                  <c:v>391169.73000000004</c:v>
                </c:pt>
                <c:pt idx="79">
                  <c:v>411496.05599999998</c:v>
                </c:pt>
                <c:pt idx="80">
                  <c:v>545499.96499999997</c:v>
                </c:pt>
                <c:pt idx="81">
                  <c:v>471942.71200000006</c:v>
                </c:pt>
                <c:pt idx="82">
                  <c:v>531310.0135</c:v>
                </c:pt>
                <c:pt idx="83">
                  <c:v>531596.21</c:v>
                </c:pt>
                <c:pt idx="84">
                  <c:v>568582.66700000002</c:v>
                </c:pt>
                <c:pt idx="85">
                  <c:v>473121.28399999999</c:v>
                </c:pt>
                <c:pt idx="86">
                  <c:v>524077.96299999999</c:v>
                </c:pt>
                <c:pt idx="87">
                  <c:v>423775.21100000001</c:v>
                </c:pt>
                <c:pt idx="88">
                  <c:v>300485.01300000004</c:v>
                </c:pt>
                <c:pt idx="89">
                  <c:v>253169.20500000002</c:v>
                </c:pt>
                <c:pt idx="90">
                  <c:v>391451.28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BA-4C0C-ADA6-A8BE0703887C}"/>
            </c:ext>
          </c:extLst>
        </c:ser>
        <c:ser>
          <c:idx val="3"/>
          <c:order val="3"/>
          <c:tx>
            <c:strRef>
              <c:f>投入量!$AN$1:$AN$2</c:f>
              <c:strCache>
                <c:ptCount val="2"/>
                <c:pt idx="0">
                  <c:v>国内投入量（合金鋼）</c:v>
                </c:pt>
                <c:pt idx="1">
                  <c:v>その他機械類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投入量!$A$3:$A$94</c:f>
              <c:numCache>
                <c:formatCode>General</c:formatCode>
                <c:ptCount val="92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投入量!$AN$3:$AN$93</c:f>
              <c:numCache>
                <c:formatCode>#,##0_);[Red]\(#,##0\)</c:formatCode>
                <c:ptCount val="91"/>
                <c:pt idx="0">
                  <c:v>8890.8689999999988</c:v>
                </c:pt>
                <c:pt idx="1">
                  <c:v>10002.746999999999</c:v>
                </c:pt>
                <c:pt idx="2">
                  <c:v>11113.794</c:v>
                </c:pt>
                <c:pt idx="3">
                  <c:v>12225.671999999999</c:v>
                </c:pt>
                <c:pt idx="4">
                  <c:v>13336.718999999999</c:v>
                </c:pt>
                <c:pt idx="5">
                  <c:v>14447.766</c:v>
                </c:pt>
                <c:pt idx="6">
                  <c:v>15559.643999999998</c:v>
                </c:pt>
                <c:pt idx="7">
                  <c:v>16670.690999999999</c:v>
                </c:pt>
                <c:pt idx="8">
                  <c:v>17782.569</c:v>
                </c:pt>
                <c:pt idx="9">
                  <c:v>18893.615999999998</c:v>
                </c:pt>
                <c:pt idx="10">
                  <c:v>22227.588</c:v>
                </c:pt>
                <c:pt idx="11">
                  <c:v>19560.909</c:v>
                </c:pt>
                <c:pt idx="12">
                  <c:v>22227.588</c:v>
                </c:pt>
                <c:pt idx="13">
                  <c:v>32897.627999999997</c:v>
                </c:pt>
                <c:pt idx="14">
                  <c:v>36453.476999999999</c:v>
                </c:pt>
                <c:pt idx="15">
                  <c:v>48011.856</c:v>
                </c:pt>
                <c:pt idx="16">
                  <c:v>54236.045999999995</c:v>
                </c:pt>
                <c:pt idx="17">
                  <c:v>60460.235999999997</c:v>
                </c:pt>
                <c:pt idx="18">
                  <c:v>64016.084999999999</c:v>
                </c:pt>
                <c:pt idx="19">
                  <c:v>80020.313999999998</c:v>
                </c:pt>
                <c:pt idx="20">
                  <c:v>81798.653999999995</c:v>
                </c:pt>
                <c:pt idx="21">
                  <c:v>88022.843999999997</c:v>
                </c:pt>
                <c:pt idx="22">
                  <c:v>86244.504000000001</c:v>
                </c:pt>
                <c:pt idx="23">
                  <c:v>85355.334000000003</c:v>
                </c:pt>
                <c:pt idx="24">
                  <c:v>73796.955000000002</c:v>
                </c:pt>
                <c:pt idx="25">
                  <c:v>24082.379999999997</c:v>
                </c:pt>
                <c:pt idx="26">
                  <c:v>6836.6369999999997</c:v>
                </c:pt>
                <c:pt idx="27">
                  <c:v>11682.198</c:v>
                </c:pt>
                <c:pt idx="28">
                  <c:v>21038.427</c:v>
                </c:pt>
                <c:pt idx="29">
                  <c:v>38176.14</c:v>
                </c:pt>
                <c:pt idx="30">
                  <c:v>59367.470999999998</c:v>
                </c:pt>
                <c:pt idx="31">
                  <c:v>79776</c:v>
                </c:pt>
                <c:pt idx="32">
                  <c:v>85745.903999999995</c:v>
                </c:pt>
                <c:pt idx="33">
                  <c:v>94013.523000000001</c:v>
                </c:pt>
                <c:pt idx="34">
                  <c:v>95089.667999999991</c:v>
                </c:pt>
                <c:pt idx="35">
                  <c:v>115430.886</c:v>
                </c:pt>
                <c:pt idx="36">
                  <c:v>200049.954</c:v>
                </c:pt>
                <c:pt idx="37">
                  <c:v>202615.25099999999</c:v>
                </c:pt>
                <c:pt idx="38">
                  <c:v>163441.07999999999</c:v>
                </c:pt>
                <c:pt idx="39">
                  <c:v>260339.83499999999</c:v>
                </c:pt>
                <c:pt idx="40">
                  <c:v>302115.86699999997</c:v>
                </c:pt>
                <c:pt idx="41">
                  <c:v>361463.39399999997</c:v>
                </c:pt>
                <c:pt idx="42">
                  <c:v>300045.01500000001</c:v>
                </c:pt>
                <c:pt idx="43">
                  <c:v>452221.88999999996</c:v>
                </c:pt>
                <c:pt idx="44">
                  <c:v>444462.84299999999</c:v>
                </c:pt>
                <c:pt idx="45">
                  <c:v>400325.109</c:v>
                </c:pt>
                <c:pt idx="46">
                  <c:v>660193.76699999999</c:v>
                </c:pt>
                <c:pt idx="47">
                  <c:v>1070721.8939999999</c:v>
                </c:pt>
                <c:pt idx="48">
                  <c:v>1219134.1269999999</c:v>
                </c:pt>
                <c:pt idx="49">
                  <c:v>1227645.398</c:v>
                </c:pt>
                <c:pt idx="50">
                  <c:v>1364999.2019999998</c:v>
                </c:pt>
                <c:pt idx="51">
                  <c:v>1132949.915</c:v>
                </c:pt>
                <c:pt idx="52">
                  <c:v>1410016.737</c:v>
                </c:pt>
                <c:pt idx="53">
                  <c:v>1768458.382</c:v>
                </c:pt>
                <c:pt idx="54">
                  <c:v>1517667.287</c:v>
                </c:pt>
                <c:pt idx="55">
                  <c:v>756039.58499999996</c:v>
                </c:pt>
                <c:pt idx="56">
                  <c:v>1161391.476</c:v>
                </c:pt>
                <c:pt idx="57">
                  <c:v>1130264.423</c:v>
                </c:pt>
                <c:pt idx="58">
                  <c:v>1394444.568</c:v>
                </c:pt>
                <c:pt idx="59">
                  <c:v>1486242.666</c:v>
                </c:pt>
                <c:pt idx="60">
                  <c:v>1276003.7409999999</c:v>
                </c:pt>
                <c:pt idx="61">
                  <c:v>1295663.4879999999</c:v>
                </c:pt>
                <c:pt idx="62">
                  <c:v>1036339.48</c:v>
                </c:pt>
                <c:pt idx="63">
                  <c:v>1150133.21</c:v>
                </c:pt>
                <c:pt idx="64">
                  <c:v>1266257.2400000002</c:v>
                </c:pt>
                <c:pt idx="65">
                  <c:v>710312.70400000014</c:v>
                </c:pt>
                <c:pt idx="66">
                  <c:v>642664.06000000006</c:v>
                </c:pt>
                <c:pt idx="67">
                  <c:v>989750.5</c:v>
                </c:pt>
                <c:pt idx="68">
                  <c:v>1247407.23</c:v>
                </c:pt>
                <c:pt idx="69">
                  <c:v>1267321.0699999998</c:v>
                </c:pt>
                <c:pt idx="70">
                  <c:v>1305978.9750000001</c:v>
                </c:pt>
                <c:pt idx="71">
                  <c:v>1122773.8849999998</c:v>
                </c:pt>
                <c:pt idx="72">
                  <c:v>917998.42500000005</c:v>
                </c:pt>
                <c:pt idx="73">
                  <c:v>726671.53499999992</c:v>
                </c:pt>
                <c:pt idx="74">
                  <c:v>1023048.6149999998</c:v>
                </c:pt>
                <c:pt idx="75">
                  <c:v>935585.89800000004</c:v>
                </c:pt>
                <c:pt idx="76">
                  <c:v>1089974.75</c:v>
                </c:pt>
                <c:pt idx="77">
                  <c:v>1077003.8879999998</c:v>
                </c:pt>
                <c:pt idx="78">
                  <c:v>768712.31499999994</c:v>
                </c:pt>
                <c:pt idx="79">
                  <c:v>935670.83100000001</c:v>
                </c:pt>
                <c:pt idx="80">
                  <c:v>1007777.3599999999</c:v>
                </c:pt>
                <c:pt idx="81">
                  <c:v>923932.45200000005</c:v>
                </c:pt>
                <c:pt idx="82">
                  <c:v>970566.69499999983</c:v>
                </c:pt>
                <c:pt idx="83">
                  <c:v>1183999.7960000001</c:v>
                </c:pt>
                <c:pt idx="84">
                  <c:v>1427396.611</c:v>
                </c:pt>
                <c:pt idx="85">
                  <c:v>1306928.4569999999</c:v>
                </c:pt>
                <c:pt idx="86">
                  <c:v>1572832.0279999999</c:v>
                </c:pt>
                <c:pt idx="87">
                  <c:v>1157553.821</c:v>
                </c:pt>
                <c:pt idx="88">
                  <c:v>774920.88299999991</c:v>
                </c:pt>
                <c:pt idx="89">
                  <c:v>-40234.766999999993</c:v>
                </c:pt>
                <c:pt idx="90">
                  <c:v>1072352.2999999998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BA-4C0C-ADA6-A8BE0703887C}"/>
            </c:ext>
          </c:extLst>
        </c:ser>
        <c:ser>
          <c:idx val="4"/>
          <c:order val="4"/>
          <c:tx>
            <c:strRef>
              <c:f>投入量!$AO$1:$AO$2</c:f>
              <c:strCache>
                <c:ptCount val="2"/>
                <c:pt idx="0">
                  <c:v>国内投入量（合金鋼）</c:v>
                </c:pt>
                <c:pt idx="1">
                  <c:v>船舶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投入量!$A$3:$A$94</c:f>
              <c:numCache>
                <c:formatCode>General</c:formatCode>
                <c:ptCount val="92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投入量!$AO$3:$AO$93</c:f>
              <c:numCache>
                <c:formatCode>#,##0_);[Red]\(#,##0\)</c:formatCode>
                <c:ptCount val="91"/>
                <c:pt idx="0">
                  <c:v>520.50599999999997</c:v>
                </c:pt>
                <c:pt idx="1">
                  <c:v>585.68399999999997</c:v>
                </c:pt>
                <c:pt idx="2">
                  <c:v>649.94400000000007</c:v>
                </c:pt>
                <c:pt idx="3">
                  <c:v>715.12200000000007</c:v>
                </c:pt>
                <c:pt idx="4">
                  <c:v>780.30000000000007</c:v>
                </c:pt>
                <c:pt idx="5">
                  <c:v>845.47800000000007</c:v>
                </c:pt>
                <c:pt idx="6">
                  <c:v>910.65600000000006</c:v>
                </c:pt>
                <c:pt idx="7">
                  <c:v>975.83400000000006</c:v>
                </c:pt>
                <c:pt idx="8">
                  <c:v>1040.0940000000001</c:v>
                </c:pt>
                <c:pt idx="9">
                  <c:v>1105.2719999999999</c:v>
                </c:pt>
                <c:pt idx="10">
                  <c:v>1300.806</c:v>
                </c:pt>
                <c:pt idx="11">
                  <c:v>1144.7460000000001</c:v>
                </c:pt>
                <c:pt idx="12">
                  <c:v>1300.806</c:v>
                </c:pt>
                <c:pt idx="13">
                  <c:v>1925.046</c:v>
                </c:pt>
                <c:pt idx="14">
                  <c:v>2133.4320000000002</c:v>
                </c:pt>
                <c:pt idx="15">
                  <c:v>2809.08</c:v>
                </c:pt>
                <c:pt idx="16">
                  <c:v>3173.5260000000003</c:v>
                </c:pt>
                <c:pt idx="17">
                  <c:v>3537.9720000000002</c:v>
                </c:pt>
                <c:pt idx="18">
                  <c:v>3746.3580000000002</c:v>
                </c:pt>
                <c:pt idx="19">
                  <c:v>4682.7179999999998</c:v>
                </c:pt>
                <c:pt idx="20">
                  <c:v>4786.4520000000002</c:v>
                </c:pt>
                <c:pt idx="21">
                  <c:v>5150.8980000000001</c:v>
                </c:pt>
                <c:pt idx="22">
                  <c:v>5046.2460000000001</c:v>
                </c:pt>
                <c:pt idx="23">
                  <c:v>4994.8380000000006</c:v>
                </c:pt>
                <c:pt idx="24">
                  <c:v>4318.2719999999999</c:v>
                </c:pt>
                <c:pt idx="25">
                  <c:v>1409.13</c:v>
                </c:pt>
                <c:pt idx="26">
                  <c:v>400.24799999999999</c:v>
                </c:pt>
                <c:pt idx="27">
                  <c:v>683.91000000000008</c:v>
                </c:pt>
                <c:pt idx="28">
                  <c:v>1231.038</c:v>
                </c:pt>
                <c:pt idx="29">
                  <c:v>2233.4940000000001</c:v>
                </c:pt>
                <c:pt idx="30">
                  <c:v>3473.712</c:v>
                </c:pt>
                <c:pt idx="31">
                  <c:v>4668.03</c:v>
                </c:pt>
                <c:pt idx="32">
                  <c:v>5017.7880000000005</c:v>
                </c:pt>
                <c:pt idx="33">
                  <c:v>5501.5740000000005</c:v>
                </c:pt>
                <c:pt idx="34">
                  <c:v>5563.9980000000005</c:v>
                </c:pt>
                <c:pt idx="35">
                  <c:v>6754.6440000000002</c:v>
                </c:pt>
                <c:pt idx="36">
                  <c:v>15686.784000000001</c:v>
                </c:pt>
                <c:pt idx="37">
                  <c:v>15351.714</c:v>
                </c:pt>
                <c:pt idx="38">
                  <c:v>10949.904</c:v>
                </c:pt>
                <c:pt idx="39">
                  <c:v>17330.004000000001</c:v>
                </c:pt>
                <c:pt idx="40">
                  <c:v>19164.168000000001</c:v>
                </c:pt>
                <c:pt idx="41">
                  <c:v>25803.144</c:v>
                </c:pt>
                <c:pt idx="42">
                  <c:v>16816.842000000001</c:v>
                </c:pt>
                <c:pt idx="43">
                  <c:v>46129.5</c:v>
                </c:pt>
                <c:pt idx="44">
                  <c:v>49188.276000000005</c:v>
                </c:pt>
                <c:pt idx="45">
                  <c:v>55094.688000000002</c:v>
                </c:pt>
                <c:pt idx="46">
                  <c:v>83882.25</c:v>
                </c:pt>
                <c:pt idx="47">
                  <c:v>60670.62</c:v>
                </c:pt>
                <c:pt idx="48">
                  <c:v>-7090.8059999999969</c:v>
                </c:pt>
                <c:pt idx="49">
                  <c:v>-35973.97</c:v>
                </c:pt>
                <c:pt idx="50">
                  <c:v>46020.608000000007</c:v>
                </c:pt>
                <c:pt idx="51">
                  <c:v>79255.831999999995</c:v>
                </c:pt>
                <c:pt idx="52">
                  <c:v>31969.368000000017</c:v>
                </c:pt>
                <c:pt idx="53">
                  <c:v>19642.347999999998</c:v>
                </c:pt>
                <c:pt idx="54">
                  <c:v>35914.624000000011</c:v>
                </c:pt>
                <c:pt idx="55">
                  <c:v>-8193.0359999999928</c:v>
                </c:pt>
                <c:pt idx="56">
                  <c:v>-8741.80799999999</c:v>
                </c:pt>
                <c:pt idx="57">
                  <c:v>-28714.315999999992</c:v>
                </c:pt>
                <c:pt idx="58">
                  <c:v>25413.584000000003</c:v>
                </c:pt>
                <c:pt idx="59">
                  <c:v>22035.200000000012</c:v>
                </c:pt>
                <c:pt idx="60">
                  <c:v>-3309.4780000000028</c:v>
                </c:pt>
                <c:pt idx="61">
                  <c:v>74622.925000000017</c:v>
                </c:pt>
                <c:pt idx="62">
                  <c:v>38314.351999999999</c:v>
                </c:pt>
                <c:pt idx="63">
                  <c:v>58506.959999999992</c:v>
                </c:pt>
                <c:pt idx="64">
                  <c:v>84192.29700000002</c:v>
                </c:pt>
                <c:pt idx="65">
                  <c:v>31031.59600000002</c:v>
                </c:pt>
                <c:pt idx="66">
                  <c:v>61998.839000000007</c:v>
                </c:pt>
                <c:pt idx="67">
                  <c:v>24721.25</c:v>
                </c:pt>
                <c:pt idx="68">
                  <c:v>31807.401000000013</c:v>
                </c:pt>
                <c:pt idx="69">
                  <c:v>111757.59999999998</c:v>
                </c:pt>
                <c:pt idx="70">
                  <c:v>90965.627999999968</c:v>
                </c:pt>
                <c:pt idx="71">
                  <c:v>86518.479999999981</c:v>
                </c:pt>
                <c:pt idx="72">
                  <c:v>57766.449999999983</c:v>
                </c:pt>
                <c:pt idx="73">
                  <c:v>4371.4320000000007</c:v>
                </c:pt>
                <c:pt idx="74">
                  <c:v>65449.609999999986</c:v>
                </c:pt>
                <c:pt idx="75">
                  <c:v>63751.107999999978</c:v>
                </c:pt>
                <c:pt idx="76">
                  <c:v>61570.758999999991</c:v>
                </c:pt>
                <c:pt idx="77">
                  <c:v>32416.943999999989</c:v>
                </c:pt>
                <c:pt idx="78">
                  <c:v>14735.111000000004</c:v>
                </c:pt>
                <c:pt idx="79">
                  <c:v>1488.9470000000147</c:v>
                </c:pt>
                <c:pt idx="80">
                  <c:v>70406.877999999997</c:v>
                </c:pt>
                <c:pt idx="81">
                  <c:v>94790.363000000012</c:v>
                </c:pt>
                <c:pt idx="82">
                  <c:v>70035.445999999996</c:v>
                </c:pt>
                <c:pt idx="83">
                  <c:v>53973.080000000016</c:v>
                </c:pt>
                <c:pt idx="84">
                  <c:v>-12897.275999999983</c:v>
                </c:pt>
                <c:pt idx="85">
                  <c:v>8262.1300000000047</c:v>
                </c:pt>
                <c:pt idx="86">
                  <c:v>16529.748000000021</c:v>
                </c:pt>
                <c:pt idx="87">
                  <c:v>50829.95199999999</c:v>
                </c:pt>
                <c:pt idx="88">
                  <c:v>67223.918000000005</c:v>
                </c:pt>
                <c:pt idx="89">
                  <c:v>14999.714000000007</c:v>
                </c:pt>
                <c:pt idx="90">
                  <c:v>99489.536000000022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A-4C0C-ADA6-A8BE0703887C}"/>
            </c:ext>
          </c:extLst>
        </c:ser>
        <c:ser>
          <c:idx val="5"/>
          <c:order val="5"/>
          <c:tx>
            <c:strRef>
              <c:f>投入量!$AP$1:$AP$2</c:f>
              <c:strCache>
                <c:ptCount val="2"/>
                <c:pt idx="0">
                  <c:v>国内投入量（合金鋼）</c:v>
                </c:pt>
                <c:pt idx="1">
                  <c:v>自動車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投入量!$A$3:$A$94</c:f>
              <c:numCache>
                <c:formatCode>General</c:formatCode>
                <c:ptCount val="92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投入量!$AP$3:$AP$93</c:f>
              <c:numCache>
                <c:formatCode>#,##0_);[Red]\(#,##0\)</c:formatCode>
                <c:ptCount val="91"/>
                <c:pt idx="0">
                  <c:v>5634.5070000000005</c:v>
                </c:pt>
                <c:pt idx="1">
                  <c:v>6338.723</c:v>
                </c:pt>
                <c:pt idx="2">
                  <c:v>7043.7179999999998</c:v>
                </c:pt>
                <c:pt idx="3">
                  <c:v>7747.9340000000002</c:v>
                </c:pt>
                <c:pt idx="4">
                  <c:v>8452.15</c:v>
                </c:pt>
                <c:pt idx="5">
                  <c:v>9156.366</c:v>
                </c:pt>
                <c:pt idx="6">
                  <c:v>9860.5820000000003</c:v>
                </c:pt>
                <c:pt idx="7">
                  <c:v>10564.798000000001</c:v>
                </c:pt>
                <c:pt idx="8">
                  <c:v>11269.793</c:v>
                </c:pt>
                <c:pt idx="9">
                  <c:v>11974.009</c:v>
                </c:pt>
                <c:pt idx="10">
                  <c:v>14086.657000000001</c:v>
                </c:pt>
                <c:pt idx="11">
                  <c:v>12396.227000000001</c:v>
                </c:pt>
                <c:pt idx="12">
                  <c:v>14086.657000000001</c:v>
                </c:pt>
                <c:pt idx="13">
                  <c:v>20848.377</c:v>
                </c:pt>
                <c:pt idx="14">
                  <c:v>23102.024000000001</c:v>
                </c:pt>
                <c:pt idx="15">
                  <c:v>30427.74</c:v>
                </c:pt>
                <c:pt idx="16">
                  <c:v>34371.817000000003</c:v>
                </c:pt>
                <c:pt idx="17">
                  <c:v>38315.894</c:v>
                </c:pt>
                <c:pt idx="18">
                  <c:v>40569.541000000005</c:v>
                </c:pt>
                <c:pt idx="19">
                  <c:v>50712.120999999999</c:v>
                </c:pt>
                <c:pt idx="20">
                  <c:v>51839.334000000003</c:v>
                </c:pt>
                <c:pt idx="21">
                  <c:v>55783.411</c:v>
                </c:pt>
                <c:pt idx="22">
                  <c:v>54656.976999999999</c:v>
                </c:pt>
                <c:pt idx="23">
                  <c:v>54092.981</c:v>
                </c:pt>
                <c:pt idx="24">
                  <c:v>46768.044000000002</c:v>
                </c:pt>
                <c:pt idx="25">
                  <c:v>15262.168</c:v>
                </c:pt>
                <c:pt idx="26">
                  <c:v>4332.7979999999998</c:v>
                </c:pt>
                <c:pt idx="27">
                  <c:v>7403.616</c:v>
                </c:pt>
                <c:pt idx="28">
                  <c:v>13333.364</c:v>
                </c:pt>
                <c:pt idx="29">
                  <c:v>24194.182000000001</c:v>
                </c:pt>
                <c:pt idx="30">
                  <c:v>37624.142</c:v>
                </c:pt>
                <c:pt idx="31">
                  <c:v>50557.879000000001</c:v>
                </c:pt>
                <c:pt idx="32">
                  <c:v>54340.703000000001</c:v>
                </c:pt>
                <c:pt idx="33">
                  <c:v>59580.257000000005</c:v>
                </c:pt>
                <c:pt idx="34">
                  <c:v>60262.661</c:v>
                </c:pt>
                <c:pt idx="35">
                  <c:v>73153.553</c:v>
                </c:pt>
                <c:pt idx="36">
                  <c:v>119046.78</c:v>
                </c:pt>
                <c:pt idx="37">
                  <c:v>120350.04700000001</c:v>
                </c:pt>
                <c:pt idx="38">
                  <c:v>115312.254</c:v>
                </c:pt>
                <c:pt idx="39">
                  <c:v>214669.80900000001</c:v>
                </c:pt>
                <c:pt idx="40">
                  <c:v>269273.03500000003</c:v>
                </c:pt>
                <c:pt idx="41">
                  <c:v>354986.40500000003</c:v>
                </c:pt>
                <c:pt idx="42">
                  <c:v>288784.64799999999</c:v>
                </c:pt>
                <c:pt idx="43">
                  <c:v>447432.67200000002</c:v>
                </c:pt>
                <c:pt idx="44">
                  <c:v>497256.73300000001</c:v>
                </c:pt>
                <c:pt idx="45">
                  <c:v>394888.34299999999</c:v>
                </c:pt>
                <c:pt idx="46">
                  <c:v>634881.88400000008</c:v>
                </c:pt>
                <c:pt idx="47">
                  <c:v>852157.44799999997</c:v>
                </c:pt>
                <c:pt idx="48">
                  <c:v>680471.94900000002</c:v>
                </c:pt>
                <c:pt idx="49">
                  <c:v>793309.83400000003</c:v>
                </c:pt>
                <c:pt idx="50">
                  <c:v>1214004.7410000002</c:v>
                </c:pt>
                <c:pt idx="51">
                  <c:v>1003759.9550000001</c:v>
                </c:pt>
                <c:pt idx="52">
                  <c:v>1426693.5720000002</c:v>
                </c:pt>
                <c:pt idx="53">
                  <c:v>1506261.219</c:v>
                </c:pt>
                <c:pt idx="54">
                  <c:v>1232038.9820000001</c:v>
                </c:pt>
                <c:pt idx="55">
                  <c:v>856097.12199999997</c:v>
                </c:pt>
                <c:pt idx="56">
                  <c:v>1407925.1550000003</c:v>
                </c:pt>
                <c:pt idx="57">
                  <c:v>1287680.9020000002</c:v>
                </c:pt>
                <c:pt idx="58">
                  <c:v>1281962.8330000001</c:v>
                </c:pt>
                <c:pt idx="59">
                  <c:v>1354370.4720000001</c:v>
                </c:pt>
                <c:pt idx="60">
                  <c:v>1052849.1120000002</c:v>
                </c:pt>
                <c:pt idx="61">
                  <c:v>1251604.889</c:v>
                </c:pt>
                <c:pt idx="62">
                  <c:v>1139426.1580000003</c:v>
                </c:pt>
                <c:pt idx="63">
                  <c:v>1586376.33</c:v>
                </c:pt>
                <c:pt idx="64">
                  <c:v>1785301.753</c:v>
                </c:pt>
                <c:pt idx="65">
                  <c:v>1210576.1000000001</c:v>
                </c:pt>
                <c:pt idx="66">
                  <c:v>1191730.409</c:v>
                </c:pt>
                <c:pt idx="67">
                  <c:v>1605933.6960000005</c:v>
                </c:pt>
                <c:pt idx="68">
                  <c:v>1855690.301</c:v>
                </c:pt>
                <c:pt idx="69">
                  <c:v>2144017.7600000007</c:v>
                </c:pt>
                <c:pt idx="70">
                  <c:v>2306407.2920000004</c:v>
                </c:pt>
                <c:pt idx="71">
                  <c:v>2288213.1119999997</c:v>
                </c:pt>
                <c:pt idx="72">
                  <c:v>2100979.8499999996</c:v>
                </c:pt>
                <c:pt idx="73">
                  <c:v>1741864</c:v>
                </c:pt>
                <c:pt idx="74">
                  <c:v>2154625.8939999994</c:v>
                </c:pt>
                <c:pt idx="75">
                  <c:v>2096890.4160000002</c:v>
                </c:pt>
                <c:pt idx="76">
                  <c:v>2051942.4569999995</c:v>
                </c:pt>
                <c:pt idx="77">
                  <c:v>2069861</c:v>
                </c:pt>
                <c:pt idx="78">
                  <c:v>1772062.6</c:v>
                </c:pt>
                <c:pt idx="79">
                  <c:v>1990956.8960000002</c:v>
                </c:pt>
                <c:pt idx="80">
                  <c:v>2473105.9899999993</c:v>
                </c:pt>
                <c:pt idx="81">
                  <c:v>2261412.2769999998</c:v>
                </c:pt>
                <c:pt idx="82">
                  <c:v>2434597.7300000004</c:v>
                </c:pt>
                <c:pt idx="83">
                  <c:v>2489537.608</c:v>
                </c:pt>
                <c:pt idx="84">
                  <c:v>2853856.426</c:v>
                </c:pt>
                <c:pt idx="85">
                  <c:v>2940815.42</c:v>
                </c:pt>
                <c:pt idx="86">
                  <c:v>3071172.4120000005</c:v>
                </c:pt>
                <c:pt idx="87">
                  <c:v>2113890.1040000003</c:v>
                </c:pt>
                <c:pt idx="88">
                  <c:v>1029909.7020000005</c:v>
                </c:pt>
                <c:pt idx="89">
                  <c:v>90234.373999999836</c:v>
                </c:pt>
                <c:pt idx="90">
                  <c:v>1950407.4539999999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BA-4C0C-ADA6-A8BE0703887C}"/>
            </c:ext>
          </c:extLst>
        </c:ser>
        <c:ser>
          <c:idx val="6"/>
          <c:order val="6"/>
          <c:tx>
            <c:strRef>
              <c:f>投入量!$AQ$1:$AQ$2</c:f>
              <c:strCache>
                <c:ptCount val="2"/>
                <c:pt idx="0">
                  <c:v>国内投入量（合金鋼）</c:v>
                </c:pt>
                <c:pt idx="1">
                  <c:v>容器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投入量!$A$3:$A$94</c:f>
              <c:numCache>
                <c:formatCode>General</c:formatCode>
                <c:ptCount val="92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投入量!$AQ$3:$AQ$93</c:f>
              <c:numCache>
                <c:formatCode>#,##0_);[Red]\(#,##0\)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72300.794999999998</c:v>
                </c:pt>
                <c:pt idx="51">
                  <c:v>79900.569999999992</c:v>
                </c:pt>
                <c:pt idx="52">
                  <c:v>94315.224999999991</c:v>
                </c:pt>
                <c:pt idx="53">
                  <c:v>79657.884999999995</c:v>
                </c:pt>
                <c:pt idx="54">
                  <c:v>68789.145000000004</c:v>
                </c:pt>
                <c:pt idx="55">
                  <c:v>43819.714999999997</c:v>
                </c:pt>
                <c:pt idx="56">
                  <c:v>106497.93</c:v>
                </c:pt>
                <c:pt idx="57">
                  <c:v>133498.68</c:v>
                </c:pt>
                <c:pt idx="58">
                  <c:v>148853.05499999999</c:v>
                </c:pt>
                <c:pt idx="59">
                  <c:v>224877.625</c:v>
                </c:pt>
                <c:pt idx="60">
                  <c:v>202834.465</c:v>
                </c:pt>
                <c:pt idx="61">
                  <c:v>199861.18</c:v>
                </c:pt>
                <c:pt idx="62">
                  <c:v>99382.720000000001</c:v>
                </c:pt>
                <c:pt idx="63">
                  <c:v>213314.073</c:v>
                </c:pt>
                <c:pt idx="64">
                  <c:v>177113.04399999999</c:v>
                </c:pt>
                <c:pt idx="65">
                  <c:v>120906.128</c:v>
                </c:pt>
                <c:pt idx="66">
                  <c:v>68405.335999999996</c:v>
                </c:pt>
                <c:pt idx="67">
                  <c:v>68905.274999999994</c:v>
                </c:pt>
                <c:pt idx="68">
                  <c:v>80757.224000000002</c:v>
                </c:pt>
                <c:pt idx="69">
                  <c:v>60223.095999999998</c:v>
                </c:pt>
                <c:pt idx="70">
                  <c:v>52428.303999999996</c:v>
                </c:pt>
                <c:pt idx="71">
                  <c:v>68569.175000000003</c:v>
                </c:pt>
                <c:pt idx="72">
                  <c:v>52739.144</c:v>
                </c:pt>
                <c:pt idx="73">
                  <c:v>52479.72</c:v>
                </c:pt>
                <c:pt idx="74">
                  <c:v>64603.955000000002</c:v>
                </c:pt>
                <c:pt idx="75">
                  <c:v>54206.135999999999</c:v>
                </c:pt>
                <c:pt idx="76">
                  <c:v>53510.29</c:v>
                </c:pt>
                <c:pt idx="77">
                  <c:v>44172.254000000001</c:v>
                </c:pt>
                <c:pt idx="78">
                  <c:v>33223.133999999998</c:v>
                </c:pt>
                <c:pt idx="79">
                  <c:v>24825.234</c:v>
                </c:pt>
                <c:pt idx="80">
                  <c:v>41335.216</c:v>
                </c:pt>
                <c:pt idx="81">
                  <c:v>35963.32</c:v>
                </c:pt>
                <c:pt idx="82">
                  <c:v>34296.299999999996</c:v>
                </c:pt>
                <c:pt idx="83">
                  <c:v>36783.049999999996</c:v>
                </c:pt>
                <c:pt idx="84">
                  <c:v>71297.5</c:v>
                </c:pt>
                <c:pt idx="85">
                  <c:v>81078.7</c:v>
                </c:pt>
                <c:pt idx="86">
                  <c:v>112898.95</c:v>
                </c:pt>
                <c:pt idx="87">
                  <c:v>73939.45</c:v>
                </c:pt>
                <c:pt idx="88">
                  <c:v>51489.049999999996</c:v>
                </c:pt>
                <c:pt idx="89">
                  <c:v>43636.35</c:v>
                </c:pt>
                <c:pt idx="90">
                  <c:v>60097.95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BA-4C0C-ADA6-A8BE0703887C}"/>
            </c:ext>
          </c:extLst>
        </c:ser>
        <c:ser>
          <c:idx val="7"/>
          <c:order val="7"/>
          <c:tx>
            <c:strRef>
              <c:f>投入量!$AR$1:$AR$2</c:f>
              <c:strCache>
                <c:ptCount val="2"/>
                <c:pt idx="0">
                  <c:v>国内投入量（合金鋼）</c:v>
                </c:pt>
                <c:pt idx="1">
                  <c:v>その他諸成品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投入量!$A$3:$A$94</c:f>
              <c:numCache>
                <c:formatCode>General</c:formatCode>
                <c:ptCount val="92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投入量!$AR$3:$AR$93</c:f>
              <c:numCache>
                <c:formatCode>#,##0_);[Red]\(#,##0\)</c:formatCode>
                <c:ptCount val="91"/>
                <c:pt idx="0">
                  <c:v>881.577</c:v>
                </c:pt>
                <c:pt idx="1">
                  <c:v>991.89299999999992</c:v>
                </c:pt>
                <c:pt idx="2">
                  <c:v>1102.2090000000001</c:v>
                </c:pt>
                <c:pt idx="3">
                  <c:v>1211.5739999999998</c:v>
                </c:pt>
                <c:pt idx="4">
                  <c:v>1321.8899999999999</c:v>
                </c:pt>
                <c:pt idx="5">
                  <c:v>1432.2059999999999</c:v>
                </c:pt>
                <c:pt idx="6">
                  <c:v>1542.5219999999999</c:v>
                </c:pt>
                <c:pt idx="7">
                  <c:v>1652.838</c:v>
                </c:pt>
                <c:pt idx="8">
                  <c:v>1763.154</c:v>
                </c:pt>
                <c:pt idx="9">
                  <c:v>1873.47</c:v>
                </c:pt>
                <c:pt idx="10">
                  <c:v>2203.4670000000001</c:v>
                </c:pt>
                <c:pt idx="11">
                  <c:v>1939.0889999999999</c:v>
                </c:pt>
                <c:pt idx="12">
                  <c:v>2203.4670000000001</c:v>
                </c:pt>
                <c:pt idx="13">
                  <c:v>3260.9789999999998</c:v>
                </c:pt>
                <c:pt idx="14">
                  <c:v>3613.7999999999997</c:v>
                </c:pt>
                <c:pt idx="15">
                  <c:v>4759.7550000000001</c:v>
                </c:pt>
                <c:pt idx="16">
                  <c:v>5376.9539999999997</c:v>
                </c:pt>
                <c:pt idx="17">
                  <c:v>5994.1529999999993</c:v>
                </c:pt>
                <c:pt idx="18">
                  <c:v>6346.0230000000001</c:v>
                </c:pt>
                <c:pt idx="19">
                  <c:v>7933.2419999999993</c:v>
                </c:pt>
                <c:pt idx="20">
                  <c:v>8109.1769999999997</c:v>
                </c:pt>
                <c:pt idx="21">
                  <c:v>8726.3760000000002</c:v>
                </c:pt>
                <c:pt idx="22">
                  <c:v>8550.4409999999989</c:v>
                </c:pt>
                <c:pt idx="23">
                  <c:v>8461.9979999999996</c:v>
                </c:pt>
                <c:pt idx="24">
                  <c:v>7316.0429999999997</c:v>
                </c:pt>
                <c:pt idx="25">
                  <c:v>2387.9609999999998</c:v>
                </c:pt>
                <c:pt idx="26">
                  <c:v>678.06299999999999</c:v>
                </c:pt>
                <c:pt idx="27">
                  <c:v>1158.318</c:v>
                </c:pt>
                <c:pt idx="28">
                  <c:v>2085.5430000000001</c:v>
                </c:pt>
                <c:pt idx="29">
                  <c:v>3784.98</c:v>
                </c:pt>
                <c:pt idx="30">
                  <c:v>5885.7389999999996</c:v>
                </c:pt>
                <c:pt idx="31">
                  <c:v>7908.5159999999996</c:v>
                </c:pt>
                <c:pt idx="32">
                  <c:v>8500.9889999999996</c:v>
                </c:pt>
                <c:pt idx="33">
                  <c:v>9319.7999999999993</c:v>
                </c:pt>
                <c:pt idx="34">
                  <c:v>9427.262999999999</c:v>
                </c:pt>
                <c:pt idx="35">
                  <c:v>11443.383</c:v>
                </c:pt>
                <c:pt idx="36">
                  <c:v>13838.951999999999</c:v>
                </c:pt>
                <c:pt idx="37">
                  <c:v>9995.01</c:v>
                </c:pt>
                <c:pt idx="38">
                  <c:v>14368.659</c:v>
                </c:pt>
                <c:pt idx="39">
                  <c:v>13711.518</c:v>
                </c:pt>
                <c:pt idx="40">
                  <c:v>16477.025999999998</c:v>
                </c:pt>
                <c:pt idx="41">
                  <c:v>32182.790999999997</c:v>
                </c:pt>
                <c:pt idx="42">
                  <c:v>30341.654999999999</c:v>
                </c:pt>
                <c:pt idx="43">
                  <c:v>69719.712</c:v>
                </c:pt>
                <c:pt idx="44">
                  <c:v>94302.11099999999</c:v>
                </c:pt>
                <c:pt idx="45">
                  <c:v>92449.562999999995</c:v>
                </c:pt>
                <c:pt idx="46">
                  <c:v>77386.673999999999</c:v>
                </c:pt>
                <c:pt idx="47">
                  <c:v>100526.40599999999</c:v>
                </c:pt>
                <c:pt idx="48">
                  <c:v>76209.035999999993</c:v>
                </c:pt>
                <c:pt idx="49">
                  <c:v>20916.71</c:v>
                </c:pt>
                <c:pt idx="50">
                  <c:v>65957.255999999994</c:v>
                </c:pt>
                <c:pt idx="51">
                  <c:v>52173.320999999996</c:v>
                </c:pt>
                <c:pt idx="52">
                  <c:v>55089.803</c:v>
                </c:pt>
                <c:pt idx="53">
                  <c:v>51664.376999999993</c:v>
                </c:pt>
                <c:pt idx="54">
                  <c:v>17402.869999999995</c:v>
                </c:pt>
                <c:pt idx="55">
                  <c:v>-10172.25</c:v>
                </c:pt>
                <c:pt idx="56">
                  <c:v>45241.116999999998</c:v>
                </c:pt>
                <c:pt idx="57">
                  <c:v>-983.11300000001211</c:v>
                </c:pt>
                <c:pt idx="58">
                  <c:v>6115.0570000000007</c:v>
                </c:pt>
                <c:pt idx="59">
                  <c:v>48817.47</c:v>
                </c:pt>
                <c:pt idx="60">
                  <c:v>53383.097999999998</c:v>
                </c:pt>
                <c:pt idx="61">
                  <c:v>79536.872000000003</c:v>
                </c:pt>
                <c:pt idx="62">
                  <c:v>95953.98</c:v>
                </c:pt>
                <c:pt idx="63">
                  <c:v>90203.199999999983</c:v>
                </c:pt>
                <c:pt idx="64">
                  <c:v>82734.685999999987</c:v>
                </c:pt>
                <c:pt idx="65">
                  <c:v>47748.467999999993</c:v>
                </c:pt>
                <c:pt idx="66">
                  <c:v>18140.454999999987</c:v>
                </c:pt>
                <c:pt idx="67">
                  <c:v>53753.579999999987</c:v>
                </c:pt>
                <c:pt idx="68">
                  <c:v>76762.321999999986</c:v>
                </c:pt>
                <c:pt idx="69">
                  <c:v>65346.391999999993</c:v>
                </c:pt>
                <c:pt idx="70">
                  <c:v>66867.508000000002</c:v>
                </c:pt>
                <c:pt idx="71">
                  <c:v>66583.824999999997</c:v>
                </c:pt>
                <c:pt idx="72">
                  <c:v>45394.239999999991</c:v>
                </c:pt>
                <c:pt idx="73">
                  <c:v>69048.608000000007</c:v>
                </c:pt>
                <c:pt idx="74">
                  <c:v>131157.685</c:v>
                </c:pt>
                <c:pt idx="75">
                  <c:v>162357.49400000001</c:v>
                </c:pt>
                <c:pt idx="76">
                  <c:v>170355.435</c:v>
                </c:pt>
                <c:pt idx="77">
                  <c:v>181162.43299999999</c:v>
                </c:pt>
                <c:pt idx="78">
                  <c:v>79366.199999999983</c:v>
                </c:pt>
                <c:pt idx="79">
                  <c:v>75362.84</c:v>
                </c:pt>
                <c:pt idx="80">
                  <c:v>95688.168000000005</c:v>
                </c:pt>
                <c:pt idx="81">
                  <c:v>97980.25999999998</c:v>
                </c:pt>
                <c:pt idx="82">
                  <c:v>78080.820000000007</c:v>
                </c:pt>
                <c:pt idx="83">
                  <c:v>63066.149999999994</c:v>
                </c:pt>
                <c:pt idx="84">
                  <c:v>74407.350000000006</c:v>
                </c:pt>
                <c:pt idx="85">
                  <c:v>43676.349999999991</c:v>
                </c:pt>
                <c:pt idx="86">
                  <c:v>115862</c:v>
                </c:pt>
                <c:pt idx="87">
                  <c:v>414129.69999999995</c:v>
                </c:pt>
                <c:pt idx="88">
                  <c:v>324998.8</c:v>
                </c:pt>
                <c:pt idx="89">
                  <c:v>365613.2</c:v>
                </c:pt>
                <c:pt idx="90">
                  <c:v>462867.55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BA-4C0C-ADA6-A8BE07038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29295"/>
        <c:axId val="684932623"/>
      </c:areaChart>
      <c:catAx>
        <c:axId val="684929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4932623"/>
        <c:crosses val="autoZero"/>
        <c:auto val="1"/>
        <c:lblAlgn val="ctr"/>
        <c:lblOffset val="100"/>
        <c:noMultiLvlLbl val="0"/>
      </c:catAx>
      <c:valAx>
        <c:axId val="6849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49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投入量!$AT$3:$AT$93</c:f>
              <c:numCache>
                <c:formatCode>#,##0_);[Red]\(#,##0\)</c:formatCode>
                <c:ptCount val="91"/>
                <c:pt idx="0">
                  <c:v>384164.8</c:v>
                </c:pt>
                <c:pt idx="1">
                  <c:v>432186.55599999998</c:v>
                </c:pt>
                <c:pt idx="2">
                  <c:v>480205.44200000004</c:v>
                </c:pt>
                <c:pt idx="3">
                  <c:v>528226.18699999992</c:v>
                </c:pt>
                <c:pt idx="4">
                  <c:v>576245.89299999992</c:v>
                </c:pt>
                <c:pt idx="5">
                  <c:v>624267.52099999995</c:v>
                </c:pt>
                <c:pt idx="6">
                  <c:v>672289.13799999992</c:v>
                </c:pt>
                <c:pt idx="7">
                  <c:v>720308.12199999997</c:v>
                </c:pt>
                <c:pt idx="8">
                  <c:v>768329.73900000006</c:v>
                </c:pt>
                <c:pt idx="9">
                  <c:v>816348.61400000006</c:v>
                </c:pt>
                <c:pt idx="10">
                  <c:v>960410.69299999974</c:v>
                </c:pt>
                <c:pt idx="11">
                  <c:v>845162.92200000002</c:v>
                </c:pt>
                <c:pt idx="12">
                  <c:v>960410.69299999974</c:v>
                </c:pt>
                <c:pt idx="13">
                  <c:v>1421408.736</c:v>
                </c:pt>
                <c:pt idx="14">
                  <c:v>1575074.1969999997</c:v>
                </c:pt>
                <c:pt idx="15">
                  <c:v>2074487.0380000002</c:v>
                </c:pt>
                <c:pt idx="16">
                  <c:v>2343404.0559999999</c:v>
                </c:pt>
                <c:pt idx="17">
                  <c:v>2612319.0839999998</c:v>
                </c:pt>
                <c:pt idx="18">
                  <c:v>2765985.324</c:v>
                </c:pt>
                <c:pt idx="19">
                  <c:v>3457481.0549999997</c:v>
                </c:pt>
                <c:pt idx="20">
                  <c:v>3534314.2319999998</c:v>
                </c:pt>
                <c:pt idx="21">
                  <c:v>3803229.2970000003</c:v>
                </c:pt>
                <c:pt idx="22">
                  <c:v>3726396.324</c:v>
                </c:pt>
                <c:pt idx="23">
                  <c:v>3687980.3880000003</c:v>
                </c:pt>
                <c:pt idx="24">
                  <c:v>3188566.8990000002</c:v>
                </c:pt>
                <c:pt idx="25">
                  <c:v>1040548.5260000001</c:v>
                </c:pt>
                <c:pt idx="26">
                  <c:v>292391.79300000001</c:v>
                </c:pt>
                <c:pt idx="27">
                  <c:v>495770.38500000001</c:v>
                </c:pt>
                <c:pt idx="28">
                  <c:v>888030.34499999986</c:v>
                </c:pt>
                <c:pt idx="29">
                  <c:v>1602506.4479999999</c:v>
                </c:pt>
                <c:pt idx="30">
                  <c:v>2473129.2009999994</c:v>
                </c:pt>
                <c:pt idx="31">
                  <c:v>3319936.6059999997</c:v>
                </c:pt>
                <c:pt idx="32">
                  <c:v>3577857.6169999996</c:v>
                </c:pt>
                <c:pt idx="33">
                  <c:v>3861072.1049999995</c:v>
                </c:pt>
                <c:pt idx="34">
                  <c:v>3930596.1159999999</c:v>
                </c:pt>
                <c:pt idx="35">
                  <c:v>4813460.8309999993</c:v>
                </c:pt>
                <c:pt idx="36">
                  <c:v>5487019.1109999996</c:v>
                </c:pt>
                <c:pt idx="37">
                  <c:v>6175038.6609999985</c:v>
                </c:pt>
                <c:pt idx="38">
                  <c:v>5925318.8459999999</c:v>
                </c:pt>
                <c:pt idx="39">
                  <c:v>7875594.6669999994</c:v>
                </c:pt>
                <c:pt idx="40">
                  <c:v>10696396.902000001</c:v>
                </c:pt>
                <c:pt idx="41">
                  <c:v>14536344.817</c:v>
                </c:pt>
                <c:pt idx="42">
                  <c:v>10345269.995999999</c:v>
                </c:pt>
                <c:pt idx="43">
                  <c:v>13730611.016999997</c:v>
                </c:pt>
                <c:pt idx="44">
                  <c:v>16430679.573999999</c:v>
                </c:pt>
                <c:pt idx="45">
                  <c:v>17555694.379999999</c:v>
                </c:pt>
                <c:pt idx="46">
                  <c:v>20507719.009000003</c:v>
                </c:pt>
                <c:pt idx="47">
                  <c:v>27530420.127</c:v>
                </c:pt>
                <c:pt idx="48">
                  <c:v>28631317.539999999</c:v>
                </c:pt>
                <c:pt idx="49">
                  <c:v>34761737.064000003</c:v>
                </c:pt>
                <c:pt idx="50">
                  <c:v>37802954.142999999</c:v>
                </c:pt>
                <c:pt idx="51">
                  <c:v>34794280.453999996</c:v>
                </c:pt>
                <c:pt idx="52">
                  <c:v>42307776.898000002</c:v>
                </c:pt>
                <c:pt idx="53">
                  <c:v>52872317.284000002</c:v>
                </c:pt>
                <c:pt idx="54">
                  <c:v>44906286.094999999</c:v>
                </c:pt>
                <c:pt idx="55">
                  <c:v>36713051.093999997</c:v>
                </c:pt>
                <c:pt idx="56">
                  <c:v>37955740.450000003</c:v>
                </c:pt>
                <c:pt idx="57">
                  <c:v>34729883.541000001</c:v>
                </c:pt>
                <c:pt idx="58">
                  <c:v>39569513.486000001</c:v>
                </c:pt>
                <c:pt idx="59">
                  <c:v>47210442.009999998</c:v>
                </c:pt>
                <c:pt idx="60">
                  <c:v>44588096.356000006</c:v>
                </c:pt>
                <c:pt idx="61">
                  <c:v>39677605.517000005</c:v>
                </c:pt>
                <c:pt idx="62">
                  <c:v>36758592.607000001</c:v>
                </c:pt>
                <c:pt idx="63">
                  <c:v>37103958.363500006</c:v>
                </c:pt>
                <c:pt idx="64">
                  <c:v>39249270.571999997</c:v>
                </c:pt>
                <c:pt idx="65">
                  <c:v>35838275.089000002</c:v>
                </c:pt>
                <c:pt idx="66">
                  <c:v>38219575.346000001</c:v>
                </c:pt>
                <c:pt idx="67">
                  <c:v>43267247.313999996</c:v>
                </c:pt>
                <c:pt idx="68">
                  <c:v>50511991.156499997</c:v>
                </c:pt>
                <c:pt idx="69">
                  <c:v>55466546.088499993</c:v>
                </c:pt>
                <c:pt idx="70">
                  <c:v>58879406.270000003</c:v>
                </c:pt>
                <c:pt idx="71">
                  <c:v>56802851.072999999</c:v>
                </c:pt>
                <c:pt idx="72">
                  <c:v>48818319.952999994</c:v>
                </c:pt>
                <c:pt idx="73">
                  <c:v>44824099.747999996</c:v>
                </c:pt>
                <c:pt idx="74">
                  <c:v>47623290.965999998</c:v>
                </c:pt>
                <c:pt idx="75">
                  <c:v>49470335.927999988</c:v>
                </c:pt>
                <c:pt idx="76">
                  <c:v>50716994.916000009</c:v>
                </c:pt>
                <c:pt idx="77">
                  <c:v>48157199.497999996</c:v>
                </c:pt>
                <c:pt idx="78">
                  <c:v>43082057.068000004</c:v>
                </c:pt>
                <c:pt idx="79">
                  <c:v>43419322.871999994</c:v>
                </c:pt>
                <c:pt idx="80">
                  <c:v>47596413.997500002</c:v>
                </c:pt>
                <c:pt idx="81">
                  <c:v>41168475.199999996</c:v>
                </c:pt>
                <c:pt idx="82">
                  <c:v>40158311.550000004</c:v>
                </c:pt>
                <c:pt idx="83">
                  <c:v>39213932.700000003</c:v>
                </c:pt>
                <c:pt idx="84">
                  <c:v>38835549</c:v>
                </c:pt>
                <c:pt idx="85">
                  <c:v>36505548.099999994</c:v>
                </c:pt>
                <c:pt idx="86">
                  <c:v>38503083</c:v>
                </c:pt>
                <c:pt idx="87">
                  <c:v>37218737.700000003</c:v>
                </c:pt>
                <c:pt idx="88">
                  <c:v>28615650.5</c:v>
                </c:pt>
                <c:pt idx="89">
                  <c:v>23068725</c:v>
                </c:pt>
                <c:pt idx="90">
                  <c:v>28069767.300000004</c:v>
                </c:pt>
              </c:numCache>
            </c:numRef>
          </c:xVal>
          <c:yVal>
            <c:numRef>
              <c:f>投入量!$AU$3:$AU$93</c:f>
              <c:numCache>
                <c:formatCode>#,##0_);[Red]\(#,##0\)</c:formatCode>
                <c:ptCount val="91"/>
                <c:pt idx="0">
                  <c:v>17936.113000000001</c:v>
                </c:pt>
                <c:pt idx="1">
                  <c:v>20178.373</c:v>
                </c:pt>
                <c:pt idx="2">
                  <c:v>22420.528999999999</c:v>
                </c:pt>
                <c:pt idx="3">
                  <c:v>24662.703999999998</c:v>
                </c:pt>
                <c:pt idx="4">
                  <c:v>26903.170999999995</c:v>
                </c:pt>
                <c:pt idx="5">
                  <c:v>29145.466</c:v>
                </c:pt>
                <c:pt idx="6">
                  <c:v>31387.635999999995</c:v>
                </c:pt>
                <c:pt idx="7">
                  <c:v>33630.021000000001</c:v>
                </c:pt>
                <c:pt idx="8">
                  <c:v>35872.052000000003</c:v>
                </c:pt>
                <c:pt idx="9">
                  <c:v>38114.347000000002</c:v>
                </c:pt>
                <c:pt idx="10">
                  <c:v>44840.245999999999</c:v>
                </c:pt>
                <c:pt idx="11">
                  <c:v>39459.703000000001</c:v>
                </c:pt>
                <c:pt idx="12">
                  <c:v>44840.245999999999</c:v>
                </c:pt>
                <c:pt idx="13">
                  <c:v>66363.83</c:v>
                </c:pt>
                <c:pt idx="14">
                  <c:v>73537.195000000007</c:v>
                </c:pt>
                <c:pt idx="15">
                  <c:v>96853.671000000002</c:v>
                </c:pt>
                <c:pt idx="16">
                  <c:v>109410.20299999998</c:v>
                </c:pt>
                <c:pt idx="17">
                  <c:v>121964.901</c:v>
                </c:pt>
                <c:pt idx="18">
                  <c:v>129139.23299999999</c:v>
                </c:pt>
                <c:pt idx="19">
                  <c:v>161424.72899999999</c:v>
                </c:pt>
                <c:pt idx="20">
                  <c:v>165011.27900000001</c:v>
                </c:pt>
                <c:pt idx="21">
                  <c:v>177567.81099999999</c:v>
                </c:pt>
                <c:pt idx="22">
                  <c:v>173980.15999999997</c:v>
                </c:pt>
                <c:pt idx="23">
                  <c:v>172187.39300000001</c:v>
                </c:pt>
                <c:pt idx="24">
                  <c:v>148868.94400000002</c:v>
                </c:pt>
                <c:pt idx="25">
                  <c:v>48581.699000000001</c:v>
                </c:pt>
                <c:pt idx="26">
                  <c:v>13792.906000000001</c:v>
                </c:pt>
                <c:pt idx="27">
                  <c:v>23567.074000000001</c:v>
                </c:pt>
                <c:pt idx="28">
                  <c:v>42441.557999999997</c:v>
                </c:pt>
                <c:pt idx="29">
                  <c:v>77012.37999999999</c:v>
                </c:pt>
                <c:pt idx="30">
                  <c:v>119762.70799999998</c:v>
                </c:pt>
                <c:pt idx="31">
                  <c:v>160932.09100000001</c:v>
                </c:pt>
                <c:pt idx="32">
                  <c:v>172975.25</c:v>
                </c:pt>
                <c:pt idx="33">
                  <c:v>189651.47200000001</c:v>
                </c:pt>
                <c:pt idx="34">
                  <c:v>191822.992</c:v>
                </c:pt>
                <c:pt idx="35">
                  <c:v>232857.67600000001</c:v>
                </c:pt>
                <c:pt idx="36">
                  <c:v>410521.85200000001</c:v>
                </c:pt>
                <c:pt idx="37">
                  <c:v>426721.64799999999</c:v>
                </c:pt>
                <c:pt idx="38">
                  <c:v>444764.17099999991</c:v>
                </c:pt>
                <c:pt idx="39">
                  <c:v>742098.71000000008</c:v>
                </c:pt>
                <c:pt idx="40">
                  <c:v>935340.06799999985</c:v>
                </c:pt>
                <c:pt idx="41">
                  <c:v>1151683.0220000001</c:v>
                </c:pt>
                <c:pt idx="42">
                  <c:v>1019940.754</c:v>
                </c:pt>
                <c:pt idx="43">
                  <c:v>1626251.9580000001</c:v>
                </c:pt>
                <c:pt idx="44">
                  <c:v>1661018.3389999999</c:v>
                </c:pt>
                <c:pt idx="45">
                  <c:v>1519721.797</c:v>
                </c:pt>
                <c:pt idx="46">
                  <c:v>2359486.9510000004</c:v>
                </c:pt>
                <c:pt idx="47">
                  <c:v>3184219.6539999996</c:v>
                </c:pt>
                <c:pt idx="48">
                  <c:v>3185565.4879999999</c:v>
                </c:pt>
                <c:pt idx="49">
                  <c:v>3306839.9359999998</c:v>
                </c:pt>
                <c:pt idx="50">
                  <c:v>3943282.5200000005</c:v>
                </c:pt>
                <c:pt idx="51">
                  <c:v>3449102.4049999998</c:v>
                </c:pt>
                <c:pt idx="52">
                  <c:v>4129520.3869999996</c:v>
                </c:pt>
                <c:pt idx="53">
                  <c:v>4804318.3870000001</c:v>
                </c:pt>
                <c:pt idx="54">
                  <c:v>3872445.1159999999</c:v>
                </c:pt>
                <c:pt idx="55">
                  <c:v>2275224.3099999996</c:v>
                </c:pt>
                <c:pt idx="56">
                  <c:v>3751773.0940000005</c:v>
                </c:pt>
                <c:pt idx="57">
                  <c:v>3582196.24</c:v>
                </c:pt>
                <c:pt idx="58">
                  <c:v>4078551.3149999999</c:v>
                </c:pt>
                <c:pt idx="59">
                  <c:v>4382702.5209999997</c:v>
                </c:pt>
                <c:pt idx="60">
                  <c:v>3733259.898</c:v>
                </c:pt>
                <c:pt idx="61">
                  <c:v>4256539.7180000003</c:v>
                </c:pt>
                <c:pt idx="62">
                  <c:v>3593356.1720000003</c:v>
                </c:pt>
                <c:pt idx="63">
                  <c:v>4437910.2939999998</c:v>
                </c:pt>
                <c:pt idx="64">
                  <c:v>4697894.1619999995</c:v>
                </c:pt>
                <c:pt idx="65">
                  <c:v>3484743.8059999999</c:v>
                </c:pt>
                <c:pt idx="66">
                  <c:v>3269667.7735000001</c:v>
                </c:pt>
                <c:pt idx="67">
                  <c:v>4302014.3450000007</c:v>
                </c:pt>
                <c:pt idx="68">
                  <c:v>4984595.6575000007</c:v>
                </c:pt>
                <c:pt idx="69">
                  <c:v>5359646.9354999997</c:v>
                </c:pt>
                <c:pt idx="70">
                  <c:v>5780200.4280000003</c:v>
                </c:pt>
                <c:pt idx="71">
                  <c:v>5462612.4799999995</c:v>
                </c:pt>
                <c:pt idx="72">
                  <c:v>4802350.3970000008</c:v>
                </c:pt>
                <c:pt idx="73">
                  <c:v>4219865.9975000005</c:v>
                </c:pt>
                <c:pt idx="74">
                  <c:v>5188191.5329999989</c:v>
                </c:pt>
                <c:pt idx="75">
                  <c:v>5203264.7829999998</c:v>
                </c:pt>
                <c:pt idx="76">
                  <c:v>5356288.4689999986</c:v>
                </c:pt>
                <c:pt idx="77">
                  <c:v>5385910.3140000002</c:v>
                </c:pt>
                <c:pt idx="78">
                  <c:v>4397365.3360000001</c:v>
                </c:pt>
                <c:pt idx="79">
                  <c:v>4862003.3420000002</c:v>
                </c:pt>
                <c:pt idx="80">
                  <c:v>5763271.9349999987</c:v>
                </c:pt>
                <c:pt idx="81">
                  <c:v>5235960.6919999998</c:v>
                </c:pt>
                <c:pt idx="82">
                  <c:v>5404204.8964999998</c:v>
                </c:pt>
                <c:pt idx="83">
                  <c:v>5758780.7940000007</c:v>
                </c:pt>
                <c:pt idx="84">
                  <c:v>6441406.311999999</c:v>
                </c:pt>
                <c:pt idx="85">
                  <c:v>6146249.9249999998</c:v>
                </c:pt>
                <c:pt idx="86">
                  <c:v>6875429.0210000006</c:v>
                </c:pt>
                <c:pt idx="87">
                  <c:v>5807193.8080000002</c:v>
                </c:pt>
                <c:pt idx="88">
                  <c:v>3909187.8840000001</c:v>
                </c:pt>
                <c:pt idx="89">
                  <c:v>1777277.0219999999</c:v>
                </c:pt>
                <c:pt idx="90">
                  <c:v>5186772.8559999997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C-4AF6-8167-72B6F2353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04847"/>
        <c:axId val="175005263"/>
      </c:scatterChart>
      <c:valAx>
        <c:axId val="17500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005263"/>
        <c:crosses val="autoZero"/>
        <c:crossBetween val="midCat"/>
      </c:valAx>
      <c:valAx>
        <c:axId val="1750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00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</a:t>
            </a:r>
            <a:r>
              <a:rPr lang="ja-JP" altLang="en-US"/>
              <a:t>人当たり鋼材ストック</a:t>
            </a:r>
            <a:r>
              <a:rPr lang="en-US" altLang="ja-JP"/>
              <a:t>(</a:t>
            </a:r>
            <a:r>
              <a:rPr lang="ja-JP" altLang="en-US"/>
              <a:t>炭素鋼</a:t>
            </a:r>
            <a:r>
              <a:rPr lang="en-US" altLang="ja-JP"/>
              <a:t>)</a:t>
            </a:r>
            <a:r>
              <a:rPr lang="ja-JP" altLang="en-US"/>
              <a:t>と</a:t>
            </a:r>
            <a:r>
              <a:rPr lang="en-US" altLang="ja-JP"/>
              <a:t>1</a:t>
            </a:r>
            <a:r>
              <a:rPr lang="ja-JP" altLang="en-US"/>
              <a:t>人あたり</a:t>
            </a:r>
            <a:r>
              <a:rPr lang="en-US" altLang="ja-JP"/>
              <a:t>GDP</a:t>
            </a:r>
            <a:r>
              <a:rPr lang="ja-JP" altLang="en-US"/>
              <a:t>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時系列分析!$F$1</c:f>
              <c:strCache>
                <c:ptCount val="1"/>
                <c:pt idx="0">
                  <c:v>1人当たり鋼材ストック 炭素鋼(トン/人)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時系列分析!$E$31:$E$62</c:f>
              <c:numCache>
                <c:formatCode>General</c:formatCode>
                <c:ptCount val="32"/>
                <c:pt idx="0">
                  <c:v>2266244.1047830107</c:v>
                </c:pt>
                <c:pt idx="1">
                  <c:v>2311805.0034270049</c:v>
                </c:pt>
                <c:pt idx="2">
                  <c:v>2390546.9852878647</c:v>
                </c:pt>
                <c:pt idx="3">
                  <c:v>2453945.3639587909</c:v>
                </c:pt>
                <c:pt idx="4">
                  <c:v>2511872.8507925854</c:v>
                </c:pt>
                <c:pt idx="5">
                  <c:v>2606728.5452424595</c:v>
                </c:pt>
                <c:pt idx="6">
                  <c:v>2754608.5120476941</c:v>
                </c:pt>
                <c:pt idx="7">
                  <c:v>2817197.8094375357</c:v>
                </c:pt>
                <c:pt idx="8">
                  <c:v>2918730.6998852654</c:v>
                </c:pt>
                <c:pt idx="9">
                  <c:v>3113544.4680156657</c:v>
                </c:pt>
                <c:pt idx="10">
                  <c:v>3268213.362594489</c:v>
                </c:pt>
                <c:pt idx="11">
                  <c:v>3438314.1098331446</c:v>
                </c:pt>
                <c:pt idx="12">
                  <c:v>3539427.7759845061</c:v>
                </c:pt>
                <c:pt idx="13">
                  <c:v>3554933.6763405418</c:v>
                </c:pt>
                <c:pt idx="14">
                  <c:v>3549316.025641026</c:v>
                </c:pt>
                <c:pt idx="15">
                  <c:v>3570240.5306057218</c:v>
                </c:pt>
                <c:pt idx="16">
                  <c:v>3630303.6824485897</c:v>
                </c:pt>
                <c:pt idx="17">
                  <c:v>3716466.7992047719</c:v>
                </c:pt>
                <c:pt idx="18">
                  <c:v>3766780.6426021419</c:v>
                </c:pt>
                <c:pt idx="19">
                  <c:v>3682561.9311436494</c:v>
                </c:pt>
                <c:pt idx="20">
                  <c:v>3668254.2064934038</c:v>
                </c:pt>
                <c:pt idx="21">
                  <c:v>3743965.9386580465</c:v>
                </c:pt>
                <c:pt idx="22">
                  <c:v>3747228.9061885667</c:v>
                </c:pt>
                <c:pt idx="23">
                  <c:v>3750704.7559252866</c:v>
                </c:pt>
                <c:pt idx="24">
                  <c:v>3807932.1422974453</c:v>
                </c:pt>
                <c:pt idx="25">
                  <c:v>3893861.4481409001</c:v>
                </c:pt>
                <c:pt idx="26">
                  <c:v>3943660.9798090463</c:v>
                </c:pt>
                <c:pt idx="27">
                  <c:v>4008228.3926476338</c:v>
                </c:pt>
                <c:pt idx="28">
                  <c:v>4091934.6772933267</c:v>
                </c:pt>
                <c:pt idx="29">
                  <c:v>4046465.9951588982</c:v>
                </c:pt>
                <c:pt idx="30">
                  <c:v>3823415.8531823503</c:v>
                </c:pt>
                <c:pt idx="31">
                  <c:v>4001282.311597032</c:v>
                </c:pt>
              </c:numCache>
            </c:numRef>
          </c:xVal>
          <c:yVal>
            <c:numRef>
              <c:f>時系列分析!$F$31:$F$62</c:f>
              <c:numCache>
                <c:formatCode>General</c:formatCode>
                <c:ptCount val="32"/>
                <c:pt idx="0">
                  <c:v>4.8866419232212008</c:v>
                </c:pt>
                <c:pt idx="1">
                  <c:v>5.1102475969842365</c:v>
                </c:pt>
                <c:pt idx="2">
                  <c:v>5.2975814167021023</c:v>
                </c:pt>
                <c:pt idx="3">
                  <c:v>5.4344237338203003</c:v>
                </c:pt>
                <c:pt idx="4">
                  <c:v>5.591925447458693</c:v>
                </c:pt>
                <c:pt idx="5">
                  <c:v>5.7571524963381115</c:v>
                </c:pt>
                <c:pt idx="6">
                  <c:v>5.8602126936946259</c:v>
                </c:pt>
                <c:pt idx="7">
                  <c:v>5.9812903785349576</c:v>
                </c:pt>
                <c:pt idx="8">
                  <c:v>6.1680504746721834</c:v>
                </c:pt>
                <c:pt idx="9">
                  <c:v>6.4121621669549578</c:v>
                </c:pt>
                <c:pt idx="10">
                  <c:v>6.6898790800820924</c:v>
                </c:pt>
                <c:pt idx="11">
                  <c:v>6.9934593575368549</c:v>
                </c:pt>
                <c:pt idx="12">
                  <c:v>7.2697942443794377</c:v>
                </c:pt>
                <c:pt idx="13">
                  <c:v>7.4622142921818462</c:v>
                </c:pt>
                <c:pt idx="14">
                  <c:v>7.6233883146674692</c:v>
                </c:pt>
                <c:pt idx="15">
                  <c:v>7.8199710276130734</c:v>
                </c:pt>
                <c:pt idx="16">
                  <c:v>8.0165095646819697</c:v>
                </c:pt>
                <c:pt idx="17">
                  <c:v>8.192433996914513</c:v>
                </c:pt>
                <c:pt idx="18">
                  <c:v>8.3427683540420468</c:v>
                </c:pt>
                <c:pt idx="19">
                  <c:v>8.4436979291966736</c:v>
                </c:pt>
                <c:pt idx="20">
                  <c:v>8.5287015499960503</c:v>
                </c:pt>
                <c:pt idx="21">
                  <c:v>8.6461676587006249</c:v>
                </c:pt>
                <c:pt idx="22">
                  <c:v>8.6478457410749368</c:v>
                </c:pt>
                <c:pt idx="23">
                  <c:v>8.5951312573811016</c:v>
                </c:pt>
                <c:pt idx="24">
                  <c:v>8.5630647984054225</c:v>
                </c:pt>
                <c:pt idx="25">
                  <c:v>8.5601843976399223</c:v>
                </c:pt>
                <c:pt idx="26">
                  <c:v>8.5589676026256072</c:v>
                </c:pt>
                <c:pt idx="27">
                  <c:v>8.587184088615567</c:v>
                </c:pt>
                <c:pt idx="28">
                  <c:v>8.5698367631465846</c:v>
                </c:pt>
                <c:pt idx="29">
                  <c:v>8.4354988347505273</c:v>
                </c:pt>
                <c:pt idx="30">
                  <c:v>8.292612939347908</c:v>
                </c:pt>
                <c:pt idx="31">
                  <c:v>8.2223251517649345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E-4CFD-8AB2-C88E0DB0C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323520"/>
        <c:axId val="1218957024"/>
      </c:scatterChart>
      <c:valAx>
        <c:axId val="1601323520"/>
        <c:scaling>
          <c:orientation val="minMax"/>
          <c:min val="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1</a:t>
                </a:r>
                <a:r>
                  <a:rPr lang="ja-JP" altLang="en-US"/>
                  <a:t>人あたり</a:t>
                </a:r>
                <a:r>
                  <a:rPr lang="en-US" altLang="ja-JP"/>
                  <a:t>GDP (</a:t>
                </a:r>
                <a:r>
                  <a:rPr lang="ja-JP" altLang="en-US"/>
                  <a:t>円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957024"/>
        <c:crosses val="autoZero"/>
        <c:crossBetween val="midCat"/>
      </c:valAx>
      <c:valAx>
        <c:axId val="121895702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1</a:t>
                </a:r>
                <a:r>
                  <a:rPr lang="ja-JP" altLang="en-US"/>
                  <a:t>人当たり鋼材ストック</a:t>
                </a:r>
                <a:r>
                  <a:rPr lang="en-US" altLang="ja-JP"/>
                  <a:t>(</a:t>
                </a:r>
                <a:r>
                  <a:rPr lang="ja-JP" altLang="en-US"/>
                  <a:t>炭素鋼</a:t>
                </a:r>
                <a:r>
                  <a:rPr lang="en-US" altLang="ja-JP"/>
                  <a:t>)</a:t>
                </a:r>
                <a:r>
                  <a:rPr lang="ja-JP" altLang="en-US"/>
                  <a:t>トン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32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日本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時系列分析!$A$2:$A$62</c:f>
              <c:numCache>
                <c:formatCode>General</c:formatCode>
                <c:ptCount val="6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</c:numCache>
            </c:numRef>
          </c:cat>
          <c:val>
            <c:numRef>
              <c:f>時系列分析!$H$2:$H$62</c:f>
              <c:numCache>
                <c:formatCode>General</c:formatCode>
                <c:ptCount val="61"/>
                <c:pt idx="0">
                  <c:v>29442.01429761904</c:v>
                </c:pt>
                <c:pt idx="1">
                  <c:v>38966.392089201872</c:v>
                </c:pt>
                <c:pt idx="2">
                  <c:v>41410.389085648138</c:v>
                </c:pt>
                <c:pt idx="3">
                  <c:v>44076.165582191774</c:v>
                </c:pt>
                <c:pt idx="4">
                  <c:v>44263.46977477477</c:v>
                </c:pt>
                <c:pt idx="5">
                  <c:v>53482.898122222214</c:v>
                </c:pt>
                <c:pt idx="6">
                  <c:v>60496.351830209474</c:v>
                </c:pt>
                <c:pt idx="7">
                  <c:v>67560.598041575475</c:v>
                </c:pt>
                <c:pt idx="8">
                  <c:v>64335.709511400644</c:v>
                </c:pt>
                <c:pt idx="9">
                  <c:v>84866.321842672391</c:v>
                </c:pt>
                <c:pt idx="10">
                  <c:v>114399.96686631016</c:v>
                </c:pt>
                <c:pt idx="11">
                  <c:v>153498.88930306229</c:v>
                </c:pt>
                <c:pt idx="12">
                  <c:v>107875.59954118873</c:v>
                </c:pt>
                <c:pt idx="13">
                  <c:v>141406.91057672497</c:v>
                </c:pt>
                <c:pt idx="14">
                  <c:v>167148.3171312309</c:v>
                </c:pt>
                <c:pt idx="15">
                  <c:v>176439.13949748743</c:v>
                </c:pt>
                <c:pt idx="16">
                  <c:v>204056.90556218909</c:v>
                </c:pt>
                <c:pt idx="17">
                  <c:v>271235.66627586208</c:v>
                </c:pt>
                <c:pt idx="18">
                  <c:v>279329.92721951217</c:v>
                </c:pt>
                <c:pt idx="19">
                  <c:v>335862.19385507249</c:v>
                </c:pt>
                <c:pt idx="20">
                  <c:v>361750.75734928227</c:v>
                </c:pt>
                <c:pt idx="21">
                  <c:v>328495.85020770389</c:v>
                </c:pt>
                <c:pt idx="22">
                  <c:v>394147.35325135087</c:v>
                </c:pt>
                <c:pt idx="23">
                  <c:v>486137.52559764619</c:v>
                </c:pt>
                <c:pt idx="24">
                  <c:v>407572.02845343977</c:v>
                </c:pt>
                <c:pt idx="25">
                  <c:v>328969.99188172043</c:v>
                </c:pt>
                <c:pt idx="26">
                  <c:v>337012.89645191084</c:v>
                </c:pt>
                <c:pt idx="27">
                  <c:v>305591.68257250462</c:v>
                </c:pt>
                <c:pt idx="28">
                  <c:v>345066.91682363616</c:v>
                </c:pt>
                <c:pt idx="29">
                  <c:v>408055.95707716775</c:v>
                </c:pt>
                <c:pt idx="30">
                  <c:v>382009.05034270056</c:v>
                </c:pt>
                <c:pt idx="31">
                  <c:v>337423.29719363892</c:v>
                </c:pt>
                <c:pt idx="32">
                  <c:v>310408.65231379837</c:v>
                </c:pt>
                <c:pt idx="33">
                  <c:v>311196.4972196595</c:v>
                </c:pt>
                <c:pt idx="34">
                  <c:v>327022.75097483752</c:v>
                </c:pt>
                <c:pt idx="35">
                  <c:v>296748.15839198476</c:v>
                </c:pt>
                <c:pt idx="36">
                  <c:v>314745.74113481015</c:v>
                </c:pt>
                <c:pt idx="37">
                  <c:v>354591.43840354041</c:v>
                </c:pt>
                <c:pt idx="38">
                  <c:v>412140.92001060699</c:v>
                </c:pt>
                <c:pt idx="39">
                  <c:v>450837.56879216444</c:v>
                </c:pt>
                <c:pt idx="40">
                  <c:v>476910.79110643128</c:v>
                </c:pt>
                <c:pt idx="41">
                  <c:v>458383.23977566173</c:v>
                </c:pt>
                <c:pt idx="42">
                  <c:v>392461.77307661384</c:v>
                </c:pt>
                <c:pt idx="43">
                  <c:v>359167.46592948714</c:v>
                </c:pt>
                <c:pt idx="44">
                  <c:v>380560.10041553457</c:v>
                </c:pt>
                <c:pt idx="45">
                  <c:v>394311.6206599712</c:v>
                </c:pt>
                <c:pt idx="46">
                  <c:v>403316.06295029831</c:v>
                </c:pt>
                <c:pt idx="47">
                  <c:v>382048.38951209834</c:v>
                </c:pt>
                <c:pt idx="48">
                  <c:v>340973.93801345472</c:v>
                </c:pt>
                <c:pt idx="49">
                  <c:v>342991.72819338017</c:v>
                </c:pt>
                <c:pt idx="50">
                  <c:v>375277.25299613661</c:v>
                </c:pt>
                <c:pt idx="51">
                  <c:v>323727.88550758822</c:v>
                </c:pt>
                <c:pt idx="52">
                  <c:v>315164.89993721555</c:v>
                </c:pt>
                <c:pt idx="53">
                  <c:v>307271.06017865537</c:v>
                </c:pt>
                <c:pt idx="54">
                  <c:v>303996.46966731898</c:v>
                </c:pt>
                <c:pt idx="55">
                  <c:v>285690.62529347313</c:v>
                </c:pt>
                <c:pt idx="56">
                  <c:v>301158.25576847867</c:v>
                </c:pt>
                <c:pt idx="57">
                  <c:v>290816.8284106892</c:v>
                </c:pt>
                <c:pt idx="58">
                  <c:v>223437.57710627001</c:v>
                </c:pt>
                <c:pt idx="59">
                  <c:v>180154.04139008198</c:v>
                </c:pt>
                <c:pt idx="60">
                  <c:v>219209.42834830147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F-4E83-BC3E-2E98B2539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199072"/>
        <c:axId val="1467199488"/>
      </c:lineChart>
      <c:catAx>
        <c:axId val="14671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7199488"/>
        <c:crosses val="autoZero"/>
        <c:auto val="1"/>
        <c:lblAlgn val="ctr"/>
        <c:lblOffset val="100"/>
        <c:noMultiLvlLbl val="0"/>
      </c:catAx>
      <c:valAx>
        <c:axId val="14671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1</a:t>
                </a:r>
                <a:r>
                  <a:rPr lang="ja-JP" altLang="en-US"/>
                  <a:t>人当たり投入量</a:t>
                </a:r>
                <a:r>
                  <a:rPr lang="en-US" altLang="ja-JP"/>
                  <a:t>(</a:t>
                </a:r>
                <a:r>
                  <a:rPr lang="ja-JP" altLang="en-US"/>
                  <a:t>トン</a:t>
                </a:r>
                <a:r>
                  <a:rPr lang="en-US" altLang="ja-JP"/>
                  <a:t>?)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71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69</xdr:row>
      <xdr:rowOff>62752</xdr:rowOff>
    </xdr:from>
    <xdr:to>
      <xdr:col>27</xdr:col>
      <xdr:colOff>313765</xdr:colOff>
      <xdr:row>85</xdr:row>
      <xdr:rowOff>116540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F5C0273-3872-4534-9D78-B44731D1E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536281</xdr:colOff>
      <xdr:row>98</xdr:row>
      <xdr:rowOff>101871</xdr:rowOff>
    </xdr:from>
    <xdr:to>
      <xdr:col>36</xdr:col>
      <xdr:colOff>420754</xdr:colOff>
      <xdr:row>124</xdr:row>
      <xdr:rowOff>135490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280633E-7E47-43DF-9AC1-EB257DEAF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599514</xdr:colOff>
      <xdr:row>84</xdr:row>
      <xdr:rowOff>114460</xdr:rowOff>
    </xdr:from>
    <xdr:to>
      <xdr:col>58</xdr:col>
      <xdr:colOff>84044</xdr:colOff>
      <xdr:row>110</xdr:row>
      <xdr:rowOff>53992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980734D-FF47-42E3-9F01-FAA9C62A7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588309</xdr:colOff>
      <xdr:row>67</xdr:row>
      <xdr:rowOff>68355</xdr:rowOff>
    </xdr:from>
    <xdr:to>
      <xdr:col>54</xdr:col>
      <xdr:colOff>375397</xdr:colOff>
      <xdr:row>83</xdr:row>
      <xdr:rowOff>122143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EA3C4D1-10EB-4D72-88BC-89213DB62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202404</xdr:colOff>
      <xdr:row>2</xdr:row>
      <xdr:rowOff>80961</xdr:rowOff>
    </xdr:from>
    <xdr:to>
      <xdr:col>17</xdr:col>
      <xdr:colOff>172639</xdr:colOff>
      <xdr:row>28</xdr:row>
      <xdr:rowOff>83343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3CCC535-A39E-4DFB-A63D-F9D3EA5CD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196453</xdr:colOff>
      <xdr:row>45</xdr:row>
      <xdr:rowOff>92867</xdr:rowOff>
    </xdr:from>
    <xdr:to>
      <xdr:col>18</xdr:col>
      <xdr:colOff>0</xdr:colOff>
      <xdr:row>62</xdr:row>
      <xdr:rowOff>2380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64B747F-DC97-4D9E-98C6-D6C26A9FA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8"/>
  <sheetViews>
    <sheetView zoomScale="85" zoomScaleNormal="85" workbookViewId="0">
      <selection activeCell="F21" sqref="F21"/>
    </sheetView>
  </sheetViews>
  <sheetFormatPr defaultRowHeight="13.5" x14ac:dyDescent="0.15"/>
  <cols>
    <col min="1" max="1" width="12.25" style="2" bestFit="1" customWidth="1"/>
    <col min="2" max="3" width="11" style="1" bestFit="1" customWidth="1"/>
    <col min="4" max="7" width="9.875" style="1" bestFit="1" customWidth="1"/>
    <col min="8" max="8" width="11" style="1" bestFit="1" customWidth="1"/>
    <col min="9" max="9" width="9.125" style="1" bestFit="1" customWidth="1"/>
    <col min="10" max="10" width="11" style="1" bestFit="1" customWidth="1"/>
    <col min="11" max="12" width="9.125" style="1" bestFit="1" customWidth="1"/>
    <col min="13" max="13" width="9.875" style="1" bestFit="1" customWidth="1"/>
    <col min="14" max="16" width="9.125" style="1" bestFit="1" customWidth="1"/>
    <col min="17" max="17" width="9.875" style="1" bestFit="1" customWidth="1"/>
    <col min="18" max="18" width="9.125" style="1" bestFit="1" customWidth="1"/>
    <col min="19" max="19" width="11" style="1" bestFit="1" customWidth="1"/>
  </cols>
  <sheetData>
    <row r="1" spans="1:19" x14ac:dyDescent="0.15">
      <c r="A1" s="9" t="s">
        <v>19</v>
      </c>
      <c r="B1" s="1" t="s">
        <v>0</v>
      </c>
      <c r="K1" s="1" t="s">
        <v>10</v>
      </c>
    </row>
    <row r="2" spans="1:19" x14ac:dyDescent="0.15">
      <c r="A2" s="3"/>
      <c r="B2" s="10" t="s">
        <v>1</v>
      </c>
      <c r="C2" s="1" t="s">
        <v>2</v>
      </c>
      <c r="D2" s="11" t="s">
        <v>3</v>
      </c>
      <c r="E2" s="1" t="s">
        <v>4</v>
      </c>
      <c r="F2" s="11" t="s">
        <v>5</v>
      </c>
      <c r="G2" s="1" t="s">
        <v>6</v>
      </c>
      <c r="H2" s="11" t="s">
        <v>7</v>
      </c>
      <c r="I2" s="1" t="s">
        <v>8</v>
      </c>
      <c r="J2" s="1" t="s">
        <v>9</v>
      </c>
      <c r="K2" s="10" t="s">
        <v>1</v>
      </c>
      <c r="L2" s="1" t="s">
        <v>2</v>
      </c>
      <c r="M2" s="11" t="s">
        <v>3</v>
      </c>
      <c r="N2" s="1" t="s">
        <v>16</v>
      </c>
      <c r="O2" s="11" t="s">
        <v>5</v>
      </c>
      <c r="P2" s="1" t="s">
        <v>6</v>
      </c>
      <c r="Q2" s="11" t="s">
        <v>7</v>
      </c>
      <c r="R2" s="1" t="s">
        <v>8</v>
      </c>
      <c r="S2" s="1" t="s">
        <v>9</v>
      </c>
    </row>
    <row r="3" spans="1:19" x14ac:dyDescent="0.15">
      <c r="A3" s="4">
        <v>1920</v>
      </c>
      <c r="B3" s="1">
        <v>88541</v>
      </c>
      <c r="C3" s="1">
        <v>69883</v>
      </c>
      <c r="D3" s="1">
        <v>26486</v>
      </c>
      <c r="E3" s="1">
        <v>39607</v>
      </c>
      <c r="F3" s="1">
        <v>38065</v>
      </c>
      <c r="G3" s="1">
        <v>40239</v>
      </c>
      <c r="H3" s="1">
        <v>19605</v>
      </c>
      <c r="I3" s="1">
        <v>95973</v>
      </c>
      <c r="J3" s="1">
        <f t="shared" ref="J3:J34" si="0">SUM(B3:I3)</f>
        <v>418399</v>
      </c>
      <c r="K3" s="1">
        <v>845</v>
      </c>
      <c r="L3" s="1">
        <v>873</v>
      </c>
      <c r="M3" s="1">
        <v>414</v>
      </c>
      <c r="N3" s="1">
        <v>10699</v>
      </c>
      <c r="O3" s="1">
        <v>567</v>
      </c>
      <c r="P3" s="1">
        <v>7233</v>
      </c>
      <c r="Q3" s="1">
        <v>0</v>
      </c>
      <c r="R3" s="1">
        <v>927</v>
      </c>
      <c r="S3" s="1">
        <f t="shared" ref="S3:S34" si="1">SUM(K3:R3)</f>
        <v>21558</v>
      </c>
    </row>
    <row r="4" spans="1:19" x14ac:dyDescent="0.15">
      <c r="A4" s="4">
        <v>1921</v>
      </c>
      <c r="B4" s="1">
        <v>99609</v>
      </c>
      <c r="C4" s="1">
        <v>78618</v>
      </c>
      <c r="D4" s="1">
        <v>29797</v>
      </c>
      <c r="E4" s="1">
        <v>44558</v>
      </c>
      <c r="F4" s="1">
        <v>42824</v>
      </c>
      <c r="G4" s="1">
        <v>45268</v>
      </c>
      <c r="H4" s="1">
        <v>22056</v>
      </c>
      <c r="I4" s="1">
        <v>107970</v>
      </c>
      <c r="J4" s="1">
        <f t="shared" si="0"/>
        <v>470700</v>
      </c>
      <c r="K4" s="1">
        <v>950</v>
      </c>
      <c r="L4" s="1">
        <v>983</v>
      </c>
      <c r="M4" s="1">
        <v>465</v>
      </c>
      <c r="N4" s="1">
        <v>12037</v>
      </c>
      <c r="O4" s="1">
        <v>638</v>
      </c>
      <c r="P4" s="1">
        <v>8137</v>
      </c>
      <c r="Q4" s="1">
        <v>0</v>
      </c>
      <c r="R4" s="1">
        <v>1043</v>
      </c>
      <c r="S4" s="1">
        <f t="shared" si="1"/>
        <v>24253</v>
      </c>
    </row>
    <row r="5" spans="1:19" x14ac:dyDescent="0.15">
      <c r="A5" s="4">
        <v>1922</v>
      </c>
      <c r="B5" s="1">
        <v>110676</v>
      </c>
      <c r="C5" s="1">
        <v>87354</v>
      </c>
      <c r="D5" s="1">
        <v>33108</v>
      </c>
      <c r="E5" s="1">
        <v>49508</v>
      </c>
      <c r="F5" s="1">
        <v>47582</v>
      </c>
      <c r="G5" s="1">
        <v>50298</v>
      </c>
      <c r="H5" s="1">
        <v>24506</v>
      </c>
      <c r="I5" s="1">
        <v>119966</v>
      </c>
      <c r="J5" s="1">
        <f t="shared" si="0"/>
        <v>522998</v>
      </c>
      <c r="K5" s="1">
        <v>1056</v>
      </c>
      <c r="L5" s="1">
        <v>1092</v>
      </c>
      <c r="M5" s="1">
        <v>517</v>
      </c>
      <c r="N5" s="1">
        <v>13374</v>
      </c>
      <c r="O5" s="1">
        <v>708</v>
      </c>
      <c r="P5" s="1">
        <v>9042</v>
      </c>
      <c r="Q5" s="1">
        <v>0</v>
      </c>
      <c r="R5" s="1">
        <v>1159</v>
      </c>
      <c r="S5" s="1">
        <f t="shared" si="1"/>
        <v>26948</v>
      </c>
    </row>
    <row r="6" spans="1:19" x14ac:dyDescent="0.15">
      <c r="A6" s="4">
        <v>1923</v>
      </c>
      <c r="B6" s="1">
        <v>121744</v>
      </c>
      <c r="C6" s="1">
        <v>96089</v>
      </c>
      <c r="D6" s="1">
        <v>36418</v>
      </c>
      <c r="E6" s="1">
        <v>54459</v>
      </c>
      <c r="F6" s="1">
        <v>52340</v>
      </c>
      <c r="G6" s="1">
        <v>55328</v>
      </c>
      <c r="H6" s="1">
        <v>26957</v>
      </c>
      <c r="I6" s="1">
        <v>131963</v>
      </c>
      <c r="J6" s="1">
        <f t="shared" si="0"/>
        <v>575298</v>
      </c>
      <c r="K6" s="1">
        <v>1162</v>
      </c>
      <c r="L6" s="1">
        <v>1201</v>
      </c>
      <c r="M6" s="1">
        <v>569</v>
      </c>
      <c r="N6" s="1">
        <v>14712</v>
      </c>
      <c r="O6" s="1">
        <v>779</v>
      </c>
      <c r="P6" s="1">
        <v>9946</v>
      </c>
      <c r="Q6" s="1">
        <v>0</v>
      </c>
      <c r="R6" s="1">
        <v>1274</v>
      </c>
      <c r="S6" s="1">
        <f t="shared" si="1"/>
        <v>29643</v>
      </c>
    </row>
    <row r="7" spans="1:19" x14ac:dyDescent="0.15">
      <c r="A7" s="4">
        <v>1924</v>
      </c>
      <c r="B7" s="1">
        <v>132811</v>
      </c>
      <c r="C7" s="1">
        <v>104824</v>
      </c>
      <c r="D7" s="1">
        <v>39729</v>
      </c>
      <c r="E7" s="1">
        <v>59410</v>
      </c>
      <c r="F7" s="1">
        <v>57098</v>
      </c>
      <c r="G7" s="1">
        <v>60358</v>
      </c>
      <c r="H7" s="1">
        <v>29407</v>
      </c>
      <c r="I7" s="1">
        <v>143960</v>
      </c>
      <c r="J7" s="1">
        <f t="shared" si="0"/>
        <v>627597</v>
      </c>
      <c r="K7" s="1">
        <v>1267</v>
      </c>
      <c r="L7" s="1">
        <v>1310</v>
      </c>
      <c r="M7" s="1">
        <v>620</v>
      </c>
      <c r="N7" s="1">
        <v>16049</v>
      </c>
      <c r="O7" s="1">
        <v>850</v>
      </c>
      <c r="P7" s="1">
        <v>10850</v>
      </c>
      <c r="Q7" s="1">
        <v>0</v>
      </c>
      <c r="R7" s="1">
        <v>1390</v>
      </c>
      <c r="S7" s="1">
        <f t="shared" si="1"/>
        <v>32336</v>
      </c>
    </row>
    <row r="8" spans="1:19" x14ac:dyDescent="0.15">
      <c r="A8" s="4">
        <v>1925</v>
      </c>
      <c r="B8" s="1">
        <v>143879</v>
      </c>
      <c r="C8" s="1">
        <v>113560</v>
      </c>
      <c r="D8" s="1">
        <v>43040</v>
      </c>
      <c r="E8" s="1">
        <v>64361</v>
      </c>
      <c r="F8" s="1">
        <v>61856</v>
      </c>
      <c r="G8" s="1">
        <v>65388</v>
      </c>
      <c r="H8" s="1">
        <v>31858</v>
      </c>
      <c r="I8" s="1">
        <v>155956</v>
      </c>
      <c r="J8" s="1">
        <f t="shared" si="0"/>
        <v>679898</v>
      </c>
      <c r="K8" s="1">
        <v>1373</v>
      </c>
      <c r="L8" s="1">
        <v>1419</v>
      </c>
      <c r="M8" s="1">
        <v>672</v>
      </c>
      <c r="N8" s="1">
        <v>17386</v>
      </c>
      <c r="O8" s="1">
        <v>921</v>
      </c>
      <c r="P8" s="1">
        <v>11754</v>
      </c>
      <c r="Q8" s="1">
        <v>0</v>
      </c>
      <c r="R8" s="1">
        <v>1506</v>
      </c>
      <c r="S8" s="1">
        <f t="shared" si="1"/>
        <v>35031</v>
      </c>
    </row>
    <row r="9" spans="1:19" x14ac:dyDescent="0.15">
      <c r="A9" s="4">
        <v>1926</v>
      </c>
      <c r="B9" s="1">
        <v>154947</v>
      </c>
      <c r="C9" s="1">
        <v>122295</v>
      </c>
      <c r="D9" s="1">
        <v>46351</v>
      </c>
      <c r="E9" s="1">
        <v>69312</v>
      </c>
      <c r="F9" s="1">
        <v>66614</v>
      </c>
      <c r="G9" s="1">
        <v>70418</v>
      </c>
      <c r="H9" s="1">
        <v>34309</v>
      </c>
      <c r="I9" s="1">
        <v>167953</v>
      </c>
      <c r="J9" s="1">
        <f t="shared" si="0"/>
        <v>732199</v>
      </c>
      <c r="K9" s="1">
        <v>1478</v>
      </c>
      <c r="L9" s="1">
        <v>1528</v>
      </c>
      <c r="M9" s="1">
        <v>724</v>
      </c>
      <c r="N9" s="1">
        <v>18724</v>
      </c>
      <c r="O9" s="1">
        <v>992</v>
      </c>
      <c r="P9" s="1">
        <v>12658</v>
      </c>
      <c r="Q9" s="1">
        <v>0</v>
      </c>
      <c r="R9" s="1">
        <v>1622</v>
      </c>
      <c r="S9" s="1">
        <f t="shared" si="1"/>
        <v>37726</v>
      </c>
    </row>
    <row r="10" spans="1:19" x14ac:dyDescent="0.15">
      <c r="A10" s="4">
        <v>1927</v>
      </c>
      <c r="B10" s="1">
        <v>166014</v>
      </c>
      <c r="C10" s="1">
        <v>131031</v>
      </c>
      <c r="D10" s="1">
        <v>49661</v>
      </c>
      <c r="E10" s="1">
        <v>74263</v>
      </c>
      <c r="F10" s="1">
        <v>71373</v>
      </c>
      <c r="G10" s="1">
        <v>75447</v>
      </c>
      <c r="H10" s="1">
        <v>36759</v>
      </c>
      <c r="I10" s="1">
        <v>179949</v>
      </c>
      <c r="J10" s="1">
        <f t="shared" si="0"/>
        <v>784497</v>
      </c>
      <c r="K10" s="1">
        <v>1584</v>
      </c>
      <c r="L10" s="1">
        <v>1638</v>
      </c>
      <c r="M10" s="1">
        <v>775</v>
      </c>
      <c r="N10" s="1">
        <v>20061</v>
      </c>
      <c r="O10" s="1">
        <v>1063</v>
      </c>
      <c r="P10" s="1">
        <v>13562</v>
      </c>
      <c r="Q10" s="1">
        <v>0</v>
      </c>
      <c r="R10" s="1">
        <v>1738</v>
      </c>
      <c r="S10" s="1">
        <f t="shared" si="1"/>
        <v>40421</v>
      </c>
    </row>
    <row r="11" spans="1:19" x14ac:dyDescent="0.15">
      <c r="A11" s="4">
        <v>1928</v>
      </c>
      <c r="B11" s="1">
        <v>177082</v>
      </c>
      <c r="C11" s="1">
        <v>139766</v>
      </c>
      <c r="D11" s="1">
        <v>52972</v>
      </c>
      <c r="E11" s="1">
        <v>79214</v>
      </c>
      <c r="F11" s="1">
        <v>76131</v>
      </c>
      <c r="G11" s="1">
        <v>80477</v>
      </c>
      <c r="H11" s="1">
        <v>39210</v>
      </c>
      <c r="I11" s="1">
        <v>191946</v>
      </c>
      <c r="J11" s="1">
        <f t="shared" si="0"/>
        <v>836798</v>
      </c>
      <c r="K11" s="1">
        <v>1689</v>
      </c>
      <c r="L11" s="1">
        <v>1747</v>
      </c>
      <c r="M11" s="1">
        <v>827</v>
      </c>
      <c r="N11" s="1">
        <v>21399</v>
      </c>
      <c r="O11" s="1">
        <v>1133</v>
      </c>
      <c r="P11" s="1">
        <v>14467</v>
      </c>
      <c r="Q11" s="1">
        <v>0</v>
      </c>
      <c r="R11" s="1">
        <v>1854</v>
      </c>
      <c r="S11" s="1">
        <f t="shared" si="1"/>
        <v>43116</v>
      </c>
    </row>
    <row r="12" spans="1:19" x14ac:dyDescent="0.15">
      <c r="A12" s="4">
        <v>1929</v>
      </c>
      <c r="B12" s="1">
        <v>188149</v>
      </c>
      <c r="C12" s="1">
        <v>148501</v>
      </c>
      <c r="D12" s="1">
        <v>56283</v>
      </c>
      <c r="E12" s="1">
        <v>84164</v>
      </c>
      <c r="F12" s="1">
        <v>80889</v>
      </c>
      <c r="G12" s="1">
        <v>85507</v>
      </c>
      <c r="H12" s="1">
        <v>41660</v>
      </c>
      <c r="I12" s="1">
        <v>203943</v>
      </c>
      <c r="J12" s="1">
        <f t="shared" si="0"/>
        <v>889096</v>
      </c>
      <c r="K12" s="1">
        <v>1795</v>
      </c>
      <c r="L12" s="1">
        <v>1856</v>
      </c>
      <c r="M12" s="1">
        <v>879</v>
      </c>
      <c r="N12" s="1">
        <v>22736</v>
      </c>
      <c r="O12" s="1">
        <v>1204</v>
      </c>
      <c r="P12" s="1">
        <v>15371</v>
      </c>
      <c r="Q12" s="1">
        <v>0</v>
      </c>
      <c r="R12" s="1">
        <v>1970</v>
      </c>
      <c r="S12" s="1">
        <f t="shared" si="1"/>
        <v>45811</v>
      </c>
    </row>
    <row r="13" spans="1:19" x14ac:dyDescent="0.15">
      <c r="A13" s="4">
        <v>1930</v>
      </c>
      <c r="B13" s="1">
        <v>221352</v>
      </c>
      <c r="C13" s="1">
        <v>174707</v>
      </c>
      <c r="D13" s="1">
        <v>66215</v>
      </c>
      <c r="E13" s="1">
        <v>99017</v>
      </c>
      <c r="F13" s="1">
        <v>95163</v>
      </c>
      <c r="G13" s="1">
        <v>100597</v>
      </c>
      <c r="H13" s="1">
        <v>49012</v>
      </c>
      <c r="I13" s="1">
        <v>239933</v>
      </c>
      <c r="J13" s="1">
        <f t="shared" si="0"/>
        <v>1045996</v>
      </c>
      <c r="K13" s="1">
        <v>2112</v>
      </c>
      <c r="L13" s="1">
        <v>2184</v>
      </c>
      <c r="M13" s="1">
        <v>1034</v>
      </c>
      <c r="N13" s="1">
        <v>26748</v>
      </c>
      <c r="O13" s="1">
        <v>1417</v>
      </c>
      <c r="P13" s="1">
        <v>18083</v>
      </c>
      <c r="Q13" s="1">
        <v>0</v>
      </c>
      <c r="R13" s="1">
        <v>2317</v>
      </c>
      <c r="S13" s="1">
        <f t="shared" si="1"/>
        <v>53895</v>
      </c>
    </row>
    <row r="14" spans="1:19" x14ac:dyDescent="0.15">
      <c r="A14" s="4">
        <v>1931</v>
      </c>
      <c r="B14" s="1">
        <v>194790</v>
      </c>
      <c r="C14" s="1">
        <v>153743</v>
      </c>
      <c r="D14" s="1">
        <v>58269</v>
      </c>
      <c r="E14" s="1">
        <v>87135</v>
      </c>
      <c r="F14" s="1">
        <v>83744</v>
      </c>
      <c r="G14" s="1">
        <v>88525</v>
      </c>
      <c r="H14" s="1">
        <v>43131</v>
      </c>
      <c r="I14" s="1">
        <v>211141</v>
      </c>
      <c r="J14" s="1">
        <f t="shared" si="0"/>
        <v>920478</v>
      </c>
      <c r="K14" s="1">
        <v>1858</v>
      </c>
      <c r="L14" s="1">
        <v>1922</v>
      </c>
      <c r="M14" s="1">
        <v>910</v>
      </c>
      <c r="N14" s="1">
        <v>23539</v>
      </c>
      <c r="O14" s="1">
        <v>1247</v>
      </c>
      <c r="P14" s="1">
        <v>15913</v>
      </c>
      <c r="Q14" s="1">
        <v>0</v>
      </c>
      <c r="R14" s="1">
        <v>2039</v>
      </c>
      <c r="S14" s="1">
        <f t="shared" si="1"/>
        <v>47428</v>
      </c>
    </row>
    <row r="15" spans="1:19" x14ac:dyDescent="0.15">
      <c r="A15" s="4">
        <v>1932</v>
      </c>
      <c r="B15" s="1">
        <v>221352</v>
      </c>
      <c r="C15" s="1">
        <v>174707</v>
      </c>
      <c r="D15" s="1">
        <v>66215</v>
      </c>
      <c r="E15" s="1">
        <v>99017</v>
      </c>
      <c r="F15" s="1">
        <v>95163</v>
      </c>
      <c r="G15" s="1">
        <v>100597</v>
      </c>
      <c r="H15" s="1">
        <v>49012</v>
      </c>
      <c r="I15" s="1">
        <v>239933</v>
      </c>
      <c r="J15" s="1">
        <f t="shared" si="0"/>
        <v>1045996</v>
      </c>
      <c r="K15" s="1">
        <v>2112</v>
      </c>
      <c r="L15" s="1">
        <v>2184</v>
      </c>
      <c r="M15" s="1">
        <v>1034</v>
      </c>
      <c r="N15" s="1">
        <v>26748</v>
      </c>
      <c r="O15" s="1">
        <v>1417</v>
      </c>
      <c r="P15" s="1">
        <v>18083</v>
      </c>
      <c r="Q15" s="1">
        <v>0</v>
      </c>
      <c r="R15" s="1">
        <v>2317</v>
      </c>
      <c r="S15" s="1">
        <f t="shared" si="1"/>
        <v>53895</v>
      </c>
    </row>
    <row r="16" spans="1:19" x14ac:dyDescent="0.15">
      <c r="A16" s="4">
        <v>1933</v>
      </c>
      <c r="B16" s="1">
        <v>327601</v>
      </c>
      <c r="C16" s="1">
        <v>258567</v>
      </c>
      <c r="D16" s="1">
        <v>97999</v>
      </c>
      <c r="E16" s="1">
        <v>146545</v>
      </c>
      <c r="F16" s="1">
        <v>140842</v>
      </c>
      <c r="G16" s="1">
        <v>148883</v>
      </c>
      <c r="H16" s="1">
        <v>72538</v>
      </c>
      <c r="I16" s="1">
        <v>355100</v>
      </c>
      <c r="J16" s="1">
        <f t="shared" si="0"/>
        <v>1548075</v>
      </c>
      <c r="K16" s="1">
        <v>3126</v>
      </c>
      <c r="L16" s="1">
        <v>3232</v>
      </c>
      <c r="M16" s="1">
        <v>1530</v>
      </c>
      <c r="N16" s="1">
        <v>39588</v>
      </c>
      <c r="O16" s="1">
        <v>2097</v>
      </c>
      <c r="P16" s="1">
        <v>26763</v>
      </c>
      <c r="Q16" s="1">
        <v>0</v>
      </c>
      <c r="R16" s="1">
        <v>3429</v>
      </c>
      <c r="S16" s="1">
        <f t="shared" si="1"/>
        <v>79765</v>
      </c>
    </row>
    <row r="17" spans="1:19" x14ac:dyDescent="0.15">
      <c r="A17" s="4">
        <v>1934</v>
      </c>
      <c r="B17" s="1">
        <v>363018</v>
      </c>
      <c r="C17" s="1">
        <v>286520</v>
      </c>
      <c r="D17" s="1">
        <v>108593</v>
      </c>
      <c r="E17" s="1">
        <v>162388</v>
      </c>
      <c r="F17" s="1">
        <v>156068</v>
      </c>
      <c r="G17" s="1">
        <v>164978</v>
      </c>
      <c r="H17" s="1">
        <v>80380</v>
      </c>
      <c r="I17" s="1">
        <v>393489</v>
      </c>
      <c r="J17" s="1">
        <f t="shared" si="0"/>
        <v>1715434</v>
      </c>
      <c r="K17" s="1">
        <v>3463</v>
      </c>
      <c r="L17" s="1">
        <v>3581</v>
      </c>
      <c r="M17" s="1">
        <v>1696</v>
      </c>
      <c r="N17" s="1">
        <v>43867</v>
      </c>
      <c r="O17" s="1">
        <v>2324</v>
      </c>
      <c r="P17" s="1">
        <v>29656</v>
      </c>
      <c r="Q17" s="1">
        <v>0</v>
      </c>
      <c r="R17" s="1">
        <v>3800</v>
      </c>
      <c r="S17" s="1">
        <f t="shared" si="1"/>
        <v>88387</v>
      </c>
    </row>
    <row r="18" spans="1:19" x14ac:dyDescent="0.15">
      <c r="A18" s="4">
        <v>1935</v>
      </c>
      <c r="B18" s="1">
        <v>478121</v>
      </c>
      <c r="C18" s="1">
        <v>377368</v>
      </c>
      <c r="D18" s="1">
        <v>143025</v>
      </c>
      <c r="E18" s="1">
        <v>213876</v>
      </c>
      <c r="F18" s="1">
        <v>205553</v>
      </c>
      <c r="G18" s="1">
        <v>217288</v>
      </c>
      <c r="H18" s="1">
        <v>105866</v>
      </c>
      <c r="I18" s="1">
        <v>518254</v>
      </c>
      <c r="J18" s="1">
        <f t="shared" si="0"/>
        <v>2259351</v>
      </c>
      <c r="K18" s="1">
        <v>4562</v>
      </c>
      <c r="L18" s="1">
        <v>4716</v>
      </c>
      <c r="M18" s="1">
        <v>2233</v>
      </c>
      <c r="N18" s="1">
        <v>57776</v>
      </c>
      <c r="O18" s="1">
        <v>3060</v>
      </c>
      <c r="P18" s="1">
        <v>39060</v>
      </c>
      <c r="Q18" s="1">
        <v>0</v>
      </c>
      <c r="R18" s="1">
        <v>5005</v>
      </c>
      <c r="S18" s="1">
        <f t="shared" si="1"/>
        <v>116412</v>
      </c>
    </row>
    <row r="19" spans="1:19" x14ac:dyDescent="0.15">
      <c r="A19" s="4">
        <v>1936</v>
      </c>
      <c r="B19" s="1">
        <v>540100</v>
      </c>
      <c r="C19" s="1">
        <v>426286</v>
      </c>
      <c r="D19" s="1">
        <v>161565</v>
      </c>
      <c r="E19" s="1">
        <v>241601</v>
      </c>
      <c r="F19" s="1">
        <v>232199</v>
      </c>
      <c r="G19" s="1">
        <v>245455</v>
      </c>
      <c r="H19" s="1">
        <v>119590</v>
      </c>
      <c r="I19" s="1">
        <v>585436</v>
      </c>
      <c r="J19" s="1">
        <f t="shared" si="0"/>
        <v>2552232</v>
      </c>
      <c r="K19" s="1">
        <v>5153</v>
      </c>
      <c r="L19" s="1">
        <v>5328</v>
      </c>
      <c r="M19" s="1">
        <v>2523</v>
      </c>
      <c r="N19" s="1">
        <v>65266</v>
      </c>
      <c r="O19" s="1">
        <v>3457</v>
      </c>
      <c r="P19" s="1">
        <v>44123</v>
      </c>
      <c r="Q19" s="1">
        <v>0</v>
      </c>
      <c r="R19" s="1">
        <v>5654</v>
      </c>
      <c r="S19" s="1">
        <f t="shared" si="1"/>
        <v>131504</v>
      </c>
    </row>
    <row r="20" spans="1:19" x14ac:dyDescent="0.15">
      <c r="A20" s="4">
        <v>1937</v>
      </c>
      <c r="B20" s="1">
        <v>602078</v>
      </c>
      <c r="C20" s="1">
        <v>475204</v>
      </c>
      <c r="D20" s="1">
        <v>180106</v>
      </c>
      <c r="E20" s="1">
        <v>269326</v>
      </c>
      <c r="F20" s="1">
        <v>258845</v>
      </c>
      <c r="G20" s="1">
        <v>273622</v>
      </c>
      <c r="H20" s="1">
        <v>133313</v>
      </c>
      <c r="I20" s="1">
        <v>652617</v>
      </c>
      <c r="J20" s="1">
        <f t="shared" si="0"/>
        <v>2845111</v>
      </c>
      <c r="K20" s="1">
        <v>5744</v>
      </c>
      <c r="L20" s="1">
        <v>5939</v>
      </c>
      <c r="M20" s="1">
        <v>2812</v>
      </c>
      <c r="N20" s="1">
        <v>72756</v>
      </c>
      <c r="O20" s="1">
        <v>3854</v>
      </c>
      <c r="P20" s="1">
        <v>49186</v>
      </c>
      <c r="Q20" s="1">
        <v>0</v>
      </c>
      <c r="R20" s="1">
        <v>6303</v>
      </c>
      <c r="S20" s="1">
        <f t="shared" si="1"/>
        <v>146594</v>
      </c>
    </row>
    <row r="21" spans="1:19" x14ac:dyDescent="0.15">
      <c r="A21" s="4">
        <v>1938</v>
      </c>
      <c r="B21" s="1">
        <v>637495</v>
      </c>
      <c r="C21" s="1">
        <v>503157</v>
      </c>
      <c r="D21" s="1">
        <v>190700</v>
      </c>
      <c r="E21" s="1">
        <v>285169</v>
      </c>
      <c r="F21" s="1">
        <v>274071</v>
      </c>
      <c r="G21" s="1">
        <v>289718</v>
      </c>
      <c r="H21" s="1">
        <v>141155</v>
      </c>
      <c r="I21" s="1">
        <v>691006</v>
      </c>
      <c r="J21" s="1">
        <f t="shared" si="0"/>
        <v>3012471</v>
      </c>
      <c r="K21" s="1">
        <v>6082</v>
      </c>
      <c r="L21" s="1">
        <v>6289</v>
      </c>
      <c r="M21" s="1">
        <v>2978</v>
      </c>
      <c r="N21" s="1">
        <v>77035</v>
      </c>
      <c r="O21" s="1">
        <v>4081</v>
      </c>
      <c r="P21" s="1">
        <v>52079</v>
      </c>
      <c r="Q21" s="1">
        <v>0</v>
      </c>
      <c r="R21" s="1">
        <v>6673</v>
      </c>
      <c r="S21" s="1">
        <f t="shared" si="1"/>
        <v>155217</v>
      </c>
    </row>
    <row r="22" spans="1:19" x14ac:dyDescent="0.15">
      <c r="A22" s="4">
        <v>1939</v>
      </c>
      <c r="B22" s="1">
        <v>796868</v>
      </c>
      <c r="C22" s="1">
        <v>628947</v>
      </c>
      <c r="D22" s="1">
        <v>238375</v>
      </c>
      <c r="E22" s="1">
        <v>356461</v>
      </c>
      <c r="F22" s="1">
        <v>342589</v>
      </c>
      <c r="G22" s="1">
        <v>362147</v>
      </c>
      <c r="H22" s="1">
        <v>176444</v>
      </c>
      <c r="I22" s="1">
        <v>863757</v>
      </c>
      <c r="J22" s="1">
        <f t="shared" si="0"/>
        <v>3765588</v>
      </c>
      <c r="K22" s="1">
        <v>7603</v>
      </c>
      <c r="L22" s="1">
        <v>7861</v>
      </c>
      <c r="M22" s="1">
        <v>3722</v>
      </c>
      <c r="N22" s="1">
        <v>96294</v>
      </c>
      <c r="O22" s="1">
        <v>5101</v>
      </c>
      <c r="P22" s="1">
        <v>65099</v>
      </c>
      <c r="Q22" s="1">
        <v>0</v>
      </c>
      <c r="R22" s="1">
        <v>8342</v>
      </c>
      <c r="S22" s="1">
        <f t="shared" si="1"/>
        <v>194022</v>
      </c>
    </row>
    <row r="23" spans="1:19" x14ac:dyDescent="0.15">
      <c r="A23" s="4">
        <v>1940</v>
      </c>
      <c r="B23" s="1">
        <v>814577</v>
      </c>
      <c r="C23" s="1">
        <v>642923</v>
      </c>
      <c r="D23" s="1">
        <v>243672</v>
      </c>
      <c r="E23" s="1">
        <v>364382</v>
      </c>
      <c r="F23" s="1">
        <v>350202</v>
      </c>
      <c r="G23" s="1">
        <v>370195</v>
      </c>
      <c r="H23" s="1">
        <v>180365</v>
      </c>
      <c r="I23" s="1">
        <v>882952</v>
      </c>
      <c r="J23" s="1">
        <f t="shared" si="0"/>
        <v>3849268</v>
      </c>
      <c r="K23" s="1">
        <v>7772</v>
      </c>
      <c r="L23" s="1">
        <v>8035</v>
      </c>
      <c r="M23" s="1">
        <v>3805</v>
      </c>
      <c r="N23" s="1">
        <v>98434</v>
      </c>
      <c r="O23" s="1">
        <v>5214</v>
      </c>
      <c r="P23" s="1">
        <v>66546</v>
      </c>
      <c r="Q23" s="1">
        <v>0</v>
      </c>
      <c r="R23" s="1">
        <v>8527</v>
      </c>
      <c r="S23" s="1">
        <f t="shared" si="1"/>
        <v>198333</v>
      </c>
    </row>
    <row r="24" spans="1:19" x14ac:dyDescent="0.15">
      <c r="A24" s="4">
        <v>1941</v>
      </c>
      <c r="B24" s="1">
        <v>876555</v>
      </c>
      <c r="C24" s="1">
        <v>691841</v>
      </c>
      <c r="D24" s="1">
        <v>262213</v>
      </c>
      <c r="E24" s="1">
        <v>392107</v>
      </c>
      <c r="F24" s="1">
        <v>376847</v>
      </c>
      <c r="G24" s="1">
        <v>398362</v>
      </c>
      <c r="H24" s="1">
        <v>194089</v>
      </c>
      <c r="I24" s="1">
        <v>950133</v>
      </c>
      <c r="J24" s="1">
        <f t="shared" si="0"/>
        <v>4142147</v>
      </c>
      <c r="K24" s="1">
        <v>8363</v>
      </c>
      <c r="L24" s="1">
        <v>8647</v>
      </c>
      <c r="M24" s="1">
        <v>4095</v>
      </c>
      <c r="N24" s="1">
        <v>105924</v>
      </c>
      <c r="O24" s="1">
        <v>5611</v>
      </c>
      <c r="P24" s="1">
        <v>71609</v>
      </c>
      <c r="Q24" s="1">
        <v>0</v>
      </c>
      <c r="R24" s="1">
        <v>9176</v>
      </c>
      <c r="S24" s="1">
        <f t="shared" si="1"/>
        <v>213425</v>
      </c>
    </row>
    <row r="25" spans="1:19" x14ac:dyDescent="0.15">
      <c r="A25" s="4">
        <v>1942</v>
      </c>
      <c r="B25" s="1">
        <v>858847</v>
      </c>
      <c r="C25" s="1">
        <v>677865</v>
      </c>
      <c r="D25" s="1">
        <v>256915</v>
      </c>
      <c r="E25" s="1">
        <v>384185</v>
      </c>
      <c r="F25" s="1">
        <v>369234</v>
      </c>
      <c r="G25" s="1">
        <v>390314</v>
      </c>
      <c r="H25" s="1">
        <v>190168</v>
      </c>
      <c r="I25" s="1">
        <v>930939</v>
      </c>
      <c r="J25" s="1">
        <f t="shared" si="0"/>
        <v>4058467</v>
      </c>
      <c r="K25" s="1">
        <v>8194</v>
      </c>
      <c r="L25" s="1">
        <v>8472</v>
      </c>
      <c r="M25" s="1">
        <v>4012</v>
      </c>
      <c r="N25" s="1">
        <v>103784</v>
      </c>
      <c r="O25" s="1">
        <v>5497</v>
      </c>
      <c r="P25" s="1">
        <v>70163</v>
      </c>
      <c r="Q25" s="1">
        <v>0</v>
      </c>
      <c r="R25" s="1">
        <v>8991</v>
      </c>
      <c r="S25" s="1">
        <f t="shared" si="1"/>
        <v>209113</v>
      </c>
    </row>
    <row r="26" spans="1:19" x14ac:dyDescent="0.15">
      <c r="A26" s="4">
        <v>1943</v>
      </c>
      <c r="B26" s="1">
        <v>849993</v>
      </c>
      <c r="C26" s="1">
        <v>670876</v>
      </c>
      <c r="D26" s="1">
        <v>254267</v>
      </c>
      <c r="E26" s="1">
        <v>380225</v>
      </c>
      <c r="F26" s="1">
        <v>365428</v>
      </c>
      <c r="G26" s="1">
        <v>386291</v>
      </c>
      <c r="H26" s="1">
        <v>188207</v>
      </c>
      <c r="I26" s="1">
        <v>921341</v>
      </c>
      <c r="J26" s="1">
        <f t="shared" si="0"/>
        <v>4016628</v>
      </c>
      <c r="K26" s="1">
        <v>8110</v>
      </c>
      <c r="L26" s="1">
        <v>8385</v>
      </c>
      <c r="M26" s="1">
        <v>3971</v>
      </c>
      <c r="N26" s="1">
        <v>102714</v>
      </c>
      <c r="O26" s="1">
        <v>5441</v>
      </c>
      <c r="P26" s="1">
        <v>69439</v>
      </c>
      <c r="Q26" s="1">
        <v>0</v>
      </c>
      <c r="R26" s="1">
        <v>8898</v>
      </c>
      <c r="S26" s="1">
        <f t="shared" si="1"/>
        <v>206958</v>
      </c>
    </row>
    <row r="27" spans="1:19" x14ac:dyDescent="0.15">
      <c r="A27" s="4">
        <v>1944</v>
      </c>
      <c r="B27" s="1">
        <v>734890</v>
      </c>
      <c r="C27" s="1">
        <v>580029</v>
      </c>
      <c r="D27" s="1">
        <v>219835</v>
      </c>
      <c r="E27" s="1">
        <v>328736</v>
      </c>
      <c r="F27" s="1">
        <v>315943</v>
      </c>
      <c r="G27" s="1">
        <v>333980</v>
      </c>
      <c r="H27" s="1">
        <v>162721</v>
      </c>
      <c r="I27" s="1">
        <v>796576</v>
      </c>
      <c r="J27" s="1">
        <f t="shared" si="0"/>
        <v>3472710</v>
      </c>
      <c r="K27" s="1">
        <v>7011</v>
      </c>
      <c r="L27" s="1">
        <v>7249</v>
      </c>
      <c r="M27" s="1">
        <v>3433</v>
      </c>
      <c r="N27" s="1">
        <v>88805</v>
      </c>
      <c r="O27" s="1">
        <v>4704</v>
      </c>
      <c r="P27" s="1">
        <v>60036</v>
      </c>
      <c r="Q27" s="1">
        <v>0</v>
      </c>
      <c r="R27" s="1">
        <v>7693</v>
      </c>
      <c r="S27" s="1">
        <f t="shared" si="1"/>
        <v>178931</v>
      </c>
    </row>
    <row r="28" spans="1:19" x14ac:dyDescent="0.15">
      <c r="A28" s="4">
        <v>1945</v>
      </c>
      <c r="B28" s="1">
        <v>239822</v>
      </c>
      <c r="C28" s="1">
        <v>189285</v>
      </c>
      <c r="D28" s="1">
        <v>71740</v>
      </c>
      <c r="E28" s="1">
        <v>107279</v>
      </c>
      <c r="F28" s="1">
        <v>103104</v>
      </c>
      <c r="G28" s="1">
        <v>108990</v>
      </c>
      <c r="H28" s="1">
        <v>53102</v>
      </c>
      <c r="I28" s="1">
        <v>259953</v>
      </c>
      <c r="J28" s="1">
        <f t="shared" si="0"/>
        <v>1133275</v>
      </c>
      <c r="K28" s="1">
        <v>2288</v>
      </c>
      <c r="L28" s="1">
        <v>2366</v>
      </c>
      <c r="M28" s="1">
        <v>1120</v>
      </c>
      <c r="N28" s="1">
        <v>28980</v>
      </c>
      <c r="O28" s="1">
        <v>1535</v>
      </c>
      <c r="P28" s="1">
        <v>19592</v>
      </c>
      <c r="Q28" s="1">
        <v>0</v>
      </c>
      <c r="R28" s="1">
        <v>2511</v>
      </c>
      <c r="S28" s="1">
        <f t="shared" si="1"/>
        <v>58392</v>
      </c>
    </row>
    <row r="29" spans="1:19" x14ac:dyDescent="0.15">
      <c r="A29" s="4">
        <v>1946</v>
      </c>
      <c r="B29" s="1">
        <v>68081</v>
      </c>
      <c r="C29" s="1">
        <v>53734</v>
      </c>
      <c r="D29" s="1">
        <v>20366</v>
      </c>
      <c r="E29" s="1">
        <v>30454</v>
      </c>
      <c r="F29" s="1">
        <v>29269</v>
      </c>
      <c r="G29" s="1">
        <v>30940</v>
      </c>
      <c r="H29" s="1">
        <v>15075</v>
      </c>
      <c r="I29" s="1">
        <v>73796</v>
      </c>
      <c r="J29" s="1">
        <f t="shared" si="0"/>
        <v>321715</v>
      </c>
      <c r="K29" s="1">
        <v>650</v>
      </c>
      <c r="L29" s="1">
        <v>672</v>
      </c>
      <c r="M29" s="1">
        <v>318</v>
      </c>
      <c r="N29" s="1">
        <v>8227</v>
      </c>
      <c r="O29" s="1">
        <v>436</v>
      </c>
      <c r="P29" s="1">
        <v>5562</v>
      </c>
      <c r="Q29" s="1">
        <v>0</v>
      </c>
      <c r="R29" s="1">
        <v>713</v>
      </c>
      <c r="S29" s="1">
        <f t="shared" si="1"/>
        <v>16578</v>
      </c>
    </row>
    <row r="30" spans="1:19" x14ac:dyDescent="0.15">
      <c r="A30" s="4">
        <v>1947</v>
      </c>
      <c r="B30" s="1">
        <v>116338</v>
      </c>
      <c r="C30" s="1">
        <v>91822</v>
      </c>
      <c r="D30" s="1">
        <v>34801</v>
      </c>
      <c r="E30" s="1">
        <v>52041</v>
      </c>
      <c r="F30" s="1">
        <v>50016</v>
      </c>
      <c r="G30" s="1">
        <v>52871</v>
      </c>
      <c r="H30" s="1">
        <v>25760</v>
      </c>
      <c r="I30" s="1">
        <v>126103</v>
      </c>
      <c r="J30" s="1">
        <f t="shared" si="0"/>
        <v>549752</v>
      </c>
      <c r="K30" s="1">
        <v>1110</v>
      </c>
      <c r="L30" s="1">
        <v>1148</v>
      </c>
      <c r="M30" s="1">
        <v>543</v>
      </c>
      <c r="N30" s="1">
        <v>14058</v>
      </c>
      <c r="O30" s="1">
        <v>745</v>
      </c>
      <c r="P30" s="1">
        <v>9504</v>
      </c>
      <c r="Q30" s="1">
        <v>0</v>
      </c>
      <c r="R30" s="1">
        <v>1218</v>
      </c>
      <c r="S30" s="1">
        <f t="shared" si="1"/>
        <v>28326</v>
      </c>
    </row>
    <row r="31" spans="1:19" x14ac:dyDescent="0.15">
      <c r="A31" s="4">
        <v>1948</v>
      </c>
      <c r="B31" s="1">
        <v>209510</v>
      </c>
      <c r="C31" s="1">
        <v>165361</v>
      </c>
      <c r="D31" s="1">
        <v>62673</v>
      </c>
      <c r="E31" s="1">
        <v>93720</v>
      </c>
      <c r="F31" s="1">
        <v>90072</v>
      </c>
      <c r="G31" s="1">
        <v>95215</v>
      </c>
      <c r="H31" s="1">
        <v>46390</v>
      </c>
      <c r="I31" s="1">
        <v>227096</v>
      </c>
      <c r="J31" s="1">
        <f t="shared" si="0"/>
        <v>990037</v>
      </c>
      <c r="K31" s="1">
        <v>1999</v>
      </c>
      <c r="L31" s="1">
        <v>2067</v>
      </c>
      <c r="M31" s="1">
        <v>979</v>
      </c>
      <c r="N31" s="1">
        <v>25317</v>
      </c>
      <c r="O31" s="1">
        <v>1341</v>
      </c>
      <c r="P31" s="1">
        <v>17116</v>
      </c>
      <c r="Q31" s="1">
        <v>0</v>
      </c>
      <c r="R31" s="1">
        <v>2193</v>
      </c>
      <c r="S31" s="1">
        <f t="shared" si="1"/>
        <v>51012</v>
      </c>
    </row>
    <row r="32" spans="1:19" x14ac:dyDescent="0.15">
      <c r="A32" s="4">
        <v>1949</v>
      </c>
      <c r="B32" s="1">
        <v>380173</v>
      </c>
      <c r="C32" s="1">
        <v>300060</v>
      </c>
      <c r="D32" s="1">
        <v>113725</v>
      </c>
      <c r="E32" s="1">
        <v>170061</v>
      </c>
      <c r="F32" s="1">
        <v>163443</v>
      </c>
      <c r="G32" s="1">
        <v>172774</v>
      </c>
      <c r="H32" s="1">
        <v>84179</v>
      </c>
      <c r="I32" s="1">
        <v>412084</v>
      </c>
      <c r="J32" s="1">
        <f t="shared" si="0"/>
        <v>1796499</v>
      </c>
      <c r="K32" s="1">
        <v>3627</v>
      </c>
      <c r="L32" s="1">
        <v>3750</v>
      </c>
      <c r="M32" s="1">
        <v>1776</v>
      </c>
      <c r="N32" s="1">
        <v>45940</v>
      </c>
      <c r="O32" s="1">
        <v>2433</v>
      </c>
      <c r="P32" s="1">
        <v>31058</v>
      </c>
      <c r="Q32" s="1">
        <v>0</v>
      </c>
      <c r="R32" s="1">
        <v>3980</v>
      </c>
      <c r="S32" s="1">
        <f t="shared" si="1"/>
        <v>92564</v>
      </c>
    </row>
    <row r="33" spans="1:19" x14ac:dyDescent="0.15">
      <c r="A33" s="4">
        <v>1950</v>
      </c>
      <c r="B33" s="1">
        <v>591202</v>
      </c>
      <c r="C33" s="1">
        <v>466620</v>
      </c>
      <c r="D33" s="1">
        <v>176852</v>
      </c>
      <c r="E33" s="1">
        <v>264461</v>
      </c>
      <c r="F33" s="1">
        <v>254169</v>
      </c>
      <c r="G33" s="1">
        <v>268680</v>
      </c>
      <c r="H33" s="1">
        <v>130905</v>
      </c>
      <c r="I33" s="1">
        <v>640827</v>
      </c>
      <c r="J33" s="1">
        <f t="shared" si="0"/>
        <v>2793716</v>
      </c>
      <c r="K33" s="1">
        <v>5641</v>
      </c>
      <c r="L33" s="1">
        <v>5832</v>
      </c>
      <c r="M33" s="1">
        <v>2762</v>
      </c>
      <c r="N33" s="1">
        <v>71441</v>
      </c>
      <c r="O33" s="1">
        <v>3784</v>
      </c>
      <c r="P33" s="1">
        <v>48298</v>
      </c>
      <c r="Q33" s="1">
        <v>0</v>
      </c>
      <c r="R33" s="1">
        <v>6189</v>
      </c>
      <c r="S33" s="1">
        <f t="shared" si="1"/>
        <v>143947</v>
      </c>
    </row>
    <row r="34" spans="1:19" x14ac:dyDescent="0.15">
      <c r="A34" s="4">
        <v>1951</v>
      </c>
      <c r="B34" s="1">
        <v>794438</v>
      </c>
      <c r="C34" s="1">
        <v>627028</v>
      </c>
      <c r="D34" s="1">
        <v>237648</v>
      </c>
      <c r="E34" s="1">
        <v>355374</v>
      </c>
      <c r="F34" s="1">
        <v>341544</v>
      </c>
      <c r="G34" s="1">
        <v>361043</v>
      </c>
      <c r="H34" s="1">
        <v>175906</v>
      </c>
      <c r="I34" s="1">
        <v>861123</v>
      </c>
      <c r="J34" s="1">
        <f t="shared" si="0"/>
        <v>3754104</v>
      </c>
      <c r="K34" s="1">
        <v>7580</v>
      </c>
      <c r="L34" s="1">
        <v>7837</v>
      </c>
      <c r="M34" s="1">
        <v>3711</v>
      </c>
      <c r="N34" s="1">
        <v>96000</v>
      </c>
      <c r="O34" s="1">
        <v>5085</v>
      </c>
      <c r="P34" s="1">
        <v>64901</v>
      </c>
      <c r="Q34" s="1">
        <v>0</v>
      </c>
      <c r="R34" s="1">
        <v>8316</v>
      </c>
      <c r="S34" s="1">
        <f t="shared" si="1"/>
        <v>193430</v>
      </c>
    </row>
    <row r="35" spans="1:19" x14ac:dyDescent="0.15">
      <c r="A35" s="4">
        <v>1952</v>
      </c>
      <c r="B35" s="1">
        <v>853883</v>
      </c>
      <c r="C35" s="1">
        <v>673947</v>
      </c>
      <c r="D35" s="1">
        <v>255430</v>
      </c>
      <c r="E35" s="1">
        <v>381965</v>
      </c>
      <c r="F35" s="1">
        <v>367100</v>
      </c>
      <c r="G35" s="1">
        <v>388058</v>
      </c>
      <c r="H35" s="1">
        <v>189068</v>
      </c>
      <c r="I35" s="1">
        <v>925558</v>
      </c>
      <c r="J35" s="1">
        <f t="shared" ref="J35:J66" si="2">SUM(B35:I35)</f>
        <v>4035009</v>
      </c>
      <c r="K35" s="1">
        <v>8147</v>
      </c>
      <c r="L35" s="1">
        <v>8423</v>
      </c>
      <c r="M35" s="1">
        <v>3989</v>
      </c>
      <c r="N35" s="1">
        <v>103184</v>
      </c>
      <c r="O35" s="1">
        <v>5466</v>
      </c>
      <c r="P35" s="1">
        <v>69757</v>
      </c>
      <c r="Q35" s="1">
        <v>0</v>
      </c>
      <c r="R35" s="1">
        <v>8939</v>
      </c>
      <c r="S35" s="1">
        <f t="shared" ref="S35:S66" si="3">SUM(K35:R35)</f>
        <v>207905</v>
      </c>
    </row>
    <row r="36" spans="1:19" x14ac:dyDescent="0.15">
      <c r="A36" s="4">
        <v>1953</v>
      </c>
      <c r="B36" s="1">
        <v>936213</v>
      </c>
      <c r="C36" s="1">
        <v>738927</v>
      </c>
      <c r="D36" s="1">
        <v>280058</v>
      </c>
      <c r="E36" s="1">
        <v>418793</v>
      </c>
      <c r="F36" s="1">
        <v>402495</v>
      </c>
      <c r="G36" s="1">
        <v>425474</v>
      </c>
      <c r="H36" s="1">
        <v>207298</v>
      </c>
      <c r="I36" s="1">
        <v>1014798</v>
      </c>
      <c r="J36" s="1">
        <f t="shared" si="2"/>
        <v>4424056</v>
      </c>
      <c r="K36" s="1">
        <v>8932</v>
      </c>
      <c r="L36" s="1">
        <v>9235</v>
      </c>
      <c r="M36" s="1">
        <v>4373</v>
      </c>
      <c r="N36" s="1">
        <v>113133</v>
      </c>
      <c r="O36" s="1">
        <v>5993</v>
      </c>
      <c r="P36" s="1">
        <v>76483</v>
      </c>
      <c r="Q36" s="1">
        <v>0</v>
      </c>
      <c r="R36" s="1">
        <v>9800</v>
      </c>
      <c r="S36" s="1">
        <f t="shared" si="3"/>
        <v>227949</v>
      </c>
    </row>
    <row r="37" spans="1:19" x14ac:dyDescent="0.15">
      <c r="A37" s="4">
        <v>1954</v>
      </c>
      <c r="B37" s="1">
        <v>946935</v>
      </c>
      <c r="C37" s="1">
        <v>747390</v>
      </c>
      <c r="D37" s="1">
        <v>283266</v>
      </c>
      <c r="E37" s="1">
        <v>423590</v>
      </c>
      <c r="F37" s="1">
        <v>407105</v>
      </c>
      <c r="G37" s="1">
        <v>430347</v>
      </c>
      <c r="H37" s="1">
        <v>209672</v>
      </c>
      <c r="I37" s="1">
        <v>1026421</v>
      </c>
      <c r="J37" s="1">
        <f t="shared" si="2"/>
        <v>4474726</v>
      </c>
      <c r="K37" s="1">
        <v>9034</v>
      </c>
      <c r="L37" s="1">
        <v>9341</v>
      </c>
      <c r="M37" s="1">
        <v>4423</v>
      </c>
      <c r="N37" s="1">
        <v>114428</v>
      </c>
      <c r="O37" s="1">
        <v>6061</v>
      </c>
      <c r="P37" s="1">
        <v>77359</v>
      </c>
      <c r="Q37" s="1">
        <v>0</v>
      </c>
      <c r="R37" s="1">
        <v>9913</v>
      </c>
      <c r="S37" s="1">
        <f t="shared" si="3"/>
        <v>230559</v>
      </c>
    </row>
    <row r="38" spans="1:19" x14ac:dyDescent="0.15">
      <c r="A38" s="4">
        <v>1955</v>
      </c>
      <c r="B38" s="1">
        <v>1149493</v>
      </c>
      <c r="C38" s="1">
        <v>907264</v>
      </c>
      <c r="D38" s="1">
        <v>343859</v>
      </c>
      <c r="E38" s="1">
        <v>514199</v>
      </c>
      <c r="F38" s="1">
        <v>494188</v>
      </c>
      <c r="G38" s="1">
        <v>522402</v>
      </c>
      <c r="H38" s="1">
        <v>254523</v>
      </c>
      <c r="I38" s="1">
        <v>1245981</v>
      </c>
      <c r="J38" s="1">
        <f t="shared" si="2"/>
        <v>5431909</v>
      </c>
      <c r="K38" s="1">
        <v>10967</v>
      </c>
      <c r="L38" s="1">
        <v>11339</v>
      </c>
      <c r="M38" s="1">
        <v>5370</v>
      </c>
      <c r="N38" s="1">
        <v>138906</v>
      </c>
      <c r="O38" s="1">
        <v>7358</v>
      </c>
      <c r="P38" s="1">
        <v>93907</v>
      </c>
      <c r="Q38" s="1">
        <v>0</v>
      </c>
      <c r="R38" s="1">
        <v>12033</v>
      </c>
      <c r="S38" s="1">
        <f t="shared" si="3"/>
        <v>279880</v>
      </c>
    </row>
    <row r="39" spans="1:19" x14ac:dyDescent="0.15">
      <c r="A39" s="4">
        <v>1956</v>
      </c>
      <c r="B39" s="1">
        <v>1357050</v>
      </c>
      <c r="C39" s="1">
        <v>1071083</v>
      </c>
      <c r="D39" s="1">
        <v>405948</v>
      </c>
      <c r="E39" s="1">
        <v>607045</v>
      </c>
      <c r="F39" s="1">
        <v>583421</v>
      </c>
      <c r="G39" s="1">
        <v>616730</v>
      </c>
      <c r="H39" s="1">
        <v>300481</v>
      </c>
      <c r="I39" s="1">
        <v>1470961</v>
      </c>
      <c r="J39" s="1">
        <f t="shared" si="2"/>
        <v>6412719</v>
      </c>
      <c r="K39" s="1">
        <v>25076</v>
      </c>
      <c r="L39" s="1">
        <v>25927</v>
      </c>
      <c r="M39" s="1">
        <v>14891</v>
      </c>
      <c r="N39" s="1">
        <v>240734</v>
      </c>
      <c r="O39" s="1">
        <v>17088</v>
      </c>
      <c r="P39" s="1">
        <v>152820</v>
      </c>
      <c r="Q39" s="1">
        <v>0</v>
      </c>
      <c r="R39" s="1">
        <v>14552</v>
      </c>
      <c r="S39" s="1">
        <f t="shared" si="3"/>
        <v>491088</v>
      </c>
    </row>
    <row r="40" spans="1:19" x14ac:dyDescent="0.15">
      <c r="A40" s="4">
        <v>1957</v>
      </c>
      <c r="B40" s="1">
        <v>1535905</v>
      </c>
      <c r="C40" s="1">
        <v>1212248</v>
      </c>
      <c r="D40" s="1">
        <v>459450</v>
      </c>
      <c r="E40" s="1">
        <v>687052</v>
      </c>
      <c r="F40" s="1">
        <v>660314</v>
      </c>
      <c r="G40" s="1">
        <v>698012</v>
      </c>
      <c r="H40" s="1">
        <v>340083</v>
      </c>
      <c r="I40" s="1">
        <v>1664828</v>
      </c>
      <c r="J40" s="1">
        <f t="shared" si="2"/>
        <v>7257892</v>
      </c>
      <c r="K40" s="1">
        <v>32034</v>
      </c>
      <c r="L40" s="1">
        <v>33121</v>
      </c>
      <c r="M40" s="1">
        <v>18260</v>
      </c>
      <c r="N40" s="1">
        <v>243821</v>
      </c>
      <c r="O40" s="1">
        <v>16723</v>
      </c>
      <c r="P40" s="1">
        <v>154493</v>
      </c>
      <c r="Q40" s="1">
        <v>0</v>
      </c>
      <c r="R40" s="1">
        <v>10510</v>
      </c>
      <c r="S40" s="1">
        <f t="shared" si="3"/>
        <v>508962</v>
      </c>
    </row>
    <row r="41" spans="1:19" x14ac:dyDescent="0.15">
      <c r="A41" s="4">
        <v>1958</v>
      </c>
      <c r="B41" s="1">
        <v>1480655</v>
      </c>
      <c r="C41" s="1">
        <v>1168641</v>
      </c>
      <c r="D41" s="1">
        <v>442923</v>
      </c>
      <c r="E41" s="1">
        <v>662337</v>
      </c>
      <c r="F41" s="1">
        <v>636561</v>
      </c>
      <c r="G41" s="1">
        <v>672903</v>
      </c>
      <c r="H41" s="1">
        <v>327849</v>
      </c>
      <c r="I41" s="1">
        <v>1604941</v>
      </c>
      <c r="J41" s="1">
        <f t="shared" si="2"/>
        <v>6996810</v>
      </c>
      <c r="K41" s="1">
        <v>61614</v>
      </c>
      <c r="L41" s="1">
        <v>63705</v>
      </c>
      <c r="M41" s="1">
        <v>23515</v>
      </c>
      <c r="N41" s="1">
        <v>196680</v>
      </c>
      <c r="O41" s="1">
        <v>11928</v>
      </c>
      <c r="P41" s="1">
        <v>148026</v>
      </c>
      <c r="Q41" s="1">
        <v>0</v>
      </c>
      <c r="R41" s="1">
        <v>15109</v>
      </c>
      <c r="S41" s="1">
        <f t="shared" si="3"/>
        <v>520577</v>
      </c>
    </row>
    <row r="42" spans="1:19" x14ac:dyDescent="0.15">
      <c r="A42" s="4">
        <v>1959</v>
      </c>
      <c r="B42" s="1">
        <v>2031788</v>
      </c>
      <c r="C42" s="1">
        <v>1603635</v>
      </c>
      <c r="D42" s="1">
        <v>607789</v>
      </c>
      <c r="E42" s="1">
        <v>908874</v>
      </c>
      <c r="F42" s="1">
        <v>873503</v>
      </c>
      <c r="G42" s="1">
        <v>923373</v>
      </c>
      <c r="H42" s="1">
        <v>449882</v>
      </c>
      <c r="I42" s="1">
        <v>2202336</v>
      </c>
      <c r="J42" s="1">
        <f t="shared" si="2"/>
        <v>9601180</v>
      </c>
      <c r="K42" s="1">
        <v>98859</v>
      </c>
      <c r="L42" s="1">
        <v>102214</v>
      </c>
      <c r="M42" s="1">
        <v>49551</v>
      </c>
      <c r="N42" s="1">
        <v>313285</v>
      </c>
      <c r="O42" s="1">
        <v>18878</v>
      </c>
      <c r="P42" s="1">
        <v>275571</v>
      </c>
      <c r="Q42" s="1">
        <v>0</v>
      </c>
      <c r="R42" s="1">
        <v>14418</v>
      </c>
      <c r="S42" s="1">
        <f t="shared" si="3"/>
        <v>872776</v>
      </c>
    </row>
    <row r="43" spans="1:19" x14ac:dyDescent="0.15">
      <c r="A43" s="4">
        <v>1960</v>
      </c>
      <c r="B43" s="1">
        <v>2704965</v>
      </c>
      <c r="C43" s="1">
        <v>2134955</v>
      </c>
      <c r="D43" s="1">
        <v>809162</v>
      </c>
      <c r="E43" s="1">
        <v>1210004</v>
      </c>
      <c r="F43" s="1">
        <v>1162914</v>
      </c>
      <c r="G43" s="1">
        <v>1229307</v>
      </c>
      <c r="H43" s="1">
        <v>598938</v>
      </c>
      <c r="I43" s="1">
        <v>2932019</v>
      </c>
      <c r="J43" s="1">
        <f t="shared" si="2"/>
        <v>12782264</v>
      </c>
      <c r="K43" s="1">
        <v>141355</v>
      </c>
      <c r="L43" s="1">
        <v>146152</v>
      </c>
      <c r="M43" s="1">
        <v>60294</v>
      </c>
      <c r="N43" s="1">
        <v>363557</v>
      </c>
      <c r="O43" s="1">
        <v>20876</v>
      </c>
      <c r="P43" s="1">
        <v>345665</v>
      </c>
      <c r="Q43" s="1">
        <v>0</v>
      </c>
      <c r="R43" s="1">
        <v>17326</v>
      </c>
      <c r="S43" s="1">
        <f t="shared" si="3"/>
        <v>1095225</v>
      </c>
    </row>
    <row r="44" spans="1:19" x14ac:dyDescent="0.15">
      <c r="A44" s="4">
        <v>1961</v>
      </c>
      <c r="B44" s="1">
        <v>3857500</v>
      </c>
      <c r="C44" s="1">
        <v>2988466</v>
      </c>
      <c r="D44" s="1">
        <v>1007358</v>
      </c>
      <c r="E44" s="1">
        <v>1545961</v>
      </c>
      <c r="F44" s="1">
        <v>1513003</v>
      </c>
      <c r="G44" s="1">
        <v>1542547</v>
      </c>
      <c r="H44" s="1">
        <v>672095</v>
      </c>
      <c r="I44" s="1">
        <v>3986466</v>
      </c>
      <c r="J44" s="1">
        <f t="shared" si="2"/>
        <v>17113396</v>
      </c>
      <c r="K44" s="1">
        <v>156301</v>
      </c>
      <c r="L44" s="1">
        <v>161606</v>
      </c>
      <c r="M44" s="1">
        <v>82980</v>
      </c>
      <c r="N44" s="1">
        <v>434974</v>
      </c>
      <c r="O44" s="1">
        <v>28108</v>
      </c>
      <c r="P44" s="1">
        <v>455695</v>
      </c>
      <c r="Q44" s="1">
        <v>0</v>
      </c>
      <c r="R44" s="1">
        <v>33841</v>
      </c>
      <c r="S44" s="1">
        <f t="shared" si="3"/>
        <v>1353505</v>
      </c>
    </row>
    <row r="45" spans="1:19" x14ac:dyDescent="0.15">
      <c r="A45" s="4">
        <v>1962</v>
      </c>
      <c r="B45" s="1">
        <v>2748535</v>
      </c>
      <c r="C45" s="1">
        <v>2177953</v>
      </c>
      <c r="D45" s="1">
        <v>914720</v>
      </c>
      <c r="E45" s="1">
        <v>1245970</v>
      </c>
      <c r="F45" s="1">
        <v>1111318</v>
      </c>
      <c r="G45" s="1">
        <v>1432874</v>
      </c>
      <c r="H45" s="1">
        <v>599210</v>
      </c>
      <c r="I45" s="1">
        <v>2504520</v>
      </c>
      <c r="J45" s="1">
        <f t="shared" si="2"/>
        <v>12735100</v>
      </c>
      <c r="K45" s="1">
        <v>169823</v>
      </c>
      <c r="L45" s="1">
        <v>175587</v>
      </c>
      <c r="M45" s="1">
        <v>60421</v>
      </c>
      <c r="N45" s="1">
        <v>361065</v>
      </c>
      <c r="O45" s="1">
        <v>18319</v>
      </c>
      <c r="P45" s="1">
        <v>370712</v>
      </c>
      <c r="Q45" s="1">
        <v>0</v>
      </c>
      <c r="R45" s="1">
        <v>31905</v>
      </c>
      <c r="S45" s="1">
        <f t="shared" si="3"/>
        <v>1187832</v>
      </c>
    </row>
    <row r="46" spans="1:19" x14ac:dyDescent="0.15">
      <c r="A46" s="4">
        <v>1963</v>
      </c>
      <c r="B46" s="1">
        <v>3928079</v>
      </c>
      <c r="C46" s="1">
        <v>2882644</v>
      </c>
      <c r="D46" s="1">
        <v>1005634</v>
      </c>
      <c r="E46" s="1">
        <v>1368465</v>
      </c>
      <c r="F46" s="1">
        <v>1802389</v>
      </c>
      <c r="G46" s="1">
        <v>1675320</v>
      </c>
      <c r="H46" s="1">
        <v>726214</v>
      </c>
      <c r="I46" s="1">
        <v>3377450</v>
      </c>
      <c r="J46" s="1">
        <f t="shared" si="2"/>
        <v>16766195</v>
      </c>
      <c r="K46" s="1">
        <v>275651</v>
      </c>
      <c r="L46" s="1">
        <v>285006</v>
      </c>
      <c r="M46" s="1">
        <v>83773</v>
      </c>
      <c r="N46" s="1">
        <v>544190</v>
      </c>
      <c r="O46" s="1">
        <v>50250</v>
      </c>
      <c r="P46" s="1">
        <v>574368</v>
      </c>
      <c r="Q46" s="1">
        <v>0</v>
      </c>
      <c r="R46" s="1">
        <v>73312</v>
      </c>
      <c r="S46" s="1">
        <f t="shared" si="3"/>
        <v>1886550</v>
      </c>
    </row>
    <row r="47" spans="1:19" x14ac:dyDescent="0.15">
      <c r="A47" s="4">
        <v>1964</v>
      </c>
      <c r="B47" s="1">
        <v>5066325</v>
      </c>
      <c r="C47" s="1">
        <v>3552759</v>
      </c>
      <c r="D47" s="1">
        <v>1057302</v>
      </c>
      <c r="E47" s="1">
        <v>1622042</v>
      </c>
      <c r="F47" s="1">
        <v>2181758</v>
      </c>
      <c r="G47" s="1">
        <v>1926347</v>
      </c>
      <c r="H47" s="1">
        <v>724867</v>
      </c>
      <c r="I47" s="1">
        <v>4016728</v>
      </c>
      <c r="J47" s="1">
        <f t="shared" si="2"/>
        <v>20148128</v>
      </c>
      <c r="K47" s="1">
        <v>261040</v>
      </c>
      <c r="L47" s="1">
        <v>269900</v>
      </c>
      <c r="M47" s="1">
        <v>76388</v>
      </c>
      <c r="N47" s="1">
        <v>534853</v>
      </c>
      <c r="O47" s="1">
        <v>53582</v>
      </c>
      <c r="P47" s="1">
        <v>638327</v>
      </c>
      <c r="Q47" s="1">
        <v>0</v>
      </c>
      <c r="R47" s="1">
        <v>99161</v>
      </c>
      <c r="S47" s="1">
        <f t="shared" si="3"/>
        <v>1933251</v>
      </c>
    </row>
    <row r="48" spans="1:19" x14ac:dyDescent="0.15">
      <c r="A48" s="4">
        <v>1965</v>
      </c>
      <c r="B48" s="1">
        <v>5630618</v>
      </c>
      <c r="C48" s="1">
        <v>3841869</v>
      </c>
      <c r="D48" s="1">
        <v>788656</v>
      </c>
      <c r="E48" s="1">
        <v>2219683</v>
      </c>
      <c r="F48" s="1">
        <v>3640746</v>
      </c>
      <c r="G48" s="1">
        <v>1310174</v>
      </c>
      <c r="H48" s="1">
        <v>719651</v>
      </c>
      <c r="I48" s="1">
        <v>3894410</v>
      </c>
      <c r="J48" s="1">
        <f t="shared" si="2"/>
        <v>22045807</v>
      </c>
      <c r="K48" s="1">
        <v>273719</v>
      </c>
      <c r="L48" s="1">
        <v>283009</v>
      </c>
      <c r="M48" s="1">
        <v>49351</v>
      </c>
      <c r="N48" s="1">
        <v>481739</v>
      </c>
      <c r="O48" s="1">
        <v>60016</v>
      </c>
      <c r="P48" s="1">
        <v>506917</v>
      </c>
      <c r="Q48" s="1">
        <v>0</v>
      </c>
      <c r="R48" s="1">
        <v>97213</v>
      </c>
      <c r="S48" s="1">
        <f t="shared" si="3"/>
        <v>1751964</v>
      </c>
    </row>
    <row r="49" spans="1:19" x14ac:dyDescent="0.15">
      <c r="A49" s="4">
        <v>1966</v>
      </c>
      <c r="B49" s="1">
        <v>6994501</v>
      </c>
      <c r="C49" s="1">
        <v>4679424</v>
      </c>
      <c r="D49" s="1">
        <v>963256</v>
      </c>
      <c r="E49" s="1">
        <v>2292863</v>
      </c>
      <c r="F49" s="1">
        <v>3244137</v>
      </c>
      <c r="G49" s="1">
        <v>3272024</v>
      </c>
      <c r="H49" s="1">
        <v>844942</v>
      </c>
      <c r="I49" s="1">
        <v>4245108</v>
      </c>
      <c r="J49" s="1">
        <f t="shared" si="2"/>
        <v>26536255</v>
      </c>
      <c r="K49" s="1">
        <v>432520</v>
      </c>
      <c r="L49" s="1">
        <v>447200</v>
      </c>
      <c r="M49" s="1">
        <v>68173</v>
      </c>
      <c r="N49" s="1">
        <v>794457</v>
      </c>
      <c r="O49" s="1">
        <v>91375</v>
      </c>
      <c r="P49" s="1">
        <v>814996</v>
      </c>
      <c r="Q49" s="1">
        <v>0</v>
      </c>
      <c r="R49" s="1">
        <v>81374</v>
      </c>
      <c r="S49" s="1">
        <f t="shared" si="3"/>
        <v>2730095</v>
      </c>
    </row>
    <row r="50" spans="1:19" x14ac:dyDescent="0.15">
      <c r="A50" s="4">
        <v>1967</v>
      </c>
      <c r="B50" s="1">
        <v>9342791</v>
      </c>
      <c r="C50" s="1">
        <v>5867200</v>
      </c>
      <c r="D50" s="1">
        <v>1595069</v>
      </c>
      <c r="E50" s="1">
        <v>2929368</v>
      </c>
      <c r="F50" s="1">
        <v>3859100</v>
      </c>
      <c r="G50" s="1">
        <v>5301428</v>
      </c>
      <c r="H50" s="1">
        <v>1010540</v>
      </c>
      <c r="I50" s="1">
        <v>4950293</v>
      </c>
      <c r="J50" s="1">
        <f t="shared" si="2"/>
        <v>34855789</v>
      </c>
      <c r="K50" s="1">
        <v>524084</v>
      </c>
      <c r="L50" s="1">
        <v>541871</v>
      </c>
      <c r="M50" s="1">
        <v>89265</v>
      </c>
      <c r="N50" s="1">
        <v>1288474</v>
      </c>
      <c r="O50" s="1">
        <v>66090</v>
      </c>
      <c r="P50" s="1">
        <v>1093912</v>
      </c>
      <c r="Q50" s="1">
        <v>0</v>
      </c>
      <c r="R50" s="1">
        <v>105706</v>
      </c>
      <c r="S50" s="1">
        <f t="shared" si="3"/>
        <v>3709402</v>
      </c>
    </row>
    <row r="51" spans="1:19" x14ac:dyDescent="0.15">
      <c r="A51" s="4">
        <v>1968</v>
      </c>
      <c r="B51" s="1">
        <v>11311336</v>
      </c>
      <c r="C51" s="1">
        <v>5642472</v>
      </c>
      <c r="D51" s="1">
        <v>1482313</v>
      </c>
      <c r="E51" s="1">
        <v>2995476</v>
      </c>
      <c r="F51" s="1">
        <v>4188898</v>
      </c>
      <c r="G51" s="1">
        <v>3153436</v>
      </c>
      <c r="H51" s="1">
        <v>993873</v>
      </c>
      <c r="I51" s="1">
        <v>5715795</v>
      </c>
      <c r="J51" s="1">
        <f t="shared" si="2"/>
        <v>35483599</v>
      </c>
      <c r="K51" s="1">
        <v>613024</v>
      </c>
      <c r="L51" s="1">
        <v>633831</v>
      </c>
      <c r="M51" s="1">
        <v>61978</v>
      </c>
      <c r="N51" s="1">
        <v>1520017</v>
      </c>
      <c r="O51" s="1">
        <v>93583</v>
      </c>
      <c r="P51" s="1">
        <v>1148231</v>
      </c>
      <c r="Q51" s="1">
        <v>0</v>
      </c>
      <c r="R51" s="1">
        <v>114836</v>
      </c>
      <c r="S51" s="1">
        <f t="shared" si="3"/>
        <v>4185500</v>
      </c>
    </row>
    <row r="52" spans="1:19" x14ac:dyDescent="0.15">
      <c r="A52" s="4">
        <v>1969</v>
      </c>
      <c r="B52" s="1">
        <v>14096514</v>
      </c>
      <c r="C52" s="1">
        <v>6528516</v>
      </c>
      <c r="D52" s="1">
        <v>2226171</v>
      </c>
      <c r="E52" s="1">
        <v>3576603</v>
      </c>
      <c r="F52" s="1">
        <v>4515011</v>
      </c>
      <c r="G52" s="1">
        <v>4545914</v>
      </c>
      <c r="H52" s="1">
        <v>1144637</v>
      </c>
      <c r="I52" s="1">
        <v>6600844</v>
      </c>
      <c r="J52" s="1">
        <f t="shared" si="2"/>
        <v>43234210</v>
      </c>
      <c r="K52" s="1">
        <v>690721</v>
      </c>
      <c r="L52" s="1">
        <v>665192</v>
      </c>
      <c r="M52" s="1">
        <v>46672</v>
      </c>
      <c r="N52" s="1">
        <v>1601258</v>
      </c>
      <c r="O52" s="1">
        <v>86085</v>
      </c>
      <c r="P52" s="1">
        <v>1406046</v>
      </c>
      <c r="Q52" s="1">
        <v>0</v>
      </c>
      <c r="R52" s="1">
        <v>67210</v>
      </c>
      <c r="S52" s="1">
        <f t="shared" si="3"/>
        <v>4563184</v>
      </c>
    </row>
    <row r="53" spans="1:19" x14ac:dyDescent="0.15">
      <c r="A53" s="4">
        <v>1970</v>
      </c>
      <c r="B53" s="1">
        <v>15361544</v>
      </c>
      <c r="C53" s="1">
        <v>7123546</v>
      </c>
      <c r="D53" s="1">
        <v>3029347</v>
      </c>
      <c r="E53" s="1">
        <v>4435083</v>
      </c>
      <c r="F53" s="1">
        <v>5513124</v>
      </c>
      <c r="G53" s="1">
        <v>3155815</v>
      </c>
      <c r="H53" s="1">
        <v>1438372</v>
      </c>
      <c r="I53" s="1">
        <v>6624443</v>
      </c>
      <c r="J53" s="1">
        <f t="shared" si="2"/>
        <v>46681274</v>
      </c>
      <c r="K53" s="1">
        <v>450963</v>
      </c>
      <c r="L53" s="1">
        <v>446705</v>
      </c>
      <c r="M53" s="1">
        <v>413015</v>
      </c>
      <c r="N53" s="1">
        <v>1765342</v>
      </c>
      <c r="O53" s="1">
        <v>139456</v>
      </c>
      <c r="P53" s="1">
        <v>2080879</v>
      </c>
      <c r="Q53" s="1">
        <v>78849</v>
      </c>
      <c r="R53" s="1">
        <v>104056</v>
      </c>
      <c r="S53" s="1">
        <f t="shared" si="3"/>
        <v>5479265</v>
      </c>
    </row>
    <row r="54" spans="1:19" x14ac:dyDescent="0.15">
      <c r="A54" s="4">
        <v>1971</v>
      </c>
      <c r="B54" s="1">
        <v>14921419</v>
      </c>
      <c r="C54" s="1">
        <v>6509911</v>
      </c>
      <c r="D54" s="1">
        <v>2430777</v>
      </c>
      <c r="E54" s="1">
        <v>3577938</v>
      </c>
      <c r="F54" s="1">
        <v>5216418</v>
      </c>
      <c r="G54" s="1">
        <v>4501125</v>
      </c>
      <c r="H54" s="1">
        <v>1311605</v>
      </c>
      <c r="I54" s="1">
        <v>5585212</v>
      </c>
      <c r="J54" s="1">
        <f t="shared" si="2"/>
        <v>44054405</v>
      </c>
      <c r="K54" s="1">
        <v>422871</v>
      </c>
      <c r="L54" s="1">
        <v>465116</v>
      </c>
      <c r="M54" s="1">
        <v>342152</v>
      </c>
      <c r="N54" s="1">
        <v>1508965</v>
      </c>
      <c r="O54" s="1">
        <v>169124</v>
      </c>
      <c r="P54" s="1">
        <v>1893145</v>
      </c>
      <c r="Q54" s="1">
        <v>87854</v>
      </c>
      <c r="R54" s="1">
        <v>95871</v>
      </c>
      <c r="S54" s="1">
        <f t="shared" si="3"/>
        <v>4985098</v>
      </c>
    </row>
    <row r="55" spans="1:19" x14ac:dyDescent="0.15">
      <c r="A55" s="4">
        <v>1972</v>
      </c>
      <c r="B55" s="1">
        <v>18543957</v>
      </c>
      <c r="C55" s="1">
        <v>7995607</v>
      </c>
      <c r="D55" s="1">
        <v>3111709</v>
      </c>
      <c r="E55" s="1">
        <v>4513926</v>
      </c>
      <c r="F55" s="1">
        <v>5733019</v>
      </c>
      <c r="G55" s="1">
        <v>6076814</v>
      </c>
      <c r="H55" s="1">
        <v>1593457</v>
      </c>
      <c r="I55" s="1">
        <v>6320585</v>
      </c>
      <c r="J55" s="1">
        <f t="shared" si="2"/>
        <v>53889074</v>
      </c>
      <c r="K55" s="1">
        <v>395094</v>
      </c>
      <c r="L55" s="1">
        <v>373405</v>
      </c>
      <c r="M55" s="1">
        <v>490264</v>
      </c>
      <c r="N55" s="1">
        <v>1895327</v>
      </c>
      <c r="O55" s="1">
        <v>162276</v>
      </c>
      <c r="P55" s="1">
        <v>2451468</v>
      </c>
      <c r="Q55" s="1">
        <v>103995</v>
      </c>
      <c r="R55" s="1">
        <v>109453</v>
      </c>
      <c r="S55" s="1">
        <f t="shared" si="3"/>
        <v>5981282</v>
      </c>
    </row>
    <row r="56" spans="1:19" x14ac:dyDescent="0.15">
      <c r="A56" s="4">
        <v>1973</v>
      </c>
      <c r="B56" s="1">
        <v>23484816</v>
      </c>
      <c r="C56" s="1">
        <v>10824157</v>
      </c>
      <c r="D56" s="1">
        <v>4056578</v>
      </c>
      <c r="E56" s="1">
        <v>5878863</v>
      </c>
      <c r="F56" s="1">
        <v>7322187</v>
      </c>
      <c r="G56" s="1">
        <v>7723953</v>
      </c>
      <c r="H56" s="1">
        <v>1956256</v>
      </c>
      <c r="I56" s="1">
        <v>6997052</v>
      </c>
      <c r="J56" s="1">
        <f t="shared" si="2"/>
        <v>68243862</v>
      </c>
      <c r="K56" s="1">
        <v>442899</v>
      </c>
      <c r="L56" s="1">
        <v>552570</v>
      </c>
      <c r="M56" s="1">
        <v>548911</v>
      </c>
      <c r="N56" s="1">
        <v>2347122</v>
      </c>
      <c r="O56" s="1">
        <v>216386</v>
      </c>
      <c r="P56" s="1">
        <v>2620361</v>
      </c>
      <c r="Q56" s="1">
        <v>88647</v>
      </c>
      <c r="R56" s="1">
        <v>123727</v>
      </c>
      <c r="S56" s="1">
        <f t="shared" si="3"/>
        <v>6940623</v>
      </c>
    </row>
    <row r="57" spans="1:19" x14ac:dyDescent="0.15">
      <c r="A57" s="4">
        <v>1974</v>
      </c>
      <c r="B57" s="1">
        <v>19317306</v>
      </c>
      <c r="C57" s="1">
        <v>8648286</v>
      </c>
      <c r="D57" s="1">
        <v>3637331</v>
      </c>
      <c r="E57" s="1">
        <v>5305893</v>
      </c>
      <c r="F57" s="1">
        <v>8521679</v>
      </c>
      <c r="G57" s="1">
        <v>7781383</v>
      </c>
      <c r="H57" s="1">
        <v>1689068</v>
      </c>
      <c r="I57" s="1">
        <v>6564243</v>
      </c>
      <c r="J57" s="1">
        <f t="shared" si="2"/>
        <v>61465189</v>
      </c>
      <c r="K57" s="1">
        <v>344409</v>
      </c>
      <c r="L57" s="1">
        <v>414962</v>
      </c>
      <c r="M57" s="1">
        <v>368330</v>
      </c>
      <c r="N57" s="1">
        <v>2134377</v>
      </c>
      <c r="O57" s="1">
        <v>207968</v>
      </c>
      <c r="P57" s="1">
        <v>2322258</v>
      </c>
      <c r="Q57" s="1">
        <v>76219</v>
      </c>
      <c r="R57" s="1">
        <v>101370</v>
      </c>
      <c r="S57" s="1">
        <f t="shared" si="3"/>
        <v>5969893</v>
      </c>
    </row>
    <row r="58" spans="1:19" x14ac:dyDescent="0.15">
      <c r="A58" s="4">
        <v>1975</v>
      </c>
      <c r="B58" s="1">
        <v>15995673</v>
      </c>
      <c r="C58" s="1">
        <v>7086215</v>
      </c>
      <c r="D58" s="1">
        <v>3090608</v>
      </c>
      <c r="E58" s="1">
        <v>4076138</v>
      </c>
      <c r="F58" s="1">
        <v>6770521</v>
      </c>
      <c r="G58" s="1">
        <v>7604296</v>
      </c>
      <c r="H58" s="1">
        <v>1534390</v>
      </c>
      <c r="I58" s="1">
        <v>5219210</v>
      </c>
      <c r="J58" s="1">
        <f t="shared" si="2"/>
        <v>51377051</v>
      </c>
      <c r="K58" s="1">
        <v>211739</v>
      </c>
      <c r="L58" s="1">
        <v>222745</v>
      </c>
      <c r="M58" s="1">
        <v>346250</v>
      </c>
      <c r="N58" s="1">
        <v>1245535</v>
      </c>
      <c r="O58" s="1">
        <v>131598</v>
      </c>
      <c r="P58" s="1">
        <v>1858918</v>
      </c>
      <c r="Q58" s="1">
        <v>50073</v>
      </c>
      <c r="R58" s="1">
        <v>90250</v>
      </c>
      <c r="S58" s="1">
        <f t="shared" si="3"/>
        <v>4157108</v>
      </c>
    </row>
    <row r="59" spans="1:19" x14ac:dyDescent="0.15">
      <c r="A59" s="4">
        <v>1976</v>
      </c>
      <c r="B59" s="1">
        <v>16439495</v>
      </c>
      <c r="C59" s="1">
        <v>6778695</v>
      </c>
      <c r="D59" s="1">
        <v>3844388</v>
      </c>
      <c r="E59" s="1">
        <v>4197876</v>
      </c>
      <c r="F59" s="1">
        <v>5385162</v>
      </c>
      <c r="G59" s="1">
        <v>8963980</v>
      </c>
      <c r="H59" s="1">
        <v>1836065</v>
      </c>
      <c r="I59" s="1">
        <v>5891487</v>
      </c>
      <c r="J59" s="1">
        <f t="shared" si="2"/>
        <v>53337148</v>
      </c>
      <c r="K59" s="1">
        <v>395075</v>
      </c>
      <c r="L59" s="1">
        <v>320986</v>
      </c>
      <c r="M59" s="1">
        <v>532086</v>
      </c>
      <c r="N59" s="1">
        <v>1830796</v>
      </c>
      <c r="O59" s="1">
        <v>157144</v>
      </c>
      <c r="P59" s="1">
        <v>2791945</v>
      </c>
      <c r="Q59" s="1">
        <v>118846</v>
      </c>
      <c r="R59" s="1">
        <v>147467</v>
      </c>
      <c r="S59" s="1">
        <f t="shared" si="3"/>
        <v>6294345</v>
      </c>
    </row>
    <row r="60" spans="1:19" x14ac:dyDescent="0.15">
      <c r="A60" s="4">
        <v>1977</v>
      </c>
      <c r="B60" s="1">
        <v>15547250</v>
      </c>
      <c r="C60" s="1">
        <v>7129505</v>
      </c>
      <c r="D60" s="1">
        <v>3524729</v>
      </c>
      <c r="E60" s="1">
        <v>3793331</v>
      </c>
      <c r="F60" s="1">
        <v>3866051</v>
      </c>
      <c r="G60" s="1">
        <v>9004669</v>
      </c>
      <c r="H60" s="1">
        <v>1863937</v>
      </c>
      <c r="I60" s="1">
        <v>5049078</v>
      </c>
      <c r="J60" s="1">
        <f t="shared" si="2"/>
        <v>49778550</v>
      </c>
      <c r="K60" s="1">
        <v>437023</v>
      </c>
      <c r="L60" s="1">
        <v>363202</v>
      </c>
      <c r="M60" s="1">
        <v>483091</v>
      </c>
      <c r="N60" s="1">
        <v>1827033</v>
      </c>
      <c r="O60" s="1">
        <v>150638</v>
      </c>
      <c r="P60" s="1">
        <v>2814738</v>
      </c>
      <c r="Q60" s="1">
        <v>155496</v>
      </c>
      <c r="R60" s="1">
        <v>116737</v>
      </c>
      <c r="S60" s="1">
        <f t="shared" si="3"/>
        <v>6347958</v>
      </c>
    </row>
    <row r="61" spans="1:19" x14ac:dyDescent="0.15">
      <c r="A61" s="4">
        <v>1978</v>
      </c>
      <c r="B61" s="1">
        <v>17752984</v>
      </c>
      <c r="C61" s="1">
        <v>8315708</v>
      </c>
      <c r="D61" s="1">
        <v>3506424</v>
      </c>
      <c r="E61" s="1">
        <v>4285640</v>
      </c>
      <c r="F61" s="1">
        <v>2814105</v>
      </c>
      <c r="G61" s="1">
        <v>9287467</v>
      </c>
      <c r="H61" s="1">
        <v>1911933</v>
      </c>
      <c r="I61" s="1">
        <v>5059920</v>
      </c>
      <c r="J61" s="1">
        <f t="shared" si="2"/>
        <v>52934181</v>
      </c>
      <c r="K61" s="1">
        <v>517736</v>
      </c>
      <c r="L61" s="1">
        <v>421761</v>
      </c>
      <c r="M61" s="1">
        <v>517285</v>
      </c>
      <c r="N61" s="1">
        <v>2212328</v>
      </c>
      <c r="O61" s="1">
        <v>149688</v>
      </c>
      <c r="P61" s="1">
        <v>2734227</v>
      </c>
      <c r="Q61" s="1">
        <v>172621</v>
      </c>
      <c r="R61" s="1">
        <v>128407</v>
      </c>
      <c r="S61" s="1">
        <f t="shared" si="3"/>
        <v>6854053</v>
      </c>
    </row>
    <row r="62" spans="1:19" x14ac:dyDescent="0.15">
      <c r="A62" s="4">
        <v>1979</v>
      </c>
      <c r="B62" s="1">
        <v>21739788</v>
      </c>
      <c r="C62" s="1">
        <v>9146035</v>
      </c>
      <c r="D62" s="1">
        <v>4068717</v>
      </c>
      <c r="E62" s="1">
        <v>4856955</v>
      </c>
      <c r="F62" s="1">
        <v>4014525</v>
      </c>
      <c r="G62" s="1">
        <v>10873998</v>
      </c>
      <c r="H62" s="1">
        <v>2080674</v>
      </c>
      <c r="I62" s="1">
        <v>5525671</v>
      </c>
      <c r="J62" s="1">
        <f t="shared" si="2"/>
        <v>62306363</v>
      </c>
      <c r="K62" s="1">
        <v>523653</v>
      </c>
      <c r="L62" s="1">
        <v>397082</v>
      </c>
      <c r="M62" s="1">
        <v>563938</v>
      </c>
      <c r="N62" s="1">
        <v>2355286</v>
      </c>
      <c r="O62" s="1">
        <v>126400</v>
      </c>
      <c r="P62" s="1">
        <v>3032568</v>
      </c>
      <c r="Q62" s="1">
        <v>253275</v>
      </c>
      <c r="R62" s="1">
        <v>145970</v>
      </c>
      <c r="S62" s="1">
        <f t="shared" si="3"/>
        <v>7398172</v>
      </c>
    </row>
    <row r="63" spans="1:19" x14ac:dyDescent="0.15">
      <c r="A63" s="4">
        <v>1980</v>
      </c>
      <c r="B63" s="1">
        <v>20750570</v>
      </c>
      <c r="C63" s="1">
        <v>8848230</v>
      </c>
      <c r="D63" s="1">
        <v>4184771</v>
      </c>
      <c r="E63" s="1">
        <v>5025613</v>
      </c>
      <c r="F63" s="1">
        <v>4658056</v>
      </c>
      <c r="G63" s="1">
        <v>11687140</v>
      </c>
      <c r="H63" s="1">
        <v>1899563</v>
      </c>
      <c r="I63" s="1">
        <v>5559728</v>
      </c>
      <c r="J63" s="1">
        <f t="shared" si="2"/>
        <v>62613671</v>
      </c>
      <c r="K63" s="1">
        <v>508483</v>
      </c>
      <c r="L63" s="1">
        <v>378730</v>
      </c>
      <c r="M63" s="1">
        <v>524141</v>
      </c>
      <c r="N63" s="1">
        <v>2216611</v>
      </c>
      <c r="O63" s="1">
        <v>151079</v>
      </c>
      <c r="P63" s="1">
        <v>2958728</v>
      </c>
      <c r="Q63" s="1">
        <v>237523</v>
      </c>
      <c r="R63" s="1">
        <v>134998</v>
      </c>
      <c r="S63" s="1">
        <f t="shared" si="3"/>
        <v>7110293</v>
      </c>
    </row>
    <row r="64" spans="1:19" x14ac:dyDescent="0.15">
      <c r="A64" s="4">
        <v>1981</v>
      </c>
      <c r="B64" s="1">
        <v>18182720</v>
      </c>
      <c r="C64" s="1">
        <v>7915403</v>
      </c>
      <c r="D64" s="1">
        <v>4600117</v>
      </c>
      <c r="E64" s="1">
        <v>4659143</v>
      </c>
      <c r="F64" s="1">
        <v>4676690</v>
      </c>
      <c r="G64" s="1">
        <v>10417399</v>
      </c>
      <c r="H64" s="1">
        <v>2071559</v>
      </c>
      <c r="I64" s="1">
        <v>4605567</v>
      </c>
      <c r="J64" s="1">
        <f t="shared" si="2"/>
        <v>57128598</v>
      </c>
      <c r="K64" s="1">
        <v>601826</v>
      </c>
      <c r="L64" s="1">
        <v>491840</v>
      </c>
      <c r="M64" s="1">
        <v>502003</v>
      </c>
      <c r="N64" s="1">
        <v>2336134</v>
      </c>
      <c r="O64" s="1">
        <v>166075</v>
      </c>
      <c r="P64" s="1">
        <v>3171069</v>
      </c>
      <c r="Q64" s="1">
        <v>229740</v>
      </c>
      <c r="R64" s="1">
        <v>138024</v>
      </c>
      <c r="S64" s="1">
        <f t="shared" si="3"/>
        <v>7636711</v>
      </c>
    </row>
    <row r="65" spans="1:19" x14ac:dyDescent="0.15">
      <c r="A65" s="4">
        <v>1982</v>
      </c>
      <c r="B65" s="1">
        <v>16952795</v>
      </c>
      <c r="C65" s="1">
        <v>7183652</v>
      </c>
      <c r="D65" s="1">
        <v>4300765</v>
      </c>
      <c r="E65" s="1">
        <v>3961072</v>
      </c>
      <c r="F65" s="1">
        <v>3760763</v>
      </c>
      <c r="G65" s="1">
        <v>9635895</v>
      </c>
      <c r="H65" s="1">
        <v>1946691</v>
      </c>
      <c r="I65" s="1">
        <v>4315468</v>
      </c>
      <c r="J65" s="1">
        <f t="shared" si="2"/>
        <v>52057101</v>
      </c>
      <c r="K65" s="1">
        <v>536545</v>
      </c>
      <c r="L65" s="1">
        <v>381214</v>
      </c>
      <c r="M65" s="1">
        <v>490578</v>
      </c>
      <c r="N65" s="1">
        <v>1981705</v>
      </c>
      <c r="O65" s="1">
        <v>114972</v>
      </c>
      <c r="P65" s="1">
        <v>2915321</v>
      </c>
      <c r="Q65" s="1">
        <v>111857</v>
      </c>
      <c r="R65" s="1">
        <v>130705</v>
      </c>
      <c r="S65" s="1">
        <f t="shared" si="3"/>
        <v>6662897</v>
      </c>
    </row>
    <row r="66" spans="1:19" x14ac:dyDescent="0.15">
      <c r="A66" s="4">
        <v>1983</v>
      </c>
      <c r="B66" s="1">
        <v>17130510</v>
      </c>
      <c r="C66" s="1">
        <v>6584612</v>
      </c>
      <c r="D66" s="1">
        <v>4469747</v>
      </c>
      <c r="E66" s="1">
        <v>3770194</v>
      </c>
      <c r="F66" s="1">
        <v>4183772</v>
      </c>
      <c r="G66" s="1">
        <v>10418164</v>
      </c>
      <c r="H66" s="1">
        <v>2088883</v>
      </c>
      <c r="I66" s="1">
        <v>4299619</v>
      </c>
      <c r="J66" s="1">
        <f t="shared" si="2"/>
        <v>52945501</v>
      </c>
      <c r="K66" s="1">
        <v>620191</v>
      </c>
      <c r="L66" s="1">
        <v>436088</v>
      </c>
      <c r="M66" s="1">
        <v>548542</v>
      </c>
      <c r="N66" s="1">
        <v>2212410</v>
      </c>
      <c r="O66" s="1">
        <v>172705</v>
      </c>
      <c r="P66" s="1">
        <v>3678595</v>
      </c>
      <c r="Q66" s="1">
        <v>233971</v>
      </c>
      <c r="R66" s="1">
        <v>208545</v>
      </c>
      <c r="S66" s="1">
        <f t="shared" si="3"/>
        <v>8111047</v>
      </c>
    </row>
    <row r="67" spans="1:19" x14ac:dyDescent="0.15">
      <c r="A67" s="4">
        <v>1984</v>
      </c>
      <c r="B67" s="1">
        <v>17516194</v>
      </c>
      <c r="C67" s="1">
        <v>6763199</v>
      </c>
      <c r="D67" s="1">
        <v>4950700</v>
      </c>
      <c r="E67" s="1">
        <v>4141893</v>
      </c>
      <c r="F67" s="1">
        <v>4760908</v>
      </c>
      <c r="G67" s="1">
        <v>11544342</v>
      </c>
      <c r="H67" s="1">
        <v>2220764</v>
      </c>
      <c r="I67" s="1">
        <v>4674200</v>
      </c>
      <c r="J67" s="1">
        <f t="shared" ref="J67:J93" si="4">SUM(B67:I67)</f>
        <v>56572200</v>
      </c>
      <c r="K67" s="1">
        <v>602312</v>
      </c>
      <c r="L67" s="1">
        <v>361274</v>
      </c>
      <c r="M67" s="1">
        <v>621177</v>
      </c>
      <c r="N67" s="1">
        <v>2366435</v>
      </c>
      <c r="O67" s="1">
        <v>214733</v>
      </c>
      <c r="P67" s="1">
        <v>4107463</v>
      </c>
      <c r="Q67" s="1">
        <v>194734</v>
      </c>
      <c r="R67" s="1">
        <v>264522</v>
      </c>
      <c r="S67" s="1">
        <f t="shared" ref="S67:S93" si="5">SUM(K67:R67)</f>
        <v>8732650</v>
      </c>
    </row>
    <row r="68" spans="1:19" x14ac:dyDescent="0.15">
      <c r="A68" s="4">
        <v>1985</v>
      </c>
      <c r="B68" s="1">
        <v>18420099</v>
      </c>
      <c r="C68" s="1">
        <v>6576797</v>
      </c>
      <c r="D68" s="1">
        <v>4963655</v>
      </c>
      <c r="E68" s="1">
        <v>3938661</v>
      </c>
      <c r="F68" s="1">
        <v>3719104</v>
      </c>
      <c r="G68" s="1">
        <v>11957683</v>
      </c>
      <c r="H68" s="1">
        <v>2195136</v>
      </c>
      <c r="I68" s="1">
        <v>4353766</v>
      </c>
      <c r="J68" s="1">
        <f t="shared" si="4"/>
        <v>56124901</v>
      </c>
      <c r="K68" s="1">
        <v>628612</v>
      </c>
      <c r="L68" s="1">
        <v>421769</v>
      </c>
      <c r="M68" s="1">
        <v>601704</v>
      </c>
      <c r="N68" s="1">
        <v>2323616</v>
      </c>
      <c r="O68" s="1">
        <v>145231</v>
      </c>
      <c r="P68" s="1">
        <v>4449850</v>
      </c>
      <c r="Q68" s="1">
        <v>132408</v>
      </c>
      <c r="R68" s="1">
        <v>180237</v>
      </c>
      <c r="S68" s="1">
        <f t="shared" si="5"/>
        <v>8883427</v>
      </c>
    </row>
    <row r="69" spans="1:19" x14ac:dyDescent="0.15">
      <c r="A69" s="4">
        <v>1986</v>
      </c>
      <c r="B69" s="1">
        <v>20315299</v>
      </c>
      <c r="C69" s="1">
        <v>7058439</v>
      </c>
      <c r="D69" s="1">
        <v>4816330</v>
      </c>
      <c r="E69" s="1">
        <v>3695472</v>
      </c>
      <c r="F69" s="1">
        <v>2466448</v>
      </c>
      <c r="G69" s="1">
        <v>10938074</v>
      </c>
      <c r="H69" s="1">
        <v>2182844</v>
      </c>
      <c r="I69" s="1">
        <v>4182193</v>
      </c>
      <c r="J69" s="1">
        <f t="shared" si="4"/>
        <v>55655099</v>
      </c>
      <c r="K69" s="1">
        <v>641607</v>
      </c>
      <c r="L69" s="1">
        <v>350738</v>
      </c>
      <c r="M69" s="1">
        <v>544757</v>
      </c>
      <c r="N69" s="1">
        <v>1948715</v>
      </c>
      <c r="O69" s="1">
        <v>131093</v>
      </c>
      <c r="P69" s="1">
        <v>4334629</v>
      </c>
      <c r="Q69" s="1">
        <v>72808</v>
      </c>
      <c r="R69" s="1">
        <v>144187</v>
      </c>
      <c r="S69" s="1">
        <f t="shared" si="5"/>
        <v>8168534</v>
      </c>
    </row>
    <row r="70" spans="1:19" x14ac:dyDescent="0.15">
      <c r="A70" s="4">
        <v>1987</v>
      </c>
      <c r="B70" s="1">
        <v>23725274</v>
      </c>
      <c r="C70" s="1">
        <v>7762977</v>
      </c>
      <c r="D70" s="1">
        <v>5474808</v>
      </c>
      <c r="E70" s="1">
        <v>4295762</v>
      </c>
      <c r="F70" s="1">
        <v>2516306</v>
      </c>
      <c r="G70" s="1">
        <v>12354722</v>
      </c>
      <c r="H70" s="1">
        <v>2375244</v>
      </c>
      <c r="I70" s="1">
        <v>4827507</v>
      </c>
      <c r="J70" s="1">
        <f t="shared" si="4"/>
        <v>63332600</v>
      </c>
      <c r="K70" s="1">
        <v>754332</v>
      </c>
      <c r="L70" s="1">
        <v>432946</v>
      </c>
      <c r="M70" s="1">
        <v>634200</v>
      </c>
      <c r="N70" s="1">
        <v>2398572</v>
      </c>
      <c r="O70" s="1">
        <v>98625</v>
      </c>
      <c r="P70" s="1">
        <v>4905556</v>
      </c>
      <c r="Q70" s="1">
        <v>73325</v>
      </c>
      <c r="R70" s="1">
        <v>158130</v>
      </c>
      <c r="S70" s="1">
        <f t="shared" si="5"/>
        <v>9455686</v>
      </c>
    </row>
    <row r="71" spans="1:19" x14ac:dyDescent="0.15">
      <c r="A71" s="4">
        <v>1988</v>
      </c>
      <c r="B71" s="1">
        <v>27680172</v>
      </c>
      <c r="C71" s="1">
        <v>7967180</v>
      </c>
      <c r="D71" s="1">
        <v>5728033</v>
      </c>
      <c r="E71" s="1">
        <v>4794134</v>
      </c>
      <c r="F71" s="1">
        <v>2757986</v>
      </c>
      <c r="G71" s="1">
        <v>13978288</v>
      </c>
      <c r="H71" s="1">
        <v>2524440</v>
      </c>
      <c r="I71" s="1">
        <v>5677066</v>
      </c>
      <c r="J71" s="1">
        <f t="shared" si="4"/>
        <v>71107299</v>
      </c>
      <c r="K71" s="1">
        <v>734908</v>
      </c>
      <c r="L71" s="1">
        <v>490337</v>
      </c>
      <c r="M71" s="1">
        <v>766255</v>
      </c>
      <c r="N71" s="1">
        <v>2720702</v>
      </c>
      <c r="O71" s="1">
        <v>147073</v>
      </c>
      <c r="P71" s="1">
        <v>5401591</v>
      </c>
      <c r="Q71" s="1">
        <v>85493</v>
      </c>
      <c r="R71" s="1">
        <v>145566</v>
      </c>
      <c r="S71" s="1">
        <f t="shared" si="5"/>
        <v>10491925</v>
      </c>
    </row>
    <row r="72" spans="1:19" x14ac:dyDescent="0.15">
      <c r="A72" s="4">
        <v>1989</v>
      </c>
      <c r="B72" s="1">
        <v>30913962</v>
      </c>
      <c r="C72" s="1">
        <v>8233351</v>
      </c>
      <c r="D72" s="1">
        <v>6167373</v>
      </c>
      <c r="E72" s="1">
        <v>5301037</v>
      </c>
      <c r="F72" s="1">
        <v>3285872</v>
      </c>
      <c r="G72" s="1">
        <v>14831844</v>
      </c>
      <c r="H72" s="1">
        <v>2649509</v>
      </c>
      <c r="I72" s="1">
        <v>5735152</v>
      </c>
      <c r="J72" s="1">
        <f t="shared" si="4"/>
        <v>77118100</v>
      </c>
      <c r="K72" s="1">
        <v>724925</v>
      </c>
      <c r="L72" s="1">
        <v>508835</v>
      </c>
      <c r="M72" s="1">
        <v>786365</v>
      </c>
      <c r="N72" s="1">
        <v>2890434</v>
      </c>
      <c r="O72" s="1">
        <v>301650</v>
      </c>
      <c r="P72" s="1">
        <v>5674960</v>
      </c>
      <c r="Q72" s="1">
        <v>63247</v>
      </c>
      <c r="R72" s="1">
        <v>146019</v>
      </c>
      <c r="S72" s="1">
        <f t="shared" si="5"/>
        <v>11096435</v>
      </c>
    </row>
    <row r="73" spans="1:19" x14ac:dyDescent="0.15">
      <c r="A73" s="4">
        <v>1990</v>
      </c>
      <c r="B73" s="1">
        <v>32886331</v>
      </c>
      <c r="C73" s="1">
        <v>8990746</v>
      </c>
      <c r="D73" s="1">
        <v>6318023</v>
      </c>
      <c r="E73" s="1">
        <v>5577154</v>
      </c>
      <c r="F73" s="1">
        <v>3487818</v>
      </c>
      <c r="G73" s="1">
        <v>15161150</v>
      </c>
      <c r="H73" s="1">
        <v>2762181</v>
      </c>
      <c r="I73" s="1">
        <v>5967097</v>
      </c>
      <c r="J73" s="1">
        <f t="shared" si="4"/>
        <v>81150500</v>
      </c>
      <c r="K73" s="1">
        <v>876034</v>
      </c>
      <c r="L73" s="1">
        <v>641057</v>
      </c>
      <c r="M73" s="1">
        <v>764041</v>
      </c>
      <c r="N73" s="1">
        <v>3001145</v>
      </c>
      <c r="O73" s="1">
        <v>299118</v>
      </c>
      <c r="P73" s="1">
        <v>5814541</v>
      </c>
      <c r="Q73" s="1">
        <v>55024</v>
      </c>
      <c r="R73" s="1">
        <v>141839</v>
      </c>
      <c r="S73" s="1">
        <f t="shared" si="5"/>
        <v>11592799</v>
      </c>
    </row>
    <row r="74" spans="1:19" x14ac:dyDescent="0.15">
      <c r="A74" s="4">
        <v>1991</v>
      </c>
      <c r="B74" s="1">
        <v>29969980</v>
      </c>
      <c r="C74" s="1">
        <v>8716981</v>
      </c>
      <c r="D74" s="1">
        <v>6513346</v>
      </c>
      <c r="E74" s="1">
        <v>5204663</v>
      </c>
      <c r="F74" s="1">
        <v>3751292</v>
      </c>
      <c r="G74" s="1">
        <v>14984250</v>
      </c>
      <c r="H74" s="1">
        <v>2754924</v>
      </c>
      <c r="I74" s="1">
        <v>6011966</v>
      </c>
      <c r="J74" s="1">
        <f t="shared" si="4"/>
        <v>77907402</v>
      </c>
      <c r="K74" s="1">
        <v>814241</v>
      </c>
      <c r="L74" s="1">
        <v>572001</v>
      </c>
      <c r="M74" s="1">
        <v>725173</v>
      </c>
      <c r="N74" s="1">
        <v>2566987</v>
      </c>
      <c r="O74" s="1">
        <v>264260</v>
      </c>
      <c r="P74" s="1">
        <v>5790248</v>
      </c>
      <c r="Q74" s="1">
        <v>71353</v>
      </c>
      <c r="R74" s="1">
        <v>125727</v>
      </c>
      <c r="S74" s="1">
        <f t="shared" si="5"/>
        <v>10929990</v>
      </c>
    </row>
    <row r="75" spans="1:19" x14ac:dyDescent="0.15">
      <c r="A75" s="4">
        <v>1992</v>
      </c>
      <c r="B75" s="1">
        <v>26566999</v>
      </c>
      <c r="C75" s="1">
        <v>7822500</v>
      </c>
      <c r="D75" s="1">
        <v>5270260</v>
      </c>
      <c r="E75" s="1">
        <v>4395272</v>
      </c>
      <c r="F75" s="1">
        <v>3729594</v>
      </c>
      <c r="G75" s="1">
        <v>13511837</v>
      </c>
      <c r="H75" s="1">
        <v>2416876</v>
      </c>
      <c r="I75" s="1">
        <v>5229562</v>
      </c>
      <c r="J75" s="1">
        <f t="shared" si="4"/>
        <v>68942900</v>
      </c>
      <c r="K75" s="1">
        <v>728604</v>
      </c>
      <c r="L75" s="1">
        <v>516817</v>
      </c>
      <c r="M75" s="1">
        <v>652135</v>
      </c>
      <c r="N75" s="1">
        <v>2294735</v>
      </c>
      <c r="O75" s="1">
        <v>214491</v>
      </c>
      <c r="P75" s="1">
        <v>5464218</v>
      </c>
      <c r="Q75" s="1">
        <v>54948</v>
      </c>
      <c r="R75" s="1">
        <v>122080</v>
      </c>
      <c r="S75" s="1">
        <f t="shared" si="5"/>
        <v>10048028</v>
      </c>
    </row>
    <row r="76" spans="1:19" x14ac:dyDescent="0.15">
      <c r="A76" s="4">
        <v>1993</v>
      </c>
      <c r="B76" s="1">
        <v>24368367</v>
      </c>
      <c r="C76" s="1">
        <v>7404054</v>
      </c>
      <c r="D76" s="1">
        <v>4960776</v>
      </c>
      <c r="E76" s="1">
        <v>3996370</v>
      </c>
      <c r="F76" s="1">
        <v>3533254</v>
      </c>
      <c r="G76" s="1">
        <v>12136937</v>
      </c>
      <c r="H76" s="1">
        <v>2427406</v>
      </c>
      <c r="I76" s="1">
        <v>5256537</v>
      </c>
      <c r="J76" s="1">
        <f t="shared" si="4"/>
        <v>64083701</v>
      </c>
      <c r="K76" s="1">
        <v>739719</v>
      </c>
      <c r="L76" s="1">
        <v>525863</v>
      </c>
      <c r="M76" s="1">
        <v>615999</v>
      </c>
      <c r="N76" s="1">
        <v>2253417</v>
      </c>
      <c r="O76" s="1">
        <v>127491</v>
      </c>
      <c r="P76" s="1">
        <v>5008250</v>
      </c>
      <c r="Q76" s="1">
        <v>54460</v>
      </c>
      <c r="R76" s="1">
        <v>149744</v>
      </c>
      <c r="S76" s="1">
        <f t="shared" si="5"/>
        <v>9474943</v>
      </c>
    </row>
    <row r="77" spans="1:19" x14ac:dyDescent="0.15">
      <c r="A77" s="4">
        <v>1994</v>
      </c>
      <c r="B77" s="1">
        <v>25802302</v>
      </c>
      <c r="C77" s="1">
        <v>7331882</v>
      </c>
      <c r="D77" s="1">
        <v>5174126</v>
      </c>
      <c r="E77" s="1">
        <v>4145257</v>
      </c>
      <c r="F77" s="1">
        <v>3836412</v>
      </c>
      <c r="G77" s="1">
        <v>12558910</v>
      </c>
      <c r="H77" s="1">
        <v>2490702</v>
      </c>
      <c r="I77" s="1">
        <v>5413708</v>
      </c>
      <c r="J77" s="1">
        <f t="shared" si="4"/>
        <v>66753299</v>
      </c>
      <c r="K77" s="1">
        <v>766087</v>
      </c>
      <c r="L77" s="1">
        <v>576809</v>
      </c>
      <c r="M77" s="1">
        <v>669392</v>
      </c>
      <c r="N77" s="1">
        <v>2782513</v>
      </c>
      <c r="O77" s="1">
        <v>239465</v>
      </c>
      <c r="P77" s="1">
        <v>5542513</v>
      </c>
      <c r="Q77" s="1">
        <v>66603</v>
      </c>
      <c r="R77" s="1">
        <v>204221</v>
      </c>
      <c r="S77" s="1">
        <f t="shared" si="5"/>
        <v>10847603</v>
      </c>
    </row>
    <row r="78" spans="1:19" x14ac:dyDescent="0.15">
      <c r="A78" s="4">
        <v>1995</v>
      </c>
      <c r="B78" s="1">
        <v>27240350</v>
      </c>
      <c r="C78" s="1">
        <v>7960149</v>
      </c>
      <c r="D78" s="1">
        <v>4773438</v>
      </c>
      <c r="E78" s="1">
        <v>4193974</v>
      </c>
      <c r="F78" s="1">
        <v>4065458</v>
      </c>
      <c r="G78" s="1">
        <v>12260374</v>
      </c>
      <c r="H78" s="1">
        <v>2483031</v>
      </c>
      <c r="I78" s="1">
        <v>5355325</v>
      </c>
      <c r="J78" s="1">
        <f t="shared" si="4"/>
        <v>68332099</v>
      </c>
      <c r="K78" s="1">
        <v>836300</v>
      </c>
      <c r="L78" s="1">
        <v>616777</v>
      </c>
      <c r="M78" s="1">
        <v>713209</v>
      </c>
      <c r="N78" s="1">
        <v>2603266</v>
      </c>
      <c r="O78" s="1">
        <v>226292</v>
      </c>
      <c r="P78" s="1">
        <v>5305624</v>
      </c>
      <c r="Q78" s="1">
        <v>55256</v>
      </c>
      <c r="R78" s="1">
        <v>242974</v>
      </c>
      <c r="S78" s="1">
        <f t="shared" si="5"/>
        <v>10599698</v>
      </c>
    </row>
    <row r="79" spans="1:19" x14ac:dyDescent="0.15">
      <c r="A79" s="4">
        <v>1996</v>
      </c>
      <c r="B79" s="1">
        <v>28728346</v>
      </c>
      <c r="C79" s="1">
        <v>7616226</v>
      </c>
      <c r="D79" s="1">
        <v>4785057</v>
      </c>
      <c r="E79" s="1">
        <v>4287383</v>
      </c>
      <c r="F79" s="1">
        <v>4243787</v>
      </c>
      <c r="G79" s="1">
        <v>12350789</v>
      </c>
      <c r="H79" s="1">
        <v>2435280</v>
      </c>
      <c r="I79" s="1">
        <v>5560632</v>
      </c>
      <c r="J79" s="1">
        <f t="shared" si="4"/>
        <v>70007500</v>
      </c>
      <c r="K79" s="1">
        <v>868684</v>
      </c>
      <c r="L79" s="1">
        <v>659427</v>
      </c>
      <c r="M79" s="1">
        <v>688475</v>
      </c>
      <c r="N79" s="1">
        <v>2831735</v>
      </c>
      <c r="O79" s="1">
        <v>209513</v>
      </c>
      <c r="P79" s="1">
        <v>5461933</v>
      </c>
      <c r="Q79" s="1">
        <v>54770</v>
      </c>
      <c r="R79" s="1">
        <v>252155</v>
      </c>
      <c r="S79" s="1">
        <f t="shared" si="5"/>
        <v>11026692</v>
      </c>
    </row>
    <row r="80" spans="1:19" x14ac:dyDescent="0.15">
      <c r="A80" s="4">
        <v>1997</v>
      </c>
      <c r="B80" s="1">
        <v>27056296</v>
      </c>
      <c r="C80" s="1">
        <v>6891158</v>
      </c>
      <c r="D80" s="1">
        <v>4533260</v>
      </c>
      <c r="E80" s="1">
        <v>4146539</v>
      </c>
      <c r="F80" s="1">
        <v>4524895</v>
      </c>
      <c r="G80" s="1">
        <v>12196729</v>
      </c>
      <c r="H80" s="1">
        <v>2322832</v>
      </c>
      <c r="I80" s="1">
        <v>5309391</v>
      </c>
      <c r="J80" s="1">
        <f t="shared" si="4"/>
        <v>66981100</v>
      </c>
      <c r="K80" s="1">
        <v>912202</v>
      </c>
      <c r="L80" s="1">
        <v>653482</v>
      </c>
      <c r="M80" s="1">
        <v>708281</v>
      </c>
      <c r="N80" s="1">
        <v>2771231</v>
      </c>
      <c r="O80" s="1">
        <v>168888</v>
      </c>
      <c r="P80" s="1">
        <v>5364680</v>
      </c>
      <c r="Q80" s="1">
        <v>45398</v>
      </c>
      <c r="R80" s="1">
        <v>254021</v>
      </c>
      <c r="S80" s="1">
        <f t="shared" si="5"/>
        <v>10878183</v>
      </c>
    </row>
    <row r="81" spans="1:19" x14ac:dyDescent="0.15">
      <c r="A81" s="4">
        <v>1998</v>
      </c>
      <c r="B81" s="1">
        <v>24173923</v>
      </c>
      <c r="C81" s="1">
        <v>6678770</v>
      </c>
      <c r="D81" s="1">
        <v>3994890</v>
      </c>
      <c r="E81" s="1">
        <v>3335607</v>
      </c>
      <c r="F81" s="1">
        <v>4159945</v>
      </c>
      <c r="G81" s="1">
        <v>10816471</v>
      </c>
      <c r="H81" s="1">
        <v>2135515</v>
      </c>
      <c r="I81" s="1">
        <v>4580178</v>
      </c>
      <c r="J81" s="1">
        <f t="shared" si="4"/>
        <v>59875299</v>
      </c>
      <c r="K81" s="1">
        <v>720789</v>
      </c>
      <c r="L81" s="1">
        <v>670501</v>
      </c>
      <c r="M81" s="1">
        <v>570164</v>
      </c>
      <c r="N81" s="1">
        <v>2009127</v>
      </c>
      <c r="O81" s="1">
        <v>142267</v>
      </c>
      <c r="P81" s="1">
        <v>4565930</v>
      </c>
      <c r="Q81" s="1">
        <v>34286</v>
      </c>
      <c r="R81" s="1">
        <v>136460</v>
      </c>
      <c r="S81" s="1">
        <f t="shared" si="5"/>
        <v>8849524</v>
      </c>
    </row>
    <row r="82" spans="1:19" x14ac:dyDescent="0.15">
      <c r="A82" s="4">
        <v>1999</v>
      </c>
      <c r="B82" s="1">
        <v>24410384</v>
      </c>
      <c r="C82" s="1">
        <v>6464658</v>
      </c>
      <c r="D82" s="1">
        <v>4041974</v>
      </c>
      <c r="E82" s="1">
        <v>3341642</v>
      </c>
      <c r="F82" s="1">
        <v>3937980</v>
      </c>
      <c r="G82" s="1">
        <v>10933121</v>
      </c>
      <c r="H82" s="1">
        <v>2115859</v>
      </c>
      <c r="I82" s="1">
        <v>4692982</v>
      </c>
      <c r="J82" s="1">
        <f t="shared" si="4"/>
        <v>59938600</v>
      </c>
      <c r="K82" s="1">
        <v>808399</v>
      </c>
      <c r="L82" s="1">
        <v>668787</v>
      </c>
      <c r="M82" s="1">
        <v>588596</v>
      </c>
      <c r="N82" s="1">
        <v>2145517</v>
      </c>
      <c r="O82" s="1">
        <v>161261</v>
      </c>
      <c r="P82" s="1">
        <v>4897006</v>
      </c>
      <c r="Q82" s="1">
        <v>25699</v>
      </c>
      <c r="R82" s="1">
        <v>128740</v>
      </c>
      <c r="S82" s="1">
        <f t="shared" si="5"/>
        <v>9424005</v>
      </c>
    </row>
    <row r="83" spans="1:19" x14ac:dyDescent="0.15">
      <c r="A83" s="4">
        <v>2000</v>
      </c>
      <c r="B83" s="1">
        <v>26143020</v>
      </c>
      <c r="C83" s="1">
        <v>6742254</v>
      </c>
      <c r="D83" s="1">
        <v>4462721</v>
      </c>
      <c r="E83" s="1">
        <v>3619076</v>
      </c>
      <c r="F83" s="1">
        <v>4451503</v>
      </c>
      <c r="G83" s="1">
        <v>12257256</v>
      </c>
      <c r="H83" s="1">
        <v>2086335</v>
      </c>
      <c r="I83" s="1">
        <v>4988534</v>
      </c>
      <c r="J83" s="1">
        <f t="shared" si="4"/>
        <v>64750699</v>
      </c>
      <c r="K83" s="1">
        <v>851122</v>
      </c>
      <c r="L83" s="1">
        <v>737823</v>
      </c>
      <c r="M83" s="1">
        <v>752670</v>
      </c>
      <c r="N83" s="1">
        <v>2272354</v>
      </c>
      <c r="O83" s="1">
        <v>249899</v>
      </c>
      <c r="P83" s="1">
        <v>5603090</v>
      </c>
      <c r="Q83" s="1">
        <v>42968</v>
      </c>
      <c r="R83" s="1">
        <v>149364</v>
      </c>
      <c r="S83" s="1">
        <f t="shared" si="5"/>
        <v>10659290</v>
      </c>
    </row>
    <row r="84" spans="1:19" x14ac:dyDescent="0.15">
      <c r="A84" s="4">
        <v>2001</v>
      </c>
      <c r="B84" s="1">
        <v>23731100</v>
      </c>
      <c r="C84" s="1">
        <v>6120600</v>
      </c>
      <c r="D84" s="1">
        <v>3600900</v>
      </c>
      <c r="E84" s="1">
        <v>3085400</v>
      </c>
      <c r="F84" s="1">
        <v>3684700</v>
      </c>
      <c r="G84" s="1">
        <v>10743300</v>
      </c>
      <c r="H84" s="1">
        <v>1854800</v>
      </c>
      <c r="I84" s="1">
        <v>4411000</v>
      </c>
      <c r="J84" s="1">
        <f t="shared" si="4"/>
        <v>57231800</v>
      </c>
      <c r="K84" s="1">
        <v>740210</v>
      </c>
      <c r="L84" s="1">
        <v>659354</v>
      </c>
      <c r="M84" s="1">
        <v>635586</v>
      </c>
      <c r="N84" s="1">
        <v>1904454</v>
      </c>
      <c r="O84" s="1">
        <v>313839</v>
      </c>
      <c r="P84" s="1">
        <v>5206211</v>
      </c>
      <c r="Q84" s="1">
        <v>37540</v>
      </c>
      <c r="R84" s="1">
        <v>144180</v>
      </c>
      <c r="S84" s="1">
        <f t="shared" si="5"/>
        <v>9641374</v>
      </c>
    </row>
    <row r="85" spans="1:19" x14ac:dyDescent="0.15">
      <c r="A85" s="4">
        <v>2002</v>
      </c>
      <c r="B85" s="1">
        <v>23249400</v>
      </c>
      <c r="C85" s="1">
        <v>5808300</v>
      </c>
      <c r="D85" s="1">
        <v>3754700</v>
      </c>
      <c r="E85" s="1">
        <v>3123600</v>
      </c>
      <c r="F85" s="1">
        <v>3641200</v>
      </c>
      <c r="G85" s="1">
        <v>11918600</v>
      </c>
      <c r="H85" s="1">
        <v>1914800</v>
      </c>
      <c r="I85" s="1">
        <v>4168700</v>
      </c>
      <c r="J85" s="1">
        <f t="shared" si="4"/>
        <v>57579300</v>
      </c>
      <c r="K85" s="1">
        <v>715205</v>
      </c>
      <c r="L85" s="1">
        <v>602476</v>
      </c>
      <c r="M85" s="1">
        <v>699397</v>
      </c>
      <c r="N85" s="1">
        <v>2181517</v>
      </c>
      <c r="O85" s="1">
        <v>406186</v>
      </c>
      <c r="P85" s="1">
        <v>6152865</v>
      </c>
      <c r="Q85" s="1">
        <v>35950</v>
      </c>
      <c r="R85" s="1">
        <v>145940</v>
      </c>
      <c r="S85" s="1">
        <f t="shared" si="5"/>
        <v>10939536</v>
      </c>
    </row>
    <row r="86" spans="1:19" x14ac:dyDescent="0.15">
      <c r="A86" s="4">
        <v>2003</v>
      </c>
      <c r="B86" s="1">
        <v>22860900</v>
      </c>
      <c r="C86" s="1">
        <v>5548900</v>
      </c>
      <c r="D86" s="1">
        <v>3717800</v>
      </c>
      <c r="E86" s="1">
        <v>3394100</v>
      </c>
      <c r="F86" s="1">
        <v>3902600</v>
      </c>
      <c r="G86" s="1">
        <v>11781300</v>
      </c>
      <c r="H86" s="1">
        <v>1946100</v>
      </c>
      <c r="I86" s="1">
        <v>4107500</v>
      </c>
      <c r="J86" s="1">
        <f t="shared" si="4"/>
        <v>57259200</v>
      </c>
      <c r="K86" s="1">
        <v>819317</v>
      </c>
      <c r="L86" s="1">
        <v>617004</v>
      </c>
      <c r="M86" s="1">
        <v>714790</v>
      </c>
      <c r="N86" s="1">
        <v>2530612</v>
      </c>
      <c r="O86" s="1">
        <v>385180</v>
      </c>
      <c r="P86" s="1">
        <v>6569596</v>
      </c>
      <c r="Q86" s="1">
        <v>38719</v>
      </c>
      <c r="R86" s="1">
        <v>139017</v>
      </c>
      <c r="S86" s="1">
        <f t="shared" si="5"/>
        <v>11814235</v>
      </c>
    </row>
    <row r="87" spans="1:19" x14ac:dyDescent="0.15">
      <c r="A87" s="4">
        <v>2004</v>
      </c>
      <c r="B87" s="1">
        <v>22672600</v>
      </c>
      <c r="C87" s="1">
        <v>5379000</v>
      </c>
      <c r="D87" s="1">
        <v>3882900</v>
      </c>
      <c r="E87" s="1">
        <v>3640500</v>
      </c>
      <c r="F87" s="1">
        <v>4550300</v>
      </c>
      <c r="G87" s="1">
        <v>12271000</v>
      </c>
      <c r="H87" s="1">
        <v>1856600</v>
      </c>
      <c r="I87" s="1">
        <v>4105700</v>
      </c>
      <c r="J87" s="1">
        <f t="shared" si="4"/>
        <v>58358600</v>
      </c>
      <c r="K87" s="1">
        <v>840522</v>
      </c>
      <c r="L87" s="1">
        <v>649921</v>
      </c>
      <c r="M87" s="1">
        <v>747033</v>
      </c>
      <c r="N87" s="1">
        <v>2977667</v>
      </c>
      <c r="O87" s="1">
        <v>247354</v>
      </c>
      <c r="P87" s="1">
        <v>7706587</v>
      </c>
      <c r="Q87" s="1">
        <v>75050</v>
      </c>
      <c r="R87" s="1">
        <v>154113</v>
      </c>
      <c r="S87" s="1">
        <f t="shared" si="5"/>
        <v>13398247</v>
      </c>
    </row>
    <row r="88" spans="1:19" x14ac:dyDescent="0.15">
      <c r="A88" s="4">
        <v>2005</v>
      </c>
      <c r="B88" s="1">
        <v>21612100</v>
      </c>
      <c r="C88" s="1">
        <v>5349900</v>
      </c>
      <c r="D88" s="1">
        <v>3727100</v>
      </c>
      <c r="E88" s="1">
        <v>3579400</v>
      </c>
      <c r="F88" s="1">
        <v>5270700</v>
      </c>
      <c r="G88" s="1">
        <v>12449800</v>
      </c>
      <c r="H88" s="1">
        <v>1784400</v>
      </c>
      <c r="I88" s="1">
        <v>3683200</v>
      </c>
      <c r="J88" s="1">
        <f t="shared" si="4"/>
        <v>57456600</v>
      </c>
      <c r="K88" s="1">
        <v>744439</v>
      </c>
      <c r="L88" s="1">
        <v>585950</v>
      </c>
      <c r="M88" s="1">
        <v>683116</v>
      </c>
      <c r="N88" s="1">
        <v>3037129</v>
      </c>
      <c r="O88" s="1">
        <v>269605</v>
      </c>
      <c r="P88" s="1">
        <v>8408290</v>
      </c>
      <c r="Q88" s="1">
        <v>85346</v>
      </c>
      <c r="R88" s="1">
        <v>129133</v>
      </c>
      <c r="S88" s="1">
        <f t="shared" si="5"/>
        <v>13943008</v>
      </c>
    </row>
    <row r="89" spans="1:19" x14ac:dyDescent="0.15">
      <c r="A89" s="4">
        <v>2006</v>
      </c>
      <c r="B89" s="1">
        <v>22615400</v>
      </c>
      <c r="C89" s="1">
        <v>5385300</v>
      </c>
      <c r="D89" s="1">
        <v>3834100</v>
      </c>
      <c r="E89" s="1">
        <v>4008300</v>
      </c>
      <c r="F89" s="1">
        <v>5164600</v>
      </c>
      <c r="G89" s="1">
        <v>12885200</v>
      </c>
      <c r="H89" s="1">
        <v>1839900</v>
      </c>
      <c r="I89" s="1">
        <v>3913000</v>
      </c>
      <c r="J89" s="1">
        <f t="shared" si="4"/>
        <v>59645800</v>
      </c>
      <c r="K89" s="1">
        <v>817680</v>
      </c>
      <c r="L89" s="1">
        <v>683320</v>
      </c>
      <c r="M89" s="1">
        <v>725337</v>
      </c>
      <c r="N89" s="1">
        <v>3293916</v>
      </c>
      <c r="O89" s="1">
        <v>316258</v>
      </c>
      <c r="P89" s="1">
        <v>8471394</v>
      </c>
      <c r="Q89" s="1">
        <v>118841</v>
      </c>
      <c r="R89" s="1">
        <v>121960</v>
      </c>
      <c r="S89" s="1">
        <f t="shared" si="5"/>
        <v>14548706</v>
      </c>
    </row>
    <row r="90" spans="1:19" x14ac:dyDescent="0.15">
      <c r="A90" s="4">
        <v>2007</v>
      </c>
      <c r="B90" s="1">
        <v>22116800</v>
      </c>
      <c r="C90" s="1">
        <v>5370600</v>
      </c>
      <c r="D90" s="1">
        <v>3749700</v>
      </c>
      <c r="E90" s="1">
        <v>4159000</v>
      </c>
      <c r="F90" s="1">
        <v>5637800</v>
      </c>
      <c r="G90" s="1">
        <v>13459200</v>
      </c>
      <c r="H90" s="1">
        <v>1713000</v>
      </c>
      <c r="I90" s="1">
        <v>3781100</v>
      </c>
      <c r="J90" s="1">
        <f t="shared" si="4"/>
        <v>59987200</v>
      </c>
      <c r="K90" s="1">
        <v>900966</v>
      </c>
      <c r="L90" s="1">
        <v>719077</v>
      </c>
      <c r="M90" s="1">
        <v>624889</v>
      </c>
      <c r="N90" s="1">
        <v>2931037</v>
      </c>
      <c r="O90" s="1">
        <v>376192</v>
      </c>
      <c r="P90" s="1">
        <v>7714148</v>
      </c>
      <c r="Q90" s="1">
        <v>77831</v>
      </c>
      <c r="R90" s="1">
        <v>435926</v>
      </c>
      <c r="S90" s="1">
        <f t="shared" si="5"/>
        <v>13780066</v>
      </c>
    </row>
    <row r="91" spans="1:19" x14ac:dyDescent="0.15">
      <c r="A91" s="4">
        <v>2008</v>
      </c>
      <c r="B91" s="1">
        <v>18400700</v>
      </c>
      <c r="C91" s="1">
        <v>4800500</v>
      </c>
      <c r="D91" s="1">
        <v>2864400</v>
      </c>
      <c r="E91" s="1">
        <v>3139900</v>
      </c>
      <c r="F91" s="1">
        <v>5848400</v>
      </c>
      <c r="G91" s="1">
        <v>10124200</v>
      </c>
      <c r="H91" s="1">
        <v>1435700</v>
      </c>
      <c r="I91" s="1">
        <v>2839800</v>
      </c>
      <c r="J91" s="1">
        <f t="shared" si="4"/>
        <v>49453600</v>
      </c>
      <c r="K91" s="1">
        <v>785352</v>
      </c>
      <c r="L91" s="1">
        <v>615763</v>
      </c>
      <c r="M91" s="1">
        <v>473287</v>
      </c>
      <c r="N91" s="1">
        <v>2364851</v>
      </c>
      <c r="O91" s="1">
        <v>340203</v>
      </c>
      <c r="P91" s="1">
        <v>5944749</v>
      </c>
      <c r="Q91" s="1">
        <v>54199</v>
      </c>
      <c r="R91" s="1">
        <v>342104</v>
      </c>
      <c r="S91" s="1">
        <f t="shared" si="5"/>
        <v>10920508</v>
      </c>
    </row>
    <row r="92" spans="1:19" x14ac:dyDescent="0.15">
      <c r="A92" s="4">
        <v>2009</v>
      </c>
      <c r="B92" s="1">
        <v>15615700</v>
      </c>
      <c r="C92" s="1">
        <v>4037500</v>
      </c>
      <c r="D92" s="1">
        <v>2717600</v>
      </c>
      <c r="E92" s="1">
        <v>2191200</v>
      </c>
      <c r="F92" s="1">
        <v>5550500</v>
      </c>
      <c r="G92" s="1">
        <v>9684100</v>
      </c>
      <c r="H92" s="1">
        <v>1505100</v>
      </c>
      <c r="I92" s="1">
        <v>2551200</v>
      </c>
      <c r="J92" s="1">
        <f t="shared" si="4"/>
        <v>43852900</v>
      </c>
      <c r="K92" s="1">
        <v>618252</v>
      </c>
      <c r="L92" s="1">
        <v>469657</v>
      </c>
      <c r="M92" s="1">
        <v>496295</v>
      </c>
      <c r="N92" s="1">
        <v>1706801</v>
      </c>
      <c r="O92" s="1">
        <v>226269</v>
      </c>
      <c r="P92" s="1">
        <v>5588013</v>
      </c>
      <c r="Q92" s="1">
        <v>45933</v>
      </c>
      <c r="R92" s="1">
        <v>384856</v>
      </c>
      <c r="S92" s="1">
        <f t="shared" si="5"/>
        <v>9536076</v>
      </c>
    </row>
    <row r="93" spans="1:19" x14ac:dyDescent="0.15">
      <c r="A93" s="4">
        <v>2010</v>
      </c>
      <c r="B93" s="1">
        <v>16132000</v>
      </c>
      <c r="C93" s="1">
        <v>3856600</v>
      </c>
      <c r="D93" s="1">
        <v>2874900</v>
      </c>
      <c r="E93" s="1">
        <v>2818200</v>
      </c>
      <c r="F93" s="1">
        <v>5650900</v>
      </c>
      <c r="G93" s="1">
        <v>10243000</v>
      </c>
      <c r="H93" s="1">
        <v>1501000</v>
      </c>
      <c r="I93" s="1">
        <v>2725200</v>
      </c>
      <c r="J93" s="1">
        <f t="shared" si="4"/>
        <v>45801800</v>
      </c>
      <c r="K93" s="1">
        <v>752253</v>
      </c>
      <c r="L93" s="1">
        <v>441739</v>
      </c>
      <c r="M93" s="1">
        <v>596720</v>
      </c>
      <c r="N93" s="1">
        <v>2693100</v>
      </c>
      <c r="O93" s="1">
        <v>269856</v>
      </c>
      <c r="P93" s="1">
        <v>6485473</v>
      </c>
      <c r="Q93" s="1">
        <v>63261</v>
      </c>
      <c r="R93" s="1">
        <v>487229</v>
      </c>
      <c r="S93" s="1">
        <f t="shared" si="5"/>
        <v>11789631</v>
      </c>
    </row>
    <row r="94" spans="1:19" x14ac:dyDescent="0.15">
      <c r="J94" s="1">
        <f>J92+S92</f>
        <v>53388976</v>
      </c>
    </row>
    <row r="95" spans="1:19" x14ac:dyDescent="0.15">
      <c r="J95" s="1">
        <f>J93+S93</f>
        <v>57591431</v>
      </c>
    </row>
    <row r="96" spans="1:19" x14ac:dyDescent="0.15">
      <c r="A96" s="4"/>
    </row>
    <row r="97" spans="1:19" x14ac:dyDescent="0.15">
      <c r="A97" s="4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 x14ac:dyDescent="0.15">
      <c r="A98" s="4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 x14ac:dyDescent="0.15">
      <c r="A99" s="4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 x14ac:dyDescent="0.15">
      <c r="A100" s="4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 x14ac:dyDescent="0.15">
      <c r="A101" s="4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 x14ac:dyDescent="0.15">
      <c r="A102" s="4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 x14ac:dyDescent="0.15">
      <c r="A103" s="4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 x14ac:dyDescent="0.15">
      <c r="A104" s="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 x14ac:dyDescent="0.15">
      <c r="A105" s="4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 x14ac:dyDescent="0.15">
      <c r="A106" s="4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 x14ac:dyDescent="0.15">
      <c r="A107" s="4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 x14ac:dyDescent="0.15">
      <c r="A108" s="4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 x14ac:dyDescent="0.15">
      <c r="A109" s="4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 x14ac:dyDescent="0.15">
      <c r="A110" s="4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 x14ac:dyDescent="0.15">
      <c r="A111" s="4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 x14ac:dyDescent="0.15">
      <c r="A112" s="4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 x14ac:dyDescent="0.15">
      <c r="A113" s="4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 x14ac:dyDescent="0.15">
      <c r="A114" s="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 x14ac:dyDescent="0.15">
      <c r="A115" s="4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 x14ac:dyDescent="0.15">
      <c r="A116" s="4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 x14ac:dyDescent="0.15">
      <c r="A117" s="4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 x14ac:dyDescent="0.15">
      <c r="A118" s="4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 x14ac:dyDescent="0.15">
      <c r="A119" s="4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 x14ac:dyDescent="0.15">
      <c r="A120" s="4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 x14ac:dyDescent="0.15">
      <c r="A121" s="4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 x14ac:dyDescent="0.15">
      <c r="A122" s="4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 x14ac:dyDescent="0.15">
      <c r="A123" s="4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 x14ac:dyDescent="0.15">
      <c r="A124" s="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 x14ac:dyDescent="0.15">
      <c r="A125" s="4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7" spans="1:19" x14ac:dyDescent="0.15">
      <c r="A127" s="3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 x14ac:dyDescent="0.15">
      <c r="A128" s="4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 x14ac:dyDescent="0.15">
      <c r="A129" s="4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 x14ac:dyDescent="0.15">
      <c r="A130" s="4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 x14ac:dyDescent="0.15">
      <c r="A131" s="4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 x14ac:dyDescent="0.15">
      <c r="A132" s="4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 x14ac:dyDescent="0.15">
      <c r="A133" s="4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 x14ac:dyDescent="0.15">
      <c r="A134" s="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 x14ac:dyDescent="0.15">
      <c r="A135" s="4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 x14ac:dyDescent="0.15">
      <c r="A136" s="4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 x14ac:dyDescent="0.15">
      <c r="A137" s="4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 x14ac:dyDescent="0.15">
      <c r="A138" s="4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 x14ac:dyDescent="0.15">
      <c r="A139" s="4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 x14ac:dyDescent="0.15">
      <c r="A140" s="4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 x14ac:dyDescent="0.15">
      <c r="A141" s="4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 x14ac:dyDescent="0.15">
      <c r="A142" s="4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 x14ac:dyDescent="0.15">
      <c r="A143" s="4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 x14ac:dyDescent="0.15">
      <c r="A144" s="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 x14ac:dyDescent="0.15">
      <c r="A145" s="4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 x14ac:dyDescent="0.15">
      <c r="A146" s="4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 x14ac:dyDescent="0.15">
      <c r="A147" s="4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 x14ac:dyDescent="0.15">
      <c r="A148" s="4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 x14ac:dyDescent="0.15">
      <c r="A149" s="4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 x14ac:dyDescent="0.15">
      <c r="A150" s="4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 x14ac:dyDescent="0.15">
      <c r="A151" s="4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 x14ac:dyDescent="0.15">
      <c r="A152" s="4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 x14ac:dyDescent="0.15">
      <c r="A153" s="4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 x14ac:dyDescent="0.15">
      <c r="A154" s="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 x14ac:dyDescent="0.15">
      <c r="A155" s="4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 x14ac:dyDescent="0.15">
      <c r="A156" s="4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 x14ac:dyDescent="0.15">
      <c r="A157" s="4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 x14ac:dyDescent="0.15">
      <c r="A158" s="4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58"/>
  <sheetViews>
    <sheetView topLeftCell="J40" zoomScale="85" zoomScaleNormal="85" workbookViewId="0">
      <selection activeCell="AB2" sqref="AB2:AJ2"/>
    </sheetView>
  </sheetViews>
  <sheetFormatPr defaultRowHeight="13.5" x14ac:dyDescent="0.15"/>
  <cols>
    <col min="1" max="1" width="12.25" style="2" bestFit="1" customWidth="1"/>
    <col min="2" max="2" width="5.625" style="1" customWidth="1"/>
    <col min="3" max="9" width="8.75" style="1" customWidth="1"/>
    <col min="10" max="10" width="1" style="1" customWidth="1"/>
    <col min="11" max="11" width="6" style="1" customWidth="1"/>
    <col min="12" max="12" width="7.875" style="1" customWidth="1"/>
    <col min="13" max="13" width="7.25" style="1" customWidth="1"/>
    <col min="14" max="14" width="8.625" style="1" customWidth="1"/>
    <col min="15" max="15" width="7.25" style="1" customWidth="1"/>
    <col min="16" max="16" width="8.5" style="1" customWidth="1"/>
    <col min="17" max="17" width="6.5" style="1" customWidth="1"/>
    <col min="18" max="18" width="7.5" style="1" customWidth="1"/>
    <col min="19" max="19" width="1" customWidth="1"/>
    <col min="20" max="27" width="7.125" customWidth="1"/>
    <col min="28" max="28" width="10.375" customWidth="1"/>
    <col min="29" max="29" width="9.875" customWidth="1"/>
    <col min="30" max="30" width="10.25" customWidth="1"/>
    <col min="31" max="31" width="12.875" customWidth="1"/>
    <col min="32" max="32" width="12.375" customWidth="1"/>
    <col min="33" max="33" width="10.25" customWidth="1"/>
    <col min="34" max="34" width="12.125" customWidth="1"/>
    <col min="35" max="35" width="10.75" customWidth="1"/>
    <col min="36" max="36" width="11.875" customWidth="1"/>
    <col min="37" max="37" width="19.375" bestFit="1" customWidth="1"/>
    <col min="38" max="38" width="8.5" bestFit="1" customWidth="1"/>
    <col min="39" max="39" width="9" bestFit="1" customWidth="1"/>
    <col min="40" max="40" width="12.875" bestFit="1" customWidth="1"/>
    <col min="41" max="41" width="8.5" bestFit="1" customWidth="1"/>
    <col min="42" max="42" width="9.875" bestFit="1" customWidth="1"/>
    <col min="43" max="43" width="8.5" bestFit="1" customWidth="1"/>
    <col min="44" max="44" width="12.875" bestFit="1" customWidth="1"/>
    <col min="45" max="45" width="9.875" bestFit="1" customWidth="1"/>
  </cols>
  <sheetData>
    <row r="1" spans="1:47" x14ac:dyDescent="0.15">
      <c r="A1" s="9" t="s">
        <v>19</v>
      </c>
      <c r="B1" s="1" t="s">
        <v>13</v>
      </c>
      <c r="C1" s="7"/>
      <c r="D1" s="7"/>
      <c r="E1" s="7"/>
      <c r="F1" s="7"/>
      <c r="G1" s="7"/>
      <c r="H1" s="7"/>
      <c r="I1" s="7"/>
      <c r="J1" s="7"/>
      <c r="K1" s="1" t="s">
        <v>12</v>
      </c>
      <c r="L1" s="7"/>
      <c r="M1" s="7"/>
      <c r="N1" s="7"/>
      <c r="O1" s="7"/>
      <c r="P1" s="7"/>
      <c r="Q1" s="7"/>
      <c r="R1" s="7"/>
      <c r="S1" s="2"/>
      <c r="T1" t="s">
        <v>11</v>
      </c>
      <c r="U1" s="2"/>
      <c r="V1" s="2"/>
      <c r="W1" s="2"/>
      <c r="X1" s="2"/>
      <c r="Y1" s="2"/>
      <c r="Z1" s="2"/>
      <c r="AA1" s="2"/>
      <c r="AB1" s="13" t="s">
        <v>23</v>
      </c>
      <c r="AC1" s="13"/>
      <c r="AD1" s="13"/>
      <c r="AE1" s="13"/>
      <c r="AF1" s="13"/>
      <c r="AG1" s="13"/>
      <c r="AH1" s="13"/>
      <c r="AI1" s="13"/>
      <c r="AJ1" s="13"/>
      <c r="AK1" s="13" t="s">
        <v>24</v>
      </c>
      <c r="AL1" s="13"/>
      <c r="AM1" s="13"/>
      <c r="AN1" s="13"/>
      <c r="AO1" s="13"/>
      <c r="AP1" s="13"/>
      <c r="AQ1" s="13"/>
      <c r="AR1" s="13"/>
      <c r="AS1" s="13"/>
    </row>
    <row r="2" spans="1:47" x14ac:dyDescent="0.15">
      <c r="A2" s="3"/>
      <c r="B2" s="10" t="s">
        <v>1</v>
      </c>
      <c r="C2" s="1" t="s">
        <v>2</v>
      </c>
      <c r="D2" s="11" t="s">
        <v>3</v>
      </c>
      <c r="E2" s="1" t="s">
        <v>16</v>
      </c>
      <c r="F2" s="11" t="s">
        <v>5</v>
      </c>
      <c r="G2" s="1" t="s">
        <v>6</v>
      </c>
      <c r="H2" s="11" t="s">
        <v>7</v>
      </c>
      <c r="I2" s="1" t="s">
        <v>8</v>
      </c>
      <c r="J2" s="8"/>
      <c r="K2" s="10" t="s">
        <v>1</v>
      </c>
      <c r="L2" s="1" t="s">
        <v>2</v>
      </c>
      <c r="M2" s="11" t="s">
        <v>3</v>
      </c>
      <c r="N2" s="1" t="s">
        <v>16</v>
      </c>
      <c r="O2" s="11" t="s">
        <v>5</v>
      </c>
      <c r="P2" s="1" t="s">
        <v>6</v>
      </c>
      <c r="Q2" s="11" t="s">
        <v>7</v>
      </c>
      <c r="R2" s="1" t="s">
        <v>8</v>
      </c>
      <c r="S2" s="3"/>
      <c r="T2" s="10" t="s">
        <v>1</v>
      </c>
      <c r="U2" s="1" t="s">
        <v>2</v>
      </c>
      <c r="V2" s="11" t="s">
        <v>3</v>
      </c>
      <c r="W2" s="1" t="s">
        <v>16</v>
      </c>
      <c r="X2" s="11" t="s">
        <v>5</v>
      </c>
      <c r="Y2" s="1" t="s">
        <v>6</v>
      </c>
      <c r="Z2" s="11" t="s">
        <v>7</v>
      </c>
      <c r="AA2" s="1" t="s">
        <v>8</v>
      </c>
      <c r="AB2" s="14" t="s">
        <v>1</v>
      </c>
      <c r="AC2" s="13" t="s">
        <v>2</v>
      </c>
      <c r="AD2" s="15" t="s">
        <v>3</v>
      </c>
      <c r="AE2" s="13" t="s">
        <v>16</v>
      </c>
      <c r="AF2" s="15" t="s">
        <v>5</v>
      </c>
      <c r="AG2" s="13" t="s">
        <v>6</v>
      </c>
      <c r="AH2" s="15" t="s">
        <v>7</v>
      </c>
      <c r="AI2" s="13" t="s">
        <v>8</v>
      </c>
      <c r="AJ2" s="15" t="s">
        <v>22</v>
      </c>
      <c r="AK2" s="14" t="s">
        <v>1</v>
      </c>
      <c r="AL2" s="13" t="s">
        <v>2</v>
      </c>
      <c r="AM2" s="15" t="s">
        <v>3</v>
      </c>
      <c r="AN2" s="13" t="s">
        <v>16</v>
      </c>
      <c r="AO2" s="15" t="s">
        <v>5</v>
      </c>
      <c r="AP2" s="13" t="s">
        <v>6</v>
      </c>
      <c r="AQ2" s="15" t="s">
        <v>7</v>
      </c>
      <c r="AR2" s="13" t="s">
        <v>8</v>
      </c>
      <c r="AS2" s="15" t="s">
        <v>22</v>
      </c>
      <c r="AT2" s="13" t="s">
        <v>25</v>
      </c>
      <c r="AU2" s="15" t="s">
        <v>26</v>
      </c>
    </row>
    <row r="3" spans="1:47" x14ac:dyDescent="0.15">
      <c r="A3" s="4">
        <v>1920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T3" s="6">
        <v>4.3999999999999997E-2</v>
      </c>
      <c r="U3" s="6">
        <v>3.7999999999999999E-2</v>
      </c>
      <c r="V3" s="6">
        <v>0.128</v>
      </c>
      <c r="W3" s="6">
        <v>0.16900000000000001</v>
      </c>
      <c r="X3" s="6">
        <v>8.2000000000000003E-2</v>
      </c>
      <c r="Y3" s="6">
        <v>0.221</v>
      </c>
      <c r="Z3" s="6">
        <v>4.4999999999999998E-2</v>
      </c>
      <c r="AA3" s="6">
        <v>4.9000000000000002E-2</v>
      </c>
      <c r="AB3" s="13">
        <f>鋼材国内消費量!B3*(1-T3)-B3</f>
        <v>84645.195999999996</v>
      </c>
      <c r="AC3" s="13">
        <f>鋼材国内消費量!C3*(1-U3)-C3</f>
        <v>67227.445999999996</v>
      </c>
      <c r="AD3" s="13">
        <f>鋼材国内消費量!D3*(1-V3)-D3</f>
        <v>23095.792000000001</v>
      </c>
      <c r="AE3" s="13">
        <f>鋼材国内消費量!E3*(1-W3)-E3</f>
        <v>32913.417000000001</v>
      </c>
      <c r="AF3" s="13">
        <f>鋼材国内消費量!F3*(1-X3)-F3</f>
        <v>34943.67</v>
      </c>
      <c r="AG3" s="13">
        <f>鋼材国内消費量!G3*(1-Y3)-G3</f>
        <v>31346.181</v>
      </c>
      <c r="AH3" s="13">
        <f>鋼材国内消費量!H3*(1-Z3)-H3</f>
        <v>18722.774999999998</v>
      </c>
      <c r="AI3" s="13">
        <f>鋼材国内消費量!I3*(1-AA3)-I3</f>
        <v>91270.322999999989</v>
      </c>
      <c r="AJ3" s="13">
        <f>SUM(AB3:AI3)</f>
        <v>384164.8</v>
      </c>
      <c r="AK3" s="13">
        <f>鋼材国内消費量!K3*(1-T3)-K3</f>
        <v>807.81999999999994</v>
      </c>
      <c r="AL3" s="13">
        <f>鋼材国内消費量!L3*(1-U3)-L3</f>
        <v>839.82600000000002</v>
      </c>
      <c r="AM3" s="13">
        <f>鋼材国内消費量!M3*(1-V3)-M3</f>
        <v>361.00799999999998</v>
      </c>
      <c r="AN3" s="13">
        <f>鋼材国内消費量!N3*(1-W3)-N3</f>
        <v>8890.8689999999988</v>
      </c>
      <c r="AO3" s="13">
        <f>鋼材国内消費量!O3*(1-X3)-O3</f>
        <v>520.50599999999997</v>
      </c>
      <c r="AP3" s="13">
        <f>鋼材国内消費量!P3*(1-Y3)-P3</f>
        <v>5634.5070000000005</v>
      </c>
      <c r="AQ3" s="13">
        <f>鋼材国内消費量!Q3*(1-Z3)-Q3</f>
        <v>0</v>
      </c>
      <c r="AR3" s="13">
        <f>鋼材国内消費量!R3*(1-AA3)-R3</f>
        <v>881.577</v>
      </c>
      <c r="AS3" s="13">
        <f>SUM(AK3:AR3)</f>
        <v>17936.113000000001</v>
      </c>
      <c r="AT3" s="13">
        <f>AJ3</f>
        <v>384164.8</v>
      </c>
      <c r="AU3" s="13">
        <f>AS3</f>
        <v>17936.113000000001</v>
      </c>
    </row>
    <row r="4" spans="1:47" x14ac:dyDescent="0.15">
      <c r="A4" s="4">
        <v>1921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T4" s="6">
        <v>4.3999999999999997E-2</v>
      </c>
      <c r="U4" s="6">
        <v>3.7999999999999999E-2</v>
      </c>
      <c r="V4" s="6">
        <v>0.128</v>
      </c>
      <c r="W4" s="6">
        <v>0.16900000000000001</v>
      </c>
      <c r="X4" s="6">
        <v>8.2000000000000003E-2</v>
      </c>
      <c r="Y4" s="6">
        <v>0.221</v>
      </c>
      <c r="Z4" s="6">
        <v>4.4999999999999998E-2</v>
      </c>
      <c r="AA4" s="6">
        <v>4.9000000000000002E-2</v>
      </c>
      <c r="AB4" s="13">
        <f>鋼材国内消費量!B4*(1-T4)-B4</f>
        <v>95226.203999999998</v>
      </c>
      <c r="AC4" s="13">
        <f>鋼材国内消費量!C4*(1-U4)-C4</f>
        <v>75630.516000000003</v>
      </c>
      <c r="AD4" s="13">
        <f>鋼材国内消費量!D4*(1-V4)-D4</f>
        <v>25982.984</v>
      </c>
      <c r="AE4" s="13">
        <f>鋼材国内消費量!E4*(1-W4)-E4</f>
        <v>37027.697999999997</v>
      </c>
      <c r="AF4" s="13">
        <f>鋼材国内消費量!F4*(1-X4)-F4</f>
        <v>39312.432000000001</v>
      </c>
      <c r="AG4" s="13">
        <f>鋼材国内消費量!G4*(1-Y4)-G4</f>
        <v>35263.772000000004</v>
      </c>
      <c r="AH4" s="13">
        <f>鋼材国内消費量!H4*(1-Z4)-H4</f>
        <v>21063.48</v>
      </c>
      <c r="AI4" s="13">
        <f>鋼材国内消費量!I4*(1-AA4)-I4</f>
        <v>102679.47</v>
      </c>
      <c r="AJ4" s="13">
        <f t="shared" ref="AJ4:AJ67" si="0">SUM(AB4:AI4)</f>
        <v>432186.55599999998</v>
      </c>
      <c r="AK4" s="13">
        <f>鋼材国内消費量!K4*(1-T4)-K4</f>
        <v>908.19999999999993</v>
      </c>
      <c r="AL4" s="13">
        <f>鋼材国内消費量!L4*(1-U4)-L4</f>
        <v>945.64599999999996</v>
      </c>
      <c r="AM4" s="13">
        <f>鋼材国内消費量!M4*(1-V4)-M4</f>
        <v>405.48</v>
      </c>
      <c r="AN4" s="13">
        <f>鋼材国内消費量!N4*(1-W4)-N4</f>
        <v>10002.746999999999</v>
      </c>
      <c r="AO4" s="13">
        <f>鋼材国内消費量!O4*(1-X4)-O4</f>
        <v>585.68399999999997</v>
      </c>
      <c r="AP4" s="13">
        <f>鋼材国内消費量!P4*(1-Y4)-P4</f>
        <v>6338.723</v>
      </c>
      <c r="AQ4" s="13">
        <f>鋼材国内消費量!Q4*(1-Z4)-Q4</f>
        <v>0</v>
      </c>
      <c r="AR4" s="13">
        <f>鋼材国内消費量!R4*(1-AA4)-R4</f>
        <v>991.89299999999992</v>
      </c>
      <c r="AS4" s="13">
        <f t="shared" ref="AS4:AS67" si="1">SUM(AK4:AR4)</f>
        <v>20178.373</v>
      </c>
      <c r="AT4" s="13">
        <f t="shared" ref="AT4:AT67" si="2">AJ4</f>
        <v>432186.55599999998</v>
      </c>
      <c r="AU4" s="13">
        <f t="shared" ref="AU4:AU67" si="3">AS4</f>
        <v>20178.373</v>
      </c>
    </row>
    <row r="5" spans="1:47" x14ac:dyDescent="0.15">
      <c r="A5" s="4">
        <v>1922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T5" s="6">
        <v>4.3999999999999997E-2</v>
      </c>
      <c r="U5" s="6">
        <v>3.7999999999999999E-2</v>
      </c>
      <c r="V5" s="6">
        <v>0.128</v>
      </c>
      <c r="W5" s="6">
        <v>0.16900000000000001</v>
      </c>
      <c r="X5" s="6">
        <v>8.2000000000000003E-2</v>
      </c>
      <c r="Y5" s="6">
        <v>0.221</v>
      </c>
      <c r="Z5" s="6">
        <v>4.4999999999999998E-2</v>
      </c>
      <c r="AA5" s="6">
        <v>4.9000000000000002E-2</v>
      </c>
      <c r="AB5" s="13">
        <f>鋼材国内消費量!B5*(1-T5)-B5</f>
        <v>105806.25599999999</v>
      </c>
      <c r="AC5" s="13">
        <f>鋼材国内消費量!C5*(1-U5)-C5</f>
        <v>84034.547999999995</v>
      </c>
      <c r="AD5" s="13">
        <f>鋼材国内消費量!D5*(1-V5)-D5</f>
        <v>28870.175999999999</v>
      </c>
      <c r="AE5" s="13">
        <f>鋼材国内消費量!E5*(1-W5)-E5</f>
        <v>41141.148000000001</v>
      </c>
      <c r="AF5" s="13">
        <f>鋼材国内消費量!F5*(1-X5)-F5</f>
        <v>43680.276000000005</v>
      </c>
      <c r="AG5" s="13">
        <f>鋼材国内消費量!G5*(1-Y5)-G5</f>
        <v>39182.142</v>
      </c>
      <c r="AH5" s="13">
        <f>鋼材国内消費量!H5*(1-Z5)-H5</f>
        <v>23403.23</v>
      </c>
      <c r="AI5" s="13">
        <f>鋼材国内消費量!I5*(1-AA5)-I5</f>
        <v>114087.666</v>
      </c>
      <c r="AJ5" s="13">
        <f t="shared" si="0"/>
        <v>480205.44200000004</v>
      </c>
      <c r="AK5" s="13">
        <f>鋼材国内消費量!K5*(1-T5)-K5</f>
        <v>1009.5359999999999</v>
      </c>
      <c r="AL5" s="13">
        <f>鋼材国内消費量!L5*(1-U5)-L5</f>
        <v>1050.5039999999999</v>
      </c>
      <c r="AM5" s="13">
        <f>鋼材国内消費量!M5*(1-V5)-M5</f>
        <v>450.82400000000001</v>
      </c>
      <c r="AN5" s="13">
        <f>鋼材国内消費量!N5*(1-W5)-N5</f>
        <v>11113.794</v>
      </c>
      <c r="AO5" s="13">
        <f>鋼材国内消費量!O5*(1-X5)-O5</f>
        <v>649.94400000000007</v>
      </c>
      <c r="AP5" s="13">
        <f>鋼材国内消費量!P5*(1-Y5)-P5</f>
        <v>7043.7179999999998</v>
      </c>
      <c r="AQ5" s="13">
        <f>鋼材国内消費量!Q5*(1-Z5)-Q5</f>
        <v>0</v>
      </c>
      <c r="AR5" s="13">
        <f>鋼材国内消費量!R5*(1-AA5)-R5</f>
        <v>1102.2090000000001</v>
      </c>
      <c r="AS5" s="13">
        <f t="shared" si="1"/>
        <v>22420.528999999999</v>
      </c>
      <c r="AT5" s="13">
        <f t="shared" si="2"/>
        <v>480205.44200000004</v>
      </c>
      <c r="AU5" s="13">
        <f t="shared" si="3"/>
        <v>22420.528999999999</v>
      </c>
    </row>
    <row r="6" spans="1:47" x14ac:dyDescent="0.15">
      <c r="A6" s="4">
        <v>1923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T6" s="6">
        <v>4.3999999999999997E-2</v>
      </c>
      <c r="U6" s="6">
        <v>3.7999999999999999E-2</v>
      </c>
      <c r="V6" s="6">
        <v>0.128</v>
      </c>
      <c r="W6" s="6">
        <v>0.16900000000000001</v>
      </c>
      <c r="X6" s="6">
        <v>8.2000000000000003E-2</v>
      </c>
      <c r="Y6" s="6">
        <v>0.221</v>
      </c>
      <c r="Z6" s="6">
        <v>4.4999999999999998E-2</v>
      </c>
      <c r="AA6" s="6">
        <v>4.9000000000000002E-2</v>
      </c>
      <c r="AB6" s="13">
        <f>鋼材国内消費量!B6*(1-T6)-B6</f>
        <v>116387.264</v>
      </c>
      <c r="AC6" s="13">
        <f>鋼材国内消費量!C6*(1-U6)-C6</f>
        <v>92437.618000000002</v>
      </c>
      <c r="AD6" s="13">
        <f>鋼材国内消費量!D6*(1-V6)-D6</f>
        <v>31756.495999999999</v>
      </c>
      <c r="AE6" s="13">
        <f>鋼材国内消費量!E6*(1-W6)-E6</f>
        <v>45255.428999999996</v>
      </c>
      <c r="AF6" s="13">
        <f>鋼材国内消費量!F6*(1-X6)-F6</f>
        <v>48048.12</v>
      </c>
      <c r="AG6" s="13">
        <f>鋼材国内消費量!G6*(1-Y6)-G6</f>
        <v>43100.512000000002</v>
      </c>
      <c r="AH6" s="13">
        <f>鋼材国内消費量!H6*(1-Z6)-H6</f>
        <v>25743.934999999998</v>
      </c>
      <c r="AI6" s="13">
        <f>鋼材国内消費量!I6*(1-AA6)-I6</f>
        <v>125496.81299999999</v>
      </c>
      <c r="AJ6" s="13">
        <f t="shared" si="0"/>
        <v>528226.18699999992</v>
      </c>
      <c r="AK6" s="13">
        <f>鋼材国内消費量!K6*(1-T6)-K6</f>
        <v>1110.8719999999998</v>
      </c>
      <c r="AL6" s="13">
        <f>鋼材国内消費量!L6*(1-U6)-L6</f>
        <v>1155.3619999999999</v>
      </c>
      <c r="AM6" s="13">
        <f>鋼材国内消費量!M6*(1-V6)-M6</f>
        <v>496.16800000000001</v>
      </c>
      <c r="AN6" s="13">
        <f>鋼材国内消費量!N6*(1-W6)-N6</f>
        <v>12225.671999999999</v>
      </c>
      <c r="AO6" s="13">
        <f>鋼材国内消費量!O6*(1-X6)-O6</f>
        <v>715.12200000000007</v>
      </c>
      <c r="AP6" s="13">
        <f>鋼材国内消費量!P6*(1-Y6)-P6</f>
        <v>7747.9340000000002</v>
      </c>
      <c r="AQ6" s="13">
        <f>鋼材国内消費量!Q6*(1-Z6)-Q6</f>
        <v>0</v>
      </c>
      <c r="AR6" s="13">
        <f>鋼材国内消費量!R6*(1-AA6)-R6</f>
        <v>1211.5739999999998</v>
      </c>
      <c r="AS6" s="13">
        <f t="shared" si="1"/>
        <v>24662.703999999998</v>
      </c>
      <c r="AT6" s="13">
        <f t="shared" si="2"/>
        <v>528226.18699999992</v>
      </c>
      <c r="AU6" s="13">
        <f t="shared" si="3"/>
        <v>24662.703999999998</v>
      </c>
    </row>
    <row r="7" spans="1:47" x14ac:dyDescent="0.15">
      <c r="A7" s="4">
        <v>1924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T7" s="6">
        <v>4.3999999999999997E-2</v>
      </c>
      <c r="U7" s="6">
        <v>3.7999999999999999E-2</v>
      </c>
      <c r="V7" s="6">
        <v>0.128</v>
      </c>
      <c r="W7" s="6">
        <v>0.16900000000000001</v>
      </c>
      <c r="X7" s="6">
        <v>8.2000000000000003E-2</v>
      </c>
      <c r="Y7" s="6">
        <v>0.221</v>
      </c>
      <c r="Z7" s="6">
        <v>4.4999999999999998E-2</v>
      </c>
      <c r="AA7" s="6">
        <v>4.9000000000000002E-2</v>
      </c>
      <c r="AB7" s="13">
        <f>鋼材国内消費量!B7*(1-T7)-B7</f>
        <v>126967.31599999999</v>
      </c>
      <c r="AC7" s="13">
        <f>鋼材国内消費量!C7*(1-U7)-C7</f>
        <v>100840.68799999999</v>
      </c>
      <c r="AD7" s="13">
        <f>鋼材国内消費量!D7*(1-V7)-D7</f>
        <v>34643.688000000002</v>
      </c>
      <c r="AE7" s="13">
        <f>鋼材国内消費量!E7*(1-W7)-E7</f>
        <v>49369.71</v>
      </c>
      <c r="AF7" s="13">
        <f>鋼材国内消費量!F7*(1-X7)-F7</f>
        <v>52415.964</v>
      </c>
      <c r="AG7" s="13">
        <f>鋼材国内消費量!G7*(1-Y7)-G7</f>
        <v>47018.882000000005</v>
      </c>
      <c r="AH7" s="13">
        <f>鋼材国内消費量!H7*(1-Z7)-H7</f>
        <v>28083.684999999998</v>
      </c>
      <c r="AI7" s="13">
        <f>鋼材国内消費量!I7*(1-AA7)-I7</f>
        <v>136905.96</v>
      </c>
      <c r="AJ7" s="13">
        <f t="shared" si="0"/>
        <v>576245.89299999992</v>
      </c>
      <c r="AK7" s="13">
        <f>鋼材国内消費量!K7*(1-T7)-K7</f>
        <v>1211.252</v>
      </c>
      <c r="AL7" s="13">
        <f>鋼材国内消費量!L7*(1-U7)-L7</f>
        <v>1260.22</v>
      </c>
      <c r="AM7" s="13">
        <f>鋼材国内消費量!M7*(1-V7)-M7</f>
        <v>540.64</v>
      </c>
      <c r="AN7" s="13">
        <f>鋼材国内消費量!N7*(1-W7)-N7</f>
        <v>13336.718999999999</v>
      </c>
      <c r="AO7" s="13">
        <f>鋼材国内消費量!O7*(1-X7)-O7</f>
        <v>780.30000000000007</v>
      </c>
      <c r="AP7" s="13">
        <f>鋼材国内消費量!P7*(1-Y7)-P7</f>
        <v>8452.15</v>
      </c>
      <c r="AQ7" s="13">
        <f>鋼材国内消費量!Q7*(1-Z7)-Q7</f>
        <v>0</v>
      </c>
      <c r="AR7" s="13">
        <f>鋼材国内消費量!R7*(1-AA7)-R7</f>
        <v>1321.8899999999999</v>
      </c>
      <c r="AS7" s="13">
        <f t="shared" si="1"/>
        <v>26903.170999999995</v>
      </c>
      <c r="AT7" s="13">
        <f t="shared" si="2"/>
        <v>576245.89299999992</v>
      </c>
      <c r="AU7" s="13">
        <f t="shared" si="3"/>
        <v>26903.170999999995</v>
      </c>
    </row>
    <row r="8" spans="1:47" x14ac:dyDescent="0.15">
      <c r="A8" s="4">
        <v>1925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T8" s="6">
        <v>4.3999999999999997E-2</v>
      </c>
      <c r="U8" s="6">
        <v>3.7999999999999999E-2</v>
      </c>
      <c r="V8" s="6">
        <v>0.128</v>
      </c>
      <c r="W8" s="6">
        <v>0.16900000000000001</v>
      </c>
      <c r="X8" s="6">
        <v>8.2000000000000003E-2</v>
      </c>
      <c r="Y8" s="6">
        <v>0.221</v>
      </c>
      <c r="Z8" s="6">
        <v>4.4999999999999998E-2</v>
      </c>
      <c r="AA8" s="6">
        <v>4.9000000000000002E-2</v>
      </c>
      <c r="AB8" s="13">
        <f>鋼材国内消費量!B8*(1-T8)-B8</f>
        <v>137548.32399999999</v>
      </c>
      <c r="AC8" s="13">
        <f>鋼材国内消費量!C8*(1-U8)-C8</f>
        <v>109244.72</v>
      </c>
      <c r="AD8" s="13">
        <f>鋼材国内消費量!D8*(1-V8)-D8</f>
        <v>37530.879999999997</v>
      </c>
      <c r="AE8" s="13">
        <f>鋼材国内消費量!E8*(1-W8)-E8</f>
        <v>53483.990999999995</v>
      </c>
      <c r="AF8" s="13">
        <f>鋼材国内消費量!F8*(1-X8)-F8</f>
        <v>56783.808000000005</v>
      </c>
      <c r="AG8" s="13">
        <f>鋼材国内消費量!G8*(1-Y8)-G8</f>
        <v>50937.252</v>
      </c>
      <c r="AH8" s="13">
        <f>鋼材国内消費量!H8*(1-Z8)-H8</f>
        <v>30424.39</v>
      </c>
      <c r="AI8" s="13">
        <f>鋼材国内消費量!I8*(1-AA8)-I8</f>
        <v>148314.15599999999</v>
      </c>
      <c r="AJ8" s="13">
        <f t="shared" si="0"/>
        <v>624267.52099999995</v>
      </c>
      <c r="AK8" s="13">
        <f>鋼材国内消費量!K8*(1-T8)-K8</f>
        <v>1312.588</v>
      </c>
      <c r="AL8" s="13">
        <f>鋼材国内消費量!L8*(1-U8)-L8</f>
        <v>1365.078</v>
      </c>
      <c r="AM8" s="13">
        <f>鋼材国内消費量!M8*(1-V8)-M8</f>
        <v>585.98400000000004</v>
      </c>
      <c r="AN8" s="13">
        <f>鋼材国内消費量!N8*(1-W8)-N8</f>
        <v>14447.766</v>
      </c>
      <c r="AO8" s="13">
        <f>鋼材国内消費量!O8*(1-X8)-O8</f>
        <v>845.47800000000007</v>
      </c>
      <c r="AP8" s="13">
        <f>鋼材国内消費量!P8*(1-Y8)-P8</f>
        <v>9156.366</v>
      </c>
      <c r="AQ8" s="13">
        <f>鋼材国内消費量!Q8*(1-Z8)-Q8</f>
        <v>0</v>
      </c>
      <c r="AR8" s="13">
        <f>鋼材国内消費量!R8*(1-AA8)-R8</f>
        <v>1432.2059999999999</v>
      </c>
      <c r="AS8" s="13">
        <f t="shared" si="1"/>
        <v>29145.466</v>
      </c>
      <c r="AT8" s="13">
        <f t="shared" si="2"/>
        <v>624267.52099999995</v>
      </c>
      <c r="AU8" s="13">
        <f t="shared" si="3"/>
        <v>29145.466</v>
      </c>
    </row>
    <row r="9" spans="1:47" x14ac:dyDescent="0.15">
      <c r="A9" s="4">
        <v>1926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T9" s="6">
        <v>4.3999999999999997E-2</v>
      </c>
      <c r="U9" s="6">
        <v>3.7999999999999999E-2</v>
      </c>
      <c r="V9" s="6">
        <v>0.128</v>
      </c>
      <c r="W9" s="6">
        <v>0.16900000000000001</v>
      </c>
      <c r="X9" s="6">
        <v>8.2000000000000003E-2</v>
      </c>
      <c r="Y9" s="6">
        <v>0.221</v>
      </c>
      <c r="Z9" s="6">
        <v>4.4999999999999998E-2</v>
      </c>
      <c r="AA9" s="6">
        <v>4.9000000000000002E-2</v>
      </c>
      <c r="AB9" s="13">
        <f>鋼材国内消費量!B9*(1-T9)-B9</f>
        <v>148129.33199999999</v>
      </c>
      <c r="AC9" s="13">
        <f>鋼材国内消費量!C9*(1-U9)-C9</f>
        <v>117647.79</v>
      </c>
      <c r="AD9" s="13">
        <f>鋼材国内消費量!D9*(1-V9)-D9</f>
        <v>40418.072</v>
      </c>
      <c r="AE9" s="13">
        <f>鋼材国内消費量!E9*(1-W9)-E9</f>
        <v>57598.271999999997</v>
      </c>
      <c r="AF9" s="13">
        <f>鋼材国内消費量!F9*(1-X9)-F9</f>
        <v>61151.652000000002</v>
      </c>
      <c r="AG9" s="13">
        <f>鋼材国内消費量!G9*(1-Y9)-G9</f>
        <v>54855.622000000003</v>
      </c>
      <c r="AH9" s="13">
        <f>鋼材国内消費量!H9*(1-Z9)-H9</f>
        <v>32765.094999999998</v>
      </c>
      <c r="AI9" s="13">
        <f>鋼材国内消費量!I9*(1-AA9)-I9</f>
        <v>159723.30299999999</v>
      </c>
      <c r="AJ9" s="13">
        <f t="shared" si="0"/>
        <v>672289.13799999992</v>
      </c>
      <c r="AK9" s="13">
        <f>鋼材国内消費量!K9*(1-T9)-K9</f>
        <v>1412.9679999999998</v>
      </c>
      <c r="AL9" s="13">
        <f>鋼材国内消費量!L9*(1-U9)-L9</f>
        <v>1469.9359999999999</v>
      </c>
      <c r="AM9" s="13">
        <f>鋼材国内消費量!M9*(1-V9)-M9</f>
        <v>631.32799999999997</v>
      </c>
      <c r="AN9" s="13">
        <f>鋼材国内消費量!N9*(1-W9)-N9</f>
        <v>15559.643999999998</v>
      </c>
      <c r="AO9" s="13">
        <f>鋼材国内消費量!O9*(1-X9)-O9</f>
        <v>910.65600000000006</v>
      </c>
      <c r="AP9" s="13">
        <f>鋼材国内消費量!P9*(1-Y9)-P9</f>
        <v>9860.5820000000003</v>
      </c>
      <c r="AQ9" s="13">
        <f>鋼材国内消費量!Q9*(1-Z9)-Q9</f>
        <v>0</v>
      </c>
      <c r="AR9" s="13">
        <f>鋼材国内消費量!R9*(1-AA9)-R9</f>
        <v>1542.5219999999999</v>
      </c>
      <c r="AS9" s="13">
        <f t="shared" si="1"/>
        <v>31387.635999999995</v>
      </c>
      <c r="AT9" s="13">
        <f t="shared" si="2"/>
        <v>672289.13799999992</v>
      </c>
      <c r="AU9" s="13">
        <f t="shared" si="3"/>
        <v>31387.635999999995</v>
      </c>
    </row>
    <row r="10" spans="1:47" x14ac:dyDescent="0.15">
      <c r="A10" s="4">
        <v>1927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T10" s="6">
        <v>4.3999999999999997E-2</v>
      </c>
      <c r="U10" s="6">
        <v>3.7999999999999999E-2</v>
      </c>
      <c r="V10" s="6">
        <v>0.128</v>
      </c>
      <c r="W10" s="6">
        <v>0.16900000000000001</v>
      </c>
      <c r="X10" s="6">
        <v>8.2000000000000003E-2</v>
      </c>
      <c r="Y10" s="6">
        <v>0.221</v>
      </c>
      <c r="Z10" s="6">
        <v>4.4999999999999998E-2</v>
      </c>
      <c r="AA10" s="6">
        <v>4.9000000000000002E-2</v>
      </c>
      <c r="AB10" s="13">
        <f>鋼材国内消費量!B10*(1-T10)-B10</f>
        <v>158709.38399999999</v>
      </c>
      <c r="AC10" s="13">
        <f>鋼材国内消費量!C10*(1-U10)-C10</f>
        <v>126051.822</v>
      </c>
      <c r="AD10" s="13">
        <f>鋼材国内消費量!D10*(1-V10)-D10</f>
        <v>43304.392</v>
      </c>
      <c r="AE10" s="13">
        <f>鋼材国内消費量!E10*(1-W10)-E10</f>
        <v>61712.553</v>
      </c>
      <c r="AF10" s="13">
        <f>鋼材国内消費量!F10*(1-X10)-F10</f>
        <v>65520.414000000004</v>
      </c>
      <c r="AG10" s="13">
        <f>鋼材国内消費量!G10*(1-Y10)-G10</f>
        <v>58773.213000000003</v>
      </c>
      <c r="AH10" s="13">
        <f>鋼材国内消費量!H10*(1-Z10)-H10</f>
        <v>35104.845000000001</v>
      </c>
      <c r="AI10" s="13">
        <f>鋼材国内消費量!I10*(1-AA10)-I10</f>
        <v>171131.49899999998</v>
      </c>
      <c r="AJ10" s="13">
        <f t="shared" si="0"/>
        <v>720308.12199999997</v>
      </c>
      <c r="AK10" s="13">
        <f>鋼材国内消費量!K10*(1-T10)-K10</f>
        <v>1514.3039999999999</v>
      </c>
      <c r="AL10" s="13">
        <f>鋼材国内消費量!L10*(1-U10)-L10</f>
        <v>1575.7559999999999</v>
      </c>
      <c r="AM10" s="13">
        <f>鋼材国内消費量!M10*(1-V10)-M10</f>
        <v>675.8</v>
      </c>
      <c r="AN10" s="13">
        <f>鋼材国内消費量!N10*(1-W10)-N10</f>
        <v>16670.690999999999</v>
      </c>
      <c r="AO10" s="13">
        <f>鋼材国内消費量!O10*(1-X10)-O10</f>
        <v>975.83400000000006</v>
      </c>
      <c r="AP10" s="13">
        <f>鋼材国内消費量!P10*(1-Y10)-P10</f>
        <v>10564.798000000001</v>
      </c>
      <c r="AQ10" s="13">
        <f>鋼材国内消費量!Q10*(1-Z10)-Q10</f>
        <v>0</v>
      </c>
      <c r="AR10" s="13">
        <f>鋼材国内消費量!R10*(1-AA10)-R10</f>
        <v>1652.838</v>
      </c>
      <c r="AS10" s="13">
        <f t="shared" si="1"/>
        <v>33630.021000000001</v>
      </c>
      <c r="AT10" s="13">
        <f t="shared" si="2"/>
        <v>720308.12199999997</v>
      </c>
      <c r="AU10" s="13">
        <f t="shared" si="3"/>
        <v>33630.021000000001</v>
      </c>
    </row>
    <row r="11" spans="1:47" x14ac:dyDescent="0.15">
      <c r="A11" s="4">
        <v>1928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T11" s="6">
        <v>4.3999999999999997E-2</v>
      </c>
      <c r="U11" s="6">
        <v>3.7999999999999999E-2</v>
      </c>
      <c r="V11" s="6">
        <v>0.128</v>
      </c>
      <c r="W11" s="6">
        <v>0.16900000000000001</v>
      </c>
      <c r="X11" s="6">
        <v>8.2000000000000003E-2</v>
      </c>
      <c r="Y11" s="6">
        <v>0.221</v>
      </c>
      <c r="Z11" s="6">
        <v>4.4999999999999998E-2</v>
      </c>
      <c r="AA11" s="6">
        <v>4.9000000000000002E-2</v>
      </c>
      <c r="AB11" s="13">
        <f>鋼材国内消費量!B11*(1-T11)-B11</f>
        <v>169290.39199999999</v>
      </c>
      <c r="AC11" s="13">
        <f>鋼材国内消費量!C11*(1-U11)-C11</f>
        <v>134454.89199999999</v>
      </c>
      <c r="AD11" s="13">
        <f>鋼材国内消費量!D11*(1-V11)-D11</f>
        <v>46191.584000000003</v>
      </c>
      <c r="AE11" s="13">
        <f>鋼材国内消費量!E11*(1-W11)-E11</f>
        <v>65826.834000000003</v>
      </c>
      <c r="AF11" s="13">
        <f>鋼材国内消費量!F11*(1-X11)-F11</f>
        <v>69888.258000000002</v>
      </c>
      <c r="AG11" s="13">
        <f>鋼材国内消費量!G11*(1-Y11)-G11</f>
        <v>62691.582999999999</v>
      </c>
      <c r="AH11" s="13">
        <f>鋼材国内消費量!H11*(1-Z11)-H11</f>
        <v>37445.549999999996</v>
      </c>
      <c r="AI11" s="13">
        <f>鋼材国内消費量!I11*(1-AA11)-I11</f>
        <v>182540.64599999998</v>
      </c>
      <c r="AJ11" s="13">
        <f t="shared" si="0"/>
        <v>768329.73900000006</v>
      </c>
      <c r="AK11" s="13">
        <f>鋼材国内消費量!K11*(1-T11)-K11</f>
        <v>1614.684</v>
      </c>
      <c r="AL11" s="13">
        <f>鋼材国内消費量!L11*(1-U11)-L11</f>
        <v>1680.614</v>
      </c>
      <c r="AM11" s="13">
        <f>鋼材国内消費量!M11*(1-V11)-M11</f>
        <v>721.14400000000001</v>
      </c>
      <c r="AN11" s="13">
        <f>鋼材国内消費量!N11*(1-W11)-N11</f>
        <v>17782.569</v>
      </c>
      <c r="AO11" s="13">
        <f>鋼材国内消費量!O11*(1-X11)-O11</f>
        <v>1040.0940000000001</v>
      </c>
      <c r="AP11" s="13">
        <f>鋼材国内消費量!P11*(1-Y11)-P11</f>
        <v>11269.793</v>
      </c>
      <c r="AQ11" s="13">
        <f>鋼材国内消費量!Q11*(1-Z11)-Q11</f>
        <v>0</v>
      </c>
      <c r="AR11" s="13">
        <f>鋼材国内消費量!R11*(1-AA11)-R11</f>
        <v>1763.154</v>
      </c>
      <c r="AS11" s="13">
        <f t="shared" si="1"/>
        <v>35872.052000000003</v>
      </c>
      <c r="AT11" s="13">
        <f t="shared" si="2"/>
        <v>768329.73900000006</v>
      </c>
      <c r="AU11" s="13">
        <f t="shared" si="3"/>
        <v>35872.052000000003</v>
      </c>
    </row>
    <row r="12" spans="1:47" x14ac:dyDescent="0.15">
      <c r="A12" s="4">
        <v>1929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T12" s="6">
        <v>4.3999999999999997E-2</v>
      </c>
      <c r="U12" s="6">
        <v>3.7999999999999999E-2</v>
      </c>
      <c r="V12" s="6">
        <v>0.128</v>
      </c>
      <c r="W12" s="6">
        <v>0.16900000000000001</v>
      </c>
      <c r="X12" s="6">
        <v>8.2000000000000003E-2</v>
      </c>
      <c r="Y12" s="6">
        <v>0.221</v>
      </c>
      <c r="Z12" s="6">
        <v>4.4999999999999998E-2</v>
      </c>
      <c r="AA12" s="6">
        <v>4.9000000000000002E-2</v>
      </c>
      <c r="AB12" s="13">
        <f>鋼材国内消費量!B12*(1-T12)-B12</f>
        <v>179870.44399999999</v>
      </c>
      <c r="AC12" s="13">
        <f>鋼材国内消費量!C12*(1-U12)-C12</f>
        <v>142857.962</v>
      </c>
      <c r="AD12" s="13">
        <f>鋼材国内消費量!D12*(1-V12)-D12</f>
        <v>49078.775999999998</v>
      </c>
      <c r="AE12" s="13">
        <f>鋼材国内消費量!E12*(1-W12)-E12</f>
        <v>69940.284</v>
      </c>
      <c r="AF12" s="13">
        <f>鋼材国内消費量!F12*(1-X12)-F12</f>
        <v>74256.101999999999</v>
      </c>
      <c r="AG12" s="13">
        <f>鋼材国内消費量!G12*(1-Y12)-G12</f>
        <v>66609.953000000009</v>
      </c>
      <c r="AH12" s="13">
        <f>鋼材国内消費量!H12*(1-Z12)-H12</f>
        <v>39785.299999999996</v>
      </c>
      <c r="AI12" s="13">
        <f>鋼材国内消費量!I12*(1-AA12)-I12</f>
        <v>193949.79300000001</v>
      </c>
      <c r="AJ12" s="13">
        <f t="shared" si="0"/>
        <v>816348.61400000006</v>
      </c>
      <c r="AK12" s="13">
        <f>鋼材国内消費量!K12*(1-T12)-K12</f>
        <v>1716.02</v>
      </c>
      <c r="AL12" s="13">
        <f>鋼材国内消費量!L12*(1-U12)-L12</f>
        <v>1785.472</v>
      </c>
      <c r="AM12" s="13">
        <f>鋼材国内消費量!M12*(1-V12)-M12</f>
        <v>766.48799999999994</v>
      </c>
      <c r="AN12" s="13">
        <f>鋼材国内消費量!N12*(1-W12)-N12</f>
        <v>18893.615999999998</v>
      </c>
      <c r="AO12" s="13">
        <f>鋼材国内消費量!O12*(1-X12)-O12</f>
        <v>1105.2719999999999</v>
      </c>
      <c r="AP12" s="13">
        <f>鋼材国内消費量!P12*(1-Y12)-P12</f>
        <v>11974.009</v>
      </c>
      <c r="AQ12" s="13">
        <f>鋼材国内消費量!Q12*(1-Z12)-Q12</f>
        <v>0</v>
      </c>
      <c r="AR12" s="13">
        <f>鋼材国内消費量!R12*(1-AA12)-R12</f>
        <v>1873.47</v>
      </c>
      <c r="AS12" s="13">
        <f t="shared" si="1"/>
        <v>38114.347000000002</v>
      </c>
      <c r="AT12" s="13">
        <f t="shared" si="2"/>
        <v>816348.61400000006</v>
      </c>
      <c r="AU12" s="13">
        <f t="shared" si="3"/>
        <v>38114.347000000002</v>
      </c>
    </row>
    <row r="13" spans="1:47" x14ac:dyDescent="0.15">
      <c r="A13" s="4">
        <v>1930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T13" s="6">
        <v>4.3999999999999997E-2</v>
      </c>
      <c r="U13" s="6">
        <v>3.7999999999999999E-2</v>
      </c>
      <c r="V13" s="6">
        <v>0.128</v>
      </c>
      <c r="W13" s="6">
        <v>0.16900000000000001</v>
      </c>
      <c r="X13" s="6">
        <v>8.2000000000000003E-2</v>
      </c>
      <c r="Y13" s="6">
        <v>0.221</v>
      </c>
      <c r="Z13" s="6">
        <v>4.4999999999999998E-2</v>
      </c>
      <c r="AA13" s="6">
        <v>4.9000000000000002E-2</v>
      </c>
      <c r="AB13" s="13">
        <f>鋼材国内消費量!B13*(1-T13)-B13</f>
        <v>211612.51199999999</v>
      </c>
      <c r="AC13" s="13">
        <f>鋼材国内消費量!C13*(1-U13)-C13</f>
        <v>168068.13399999999</v>
      </c>
      <c r="AD13" s="13">
        <f>鋼材国内消費量!D13*(1-V13)-D13</f>
        <v>57739.48</v>
      </c>
      <c r="AE13" s="13">
        <f>鋼材国内消費量!E13*(1-W13)-E13</f>
        <v>82283.126999999993</v>
      </c>
      <c r="AF13" s="13">
        <f>鋼材国内消費量!F13*(1-X13)-F13</f>
        <v>87359.634000000005</v>
      </c>
      <c r="AG13" s="13">
        <f>鋼材国内消費量!G13*(1-Y13)-G13</f>
        <v>78365.063000000009</v>
      </c>
      <c r="AH13" s="13">
        <f>鋼材国内消費量!H13*(1-Z13)-H13</f>
        <v>46806.46</v>
      </c>
      <c r="AI13" s="13">
        <f>鋼材国内消費量!I13*(1-AA13)-I13</f>
        <v>228176.283</v>
      </c>
      <c r="AJ13" s="13">
        <f t="shared" si="0"/>
        <v>960410.69299999974</v>
      </c>
      <c r="AK13" s="13">
        <f>鋼材国内消費量!K13*(1-T13)-K13</f>
        <v>2019.0719999999999</v>
      </c>
      <c r="AL13" s="13">
        <f>鋼材国内消費量!L13*(1-U13)-L13</f>
        <v>2101.0079999999998</v>
      </c>
      <c r="AM13" s="13">
        <f>鋼材国内消費量!M13*(1-V13)-M13</f>
        <v>901.64800000000002</v>
      </c>
      <c r="AN13" s="13">
        <f>鋼材国内消費量!N13*(1-W13)-N13</f>
        <v>22227.588</v>
      </c>
      <c r="AO13" s="13">
        <f>鋼材国内消費量!O13*(1-X13)-O13</f>
        <v>1300.806</v>
      </c>
      <c r="AP13" s="13">
        <f>鋼材国内消費量!P13*(1-Y13)-P13</f>
        <v>14086.657000000001</v>
      </c>
      <c r="AQ13" s="13">
        <f>鋼材国内消費量!Q13*(1-Z13)-Q13</f>
        <v>0</v>
      </c>
      <c r="AR13" s="13">
        <f>鋼材国内消費量!R13*(1-AA13)-R13</f>
        <v>2203.4670000000001</v>
      </c>
      <c r="AS13" s="13">
        <f t="shared" si="1"/>
        <v>44840.245999999999</v>
      </c>
      <c r="AT13" s="13">
        <f t="shared" si="2"/>
        <v>960410.69299999974</v>
      </c>
      <c r="AU13" s="13">
        <f t="shared" si="3"/>
        <v>44840.245999999999</v>
      </c>
    </row>
    <row r="14" spans="1:47" x14ac:dyDescent="0.15">
      <c r="A14" s="4">
        <v>1931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T14" s="6">
        <v>4.3999999999999997E-2</v>
      </c>
      <c r="U14" s="6">
        <v>3.7999999999999999E-2</v>
      </c>
      <c r="V14" s="6">
        <v>0.128</v>
      </c>
      <c r="W14" s="6">
        <v>0.16900000000000001</v>
      </c>
      <c r="X14" s="6">
        <v>8.2000000000000003E-2</v>
      </c>
      <c r="Y14" s="6">
        <v>0.221</v>
      </c>
      <c r="Z14" s="6">
        <v>4.4999999999999998E-2</v>
      </c>
      <c r="AA14" s="6">
        <v>4.9000000000000002E-2</v>
      </c>
      <c r="AB14" s="13">
        <f>鋼材国内消費量!B14*(1-T14)-B14</f>
        <v>186219.24</v>
      </c>
      <c r="AC14" s="13">
        <f>鋼材国内消費量!C14*(1-U14)-C14</f>
        <v>147900.766</v>
      </c>
      <c r="AD14" s="13">
        <f>鋼材国内消費量!D14*(1-V14)-D14</f>
        <v>50810.567999999999</v>
      </c>
      <c r="AE14" s="13">
        <f>鋼材国内消費量!E14*(1-W14)-E14</f>
        <v>72409.184999999998</v>
      </c>
      <c r="AF14" s="13">
        <f>鋼材国内消費量!F14*(1-X14)-F14</f>
        <v>76876.991999999998</v>
      </c>
      <c r="AG14" s="13">
        <f>鋼材国内消費量!G14*(1-Y14)-G14</f>
        <v>68960.975000000006</v>
      </c>
      <c r="AH14" s="13">
        <f>鋼材国内消費量!H14*(1-Z14)-H14</f>
        <v>41190.104999999996</v>
      </c>
      <c r="AI14" s="13">
        <f>鋼材国内消費量!I14*(1-AA14)-I14</f>
        <v>200795.09099999999</v>
      </c>
      <c r="AJ14" s="13">
        <f t="shared" si="0"/>
        <v>845162.92200000002</v>
      </c>
      <c r="AK14" s="13">
        <f>鋼材国内消費量!K14*(1-T14)-K14</f>
        <v>1776.2479999999998</v>
      </c>
      <c r="AL14" s="13">
        <f>鋼材国内消費量!L14*(1-U14)-L14</f>
        <v>1848.9639999999999</v>
      </c>
      <c r="AM14" s="13">
        <f>鋼材国内消費量!M14*(1-V14)-M14</f>
        <v>793.52</v>
      </c>
      <c r="AN14" s="13">
        <f>鋼材国内消費量!N14*(1-W14)-N14</f>
        <v>19560.909</v>
      </c>
      <c r="AO14" s="13">
        <f>鋼材国内消費量!O14*(1-X14)-O14</f>
        <v>1144.7460000000001</v>
      </c>
      <c r="AP14" s="13">
        <f>鋼材国内消費量!P14*(1-Y14)-P14</f>
        <v>12396.227000000001</v>
      </c>
      <c r="AQ14" s="13">
        <f>鋼材国内消費量!Q14*(1-Z14)-Q14</f>
        <v>0</v>
      </c>
      <c r="AR14" s="13">
        <f>鋼材国内消費量!R14*(1-AA14)-R14</f>
        <v>1939.0889999999999</v>
      </c>
      <c r="AS14" s="13">
        <f t="shared" si="1"/>
        <v>39459.703000000001</v>
      </c>
      <c r="AT14" s="13">
        <f t="shared" si="2"/>
        <v>845162.92200000002</v>
      </c>
      <c r="AU14" s="13">
        <f t="shared" si="3"/>
        <v>39459.703000000001</v>
      </c>
    </row>
    <row r="15" spans="1:47" x14ac:dyDescent="0.15">
      <c r="A15" s="4">
        <v>1932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T15" s="6">
        <v>4.3999999999999997E-2</v>
      </c>
      <c r="U15" s="6">
        <v>3.7999999999999999E-2</v>
      </c>
      <c r="V15" s="6">
        <v>0.128</v>
      </c>
      <c r="W15" s="6">
        <v>0.16900000000000001</v>
      </c>
      <c r="X15" s="6">
        <v>8.2000000000000003E-2</v>
      </c>
      <c r="Y15" s="6">
        <v>0.221</v>
      </c>
      <c r="Z15" s="6">
        <v>4.4999999999999998E-2</v>
      </c>
      <c r="AA15" s="6">
        <v>4.9000000000000002E-2</v>
      </c>
      <c r="AB15" s="13">
        <f>鋼材国内消費量!B15*(1-T15)-B15</f>
        <v>211612.51199999999</v>
      </c>
      <c r="AC15" s="13">
        <f>鋼材国内消費量!C15*(1-U15)-C15</f>
        <v>168068.13399999999</v>
      </c>
      <c r="AD15" s="13">
        <f>鋼材国内消費量!D15*(1-V15)-D15</f>
        <v>57739.48</v>
      </c>
      <c r="AE15" s="13">
        <f>鋼材国内消費量!E15*(1-W15)-E15</f>
        <v>82283.126999999993</v>
      </c>
      <c r="AF15" s="13">
        <f>鋼材国内消費量!F15*(1-X15)-F15</f>
        <v>87359.634000000005</v>
      </c>
      <c r="AG15" s="13">
        <f>鋼材国内消費量!G15*(1-Y15)-G15</f>
        <v>78365.063000000009</v>
      </c>
      <c r="AH15" s="13">
        <f>鋼材国内消費量!H15*(1-Z15)-H15</f>
        <v>46806.46</v>
      </c>
      <c r="AI15" s="13">
        <f>鋼材国内消費量!I15*(1-AA15)-I15</f>
        <v>228176.283</v>
      </c>
      <c r="AJ15" s="13">
        <f t="shared" si="0"/>
        <v>960410.69299999974</v>
      </c>
      <c r="AK15" s="13">
        <f>鋼材国内消費量!K15*(1-T15)-K15</f>
        <v>2019.0719999999999</v>
      </c>
      <c r="AL15" s="13">
        <f>鋼材国内消費量!L15*(1-U15)-L15</f>
        <v>2101.0079999999998</v>
      </c>
      <c r="AM15" s="13">
        <f>鋼材国内消費量!M15*(1-V15)-M15</f>
        <v>901.64800000000002</v>
      </c>
      <c r="AN15" s="13">
        <f>鋼材国内消費量!N15*(1-W15)-N15</f>
        <v>22227.588</v>
      </c>
      <c r="AO15" s="13">
        <f>鋼材国内消費量!O15*(1-X15)-O15</f>
        <v>1300.806</v>
      </c>
      <c r="AP15" s="13">
        <f>鋼材国内消費量!P15*(1-Y15)-P15</f>
        <v>14086.657000000001</v>
      </c>
      <c r="AQ15" s="13">
        <f>鋼材国内消費量!Q15*(1-Z15)-Q15</f>
        <v>0</v>
      </c>
      <c r="AR15" s="13">
        <f>鋼材国内消費量!R15*(1-AA15)-R15</f>
        <v>2203.4670000000001</v>
      </c>
      <c r="AS15" s="13">
        <f t="shared" si="1"/>
        <v>44840.245999999999</v>
      </c>
      <c r="AT15" s="13">
        <f t="shared" si="2"/>
        <v>960410.69299999974</v>
      </c>
      <c r="AU15" s="13">
        <f t="shared" si="3"/>
        <v>44840.245999999999</v>
      </c>
    </row>
    <row r="16" spans="1:47" x14ac:dyDescent="0.15">
      <c r="A16" s="4">
        <v>1933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T16" s="6">
        <v>4.3999999999999997E-2</v>
      </c>
      <c r="U16" s="6">
        <v>3.7999999999999999E-2</v>
      </c>
      <c r="V16" s="6">
        <v>0.128</v>
      </c>
      <c r="W16" s="6">
        <v>0.16900000000000001</v>
      </c>
      <c r="X16" s="6">
        <v>8.2000000000000003E-2</v>
      </c>
      <c r="Y16" s="6">
        <v>0.221</v>
      </c>
      <c r="Z16" s="6">
        <v>4.4999999999999998E-2</v>
      </c>
      <c r="AA16" s="6">
        <v>4.9000000000000002E-2</v>
      </c>
      <c r="AB16" s="13">
        <f>鋼材国内消費量!B16*(1-T16)-B16</f>
        <v>313186.55599999998</v>
      </c>
      <c r="AC16" s="13">
        <f>鋼材国内消費量!C16*(1-U16)-C16</f>
        <v>248741.454</v>
      </c>
      <c r="AD16" s="13">
        <f>鋼材国内消費量!D16*(1-V16)-D16</f>
        <v>85455.127999999997</v>
      </c>
      <c r="AE16" s="13">
        <f>鋼材国内消費量!E16*(1-W16)-E16</f>
        <v>121778.89499999999</v>
      </c>
      <c r="AF16" s="13">
        <f>鋼材国内消費量!F16*(1-X16)-F16</f>
        <v>129292.95600000001</v>
      </c>
      <c r="AG16" s="13">
        <f>鋼材国内消費量!G16*(1-Y16)-G16</f>
        <v>115979.857</v>
      </c>
      <c r="AH16" s="13">
        <f>鋼材国内消費量!H16*(1-Z16)-H16</f>
        <v>69273.789999999994</v>
      </c>
      <c r="AI16" s="13">
        <f>鋼材国内消費量!I16*(1-AA16)-I16</f>
        <v>337700.1</v>
      </c>
      <c r="AJ16" s="13">
        <f t="shared" si="0"/>
        <v>1421408.736</v>
      </c>
      <c r="AK16" s="13">
        <f>鋼材国内消費量!K16*(1-T16)-K16</f>
        <v>2988.4559999999997</v>
      </c>
      <c r="AL16" s="13">
        <f>鋼材国内消費量!L16*(1-U16)-L16</f>
        <v>3109.1839999999997</v>
      </c>
      <c r="AM16" s="13">
        <f>鋼材国内消費量!M16*(1-V16)-M16</f>
        <v>1334.16</v>
      </c>
      <c r="AN16" s="13">
        <f>鋼材国内消費量!N16*(1-W16)-N16</f>
        <v>32897.627999999997</v>
      </c>
      <c r="AO16" s="13">
        <f>鋼材国内消費量!O16*(1-X16)-O16</f>
        <v>1925.046</v>
      </c>
      <c r="AP16" s="13">
        <f>鋼材国内消費量!P16*(1-Y16)-P16</f>
        <v>20848.377</v>
      </c>
      <c r="AQ16" s="13">
        <f>鋼材国内消費量!Q16*(1-Z16)-Q16</f>
        <v>0</v>
      </c>
      <c r="AR16" s="13">
        <f>鋼材国内消費量!R16*(1-AA16)-R16</f>
        <v>3260.9789999999998</v>
      </c>
      <c r="AS16" s="13">
        <f t="shared" si="1"/>
        <v>66363.83</v>
      </c>
      <c r="AT16" s="13">
        <f t="shared" si="2"/>
        <v>1421408.736</v>
      </c>
      <c r="AU16" s="13">
        <f t="shared" si="3"/>
        <v>66363.83</v>
      </c>
    </row>
    <row r="17" spans="1:47" x14ac:dyDescent="0.15">
      <c r="A17" s="4">
        <v>1934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T17" s="6">
        <v>4.3999999999999997E-2</v>
      </c>
      <c r="U17" s="6">
        <v>3.7999999999999999E-2</v>
      </c>
      <c r="V17" s="6">
        <v>0.128</v>
      </c>
      <c r="W17" s="6">
        <v>0.16900000000000001</v>
      </c>
      <c r="X17" s="6">
        <v>8.2000000000000003E-2</v>
      </c>
      <c r="Y17" s="6">
        <v>0.221</v>
      </c>
      <c r="Z17" s="6">
        <v>4.4999999999999998E-2</v>
      </c>
      <c r="AA17" s="6">
        <v>4.9000000000000002E-2</v>
      </c>
      <c r="AB17" s="13">
        <f>鋼材国内消費量!B17*(1-T17)-B17</f>
        <v>347045.20799999998</v>
      </c>
      <c r="AC17" s="13">
        <f>鋼材国内消費量!C17*(1-U17)-C17</f>
        <v>275632.24</v>
      </c>
      <c r="AD17" s="13">
        <f>鋼材国内消費量!D17*(1-V17)-D17</f>
        <v>94693.096000000005</v>
      </c>
      <c r="AE17" s="13">
        <f>鋼材国内消費量!E17*(1-W17)-E17</f>
        <v>134944.42799999999</v>
      </c>
      <c r="AF17" s="13">
        <f>鋼材国内消費量!F17*(1-X17)-F17</f>
        <v>143270.424</v>
      </c>
      <c r="AG17" s="13">
        <f>鋼材国内消費量!G17*(1-Y17)-G17</f>
        <v>128517.86200000001</v>
      </c>
      <c r="AH17" s="13">
        <f>鋼材国内消費量!H17*(1-Z17)-H17</f>
        <v>76762.899999999994</v>
      </c>
      <c r="AI17" s="13">
        <f>鋼材国内消費量!I17*(1-AA17)-I17</f>
        <v>374208.03899999999</v>
      </c>
      <c r="AJ17" s="13">
        <f t="shared" si="0"/>
        <v>1575074.1969999997</v>
      </c>
      <c r="AK17" s="13">
        <f>鋼材国内消費量!K17*(1-T17)-K17</f>
        <v>3310.6279999999997</v>
      </c>
      <c r="AL17" s="13">
        <f>鋼材国内消費量!L17*(1-U17)-L17</f>
        <v>3444.922</v>
      </c>
      <c r="AM17" s="13">
        <f>鋼材国内消費量!M17*(1-V17)-M17</f>
        <v>1478.912</v>
      </c>
      <c r="AN17" s="13">
        <f>鋼材国内消費量!N17*(1-W17)-N17</f>
        <v>36453.476999999999</v>
      </c>
      <c r="AO17" s="13">
        <f>鋼材国内消費量!O17*(1-X17)-O17</f>
        <v>2133.4320000000002</v>
      </c>
      <c r="AP17" s="13">
        <f>鋼材国内消費量!P17*(1-Y17)-P17</f>
        <v>23102.024000000001</v>
      </c>
      <c r="AQ17" s="13">
        <f>鋼材国内消費量!Q17*(1-Z17)-Q17</f>
        <v>0</v>
      </c>
      <c r="AR17" s="13">
        <f>鋼材国内消費量!R17*(1-AA17)-R17</f>
        <v>3613.7999999999997</v>
      </c>
      <c r="AS17" s="13">
        <f t="shared" si="1"/>
        <v>73537.195000000007</v>
      </c>
      <c r="AT17" s="13">
        <f t="shared" si="2"/>
        <v>1575074.1969999997</v>
      </c>
      <c r="AU17" s="13">
        <f t="shared" si="3"/>
        <v>73537.195000000007</v>
      </c>
    </row>
    <row r="18" spans="1:47" x14ac:dyDescent="0.15">
      <c r="A18" s="4">
        <v>1935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T18" s="6">
        <v>4.3999999999999997E-2</v>
      </c>
      <c r="U18" s="6">
        <v>3.7999999999999999E-2</v>
      </c>
      <c r="V18" s="6">
        <v>0.128</v>
      </c>
      <c r="W18" s="6">
        <v>0.16900000000000001</v>
      </c>
      <c r="X18" s="6">
        <v>8.2000000000000003E-2</v>
      </c>
      <c r="Y18" s="6">
        <v>0.221</v>
      </c>
      <c r="Z18" s="6">
        <v>4.4999999999999998E-2</v>
      </c>
      <c r="AA18" s="6">
        <v>4.9000000000000002E-2</v>
      </c>
      <c r="AB18" s="13">
        <f>鋼材国内消費量!B18*(1-T18)-B18</f>
        <v>457083.67599999998</v>
      </c>
      <c r="AC18" s="13">
        <f>鋼材国内消費量!C18*(1-U18)-C18</f>
        <v>363028.016</v>
      </c>
      <c r="AD18" s="13">
        <f>鋼材国内消費量!D18*(1-V18)-D18</f>
        <v>124717.8</v>
      </c>
      <c r="AE18" s="13">
        <f>鋼材国内消費量!E18*(1-W18)-E18</f>
        <v>177730.95600000001</v>
      </c>
      <c r="AF18" s="13">
        <f>鋼材国内消費量!F18*(1-X18)-F18</f>
        <v>188697.65400000001</v>
      </c>
      <c r="AG18" s="13">
        <f>鋼材国内消費量!G18*(1-Y18)-G18</f>
        <v>169267.35200000001</v>
      </c>
      <c r="AH18" s="13">
        <f>鋼材国内消費量!H18*(1-Z18)-H18</f>
        <v>101102.03</v>
      </c>
      <c r="AI18" s="13">
        <f>鋼材国内消費量!I18*(1-AA18)-I18</f>
        <v>492859.554</v>
      </c>
      <c r="AJ18" s="13">
        <f t="shared" si="0"/>
        <v>2074487.0380000002</v>
      </c>
      <c r="AK18" s="13">
        <f>鋼材国内消費量!K18*(1-T18)-K18</f>
        <v>4361.2719999999999</v>
      </c>
      <c r="AL18" s="13">
        <f>鋼材国内消費量!L18*(1-U18)-L18</f>
        <v>4536.7919999999995</v>
      </c>
      <c r="AM18" s="13">
        <f>鋼材国内消費量!M18*(1-V18)-M18</f>
        <v>1947.1759999999999</v>
      </c>
      <c r="AN18" s="13">
        <f>鋼材国内消費量!N18*(1-W18)-N18</f>
        <v>48011.856</v>
      </c>
      <c r="AO18" s="13">
        <f>鋼材国内消費量!O18*(1-X18)-O18</f>
        <v>2809.08</v>
      </c>
      <c r="AP18" s="13">
        <f>鋼材国内消費量!P18*(1-Y18)-P18</f>
        <v>30427.74</v>
      </c>
      <c r="AQ18" s="13">
        <f>鋼材国内消費量!Q18*(1-Z18)-Q18</f>
        <v>0</v>
      </c>
      <c r="AR18" s="13">
        <f>鋼材国内消費量!R18*(1-AA18)-R18</f>
        <v>4759.7550000000001</v>
      </c>
      <c r="AS18" s="13">
        <f t="shared" si="1"/>
        <v>96853.671000000002</v>
      </c>
      <c r="AT18" s="13">
        <f t="shared" si="2"/>
        <v>2074487.0380000002</v>
      </c>
      <c r="AU18" s="13">
        <f t="shared" si="3"/>
        <v>96853.671000000002</v>
      </c>
    </row>
    <row r="19" spans="1:47" x14ac:dyDescent="0.15">
      <c r="A19" s="4">
        <v>1936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T19" s="6">
        <v>4.3999999999999997E-2</v>
      </c>
      <c r="U19" s="6">
        <v>3.7999999999999999E-2</v>
      </c>
      <c r="V19" s="6">
        <v>0.128</v>
      </c>
      <c r="W19" s="6">
        <v>0.16900000000000001</v>
      </c>
      <c r="X19" s="6">
        <v>8.2000000000000003E-2</v>
      </c>
      <c r="Y19" s="6">
        <v>0.221</v>
      </c>
      <c r="Z19" s="6">
        <v>4.4999999999999998E-2</v>
      </c>
      <c r="AA19" s="6">
        <v>4.9000000000000002E-2</v>
      </c>
      <c r="AB19" s="13">
        <f>鋼材国内消費量!B19*(1-T19)-B19</f>
        <v>516335.6</v>
      </c>
      <c r="AC19" s="13">
        <f>鋼材国内消費量!C19*(1-U19)-C19</f>
        <v>410087.13199999998</v>
      </c>
      <c r="AD19" s="13">
        <f>鋼材国内消費量!D19*(1-V19)-D19</f>
        <v>140884.68</v>
      </c>
      <c r="AE19" s="13">
        <f>鋼材国内消費量!E19*(1-W19)-E19</f>
        <v>200770.43099999998</v>
      </c>
      <c r="AF19" s="13">
        <f>鋼材国内消費量!F19*(1-X19)-F19</f>
        <v>213158.682</v>
      </c>
      <c r="AG19" s="13">
        <f>鋼材国内消費量!G19*(1-Y19)-G19</f>
        <v>191209.44500000001</v>
      </c>
      <c r="AH19" s="13">
        <f>鋼材国内消費量!H19*(1-Z19)-H19</f>
        <v>114208.45</v>
      </c>
      <c r="AI19" s="13">
        <f>鋼材国内消費量!I19*(1-AA19)-I19</f>
        <v>556749.63599999994</v>
      </c>
      <c r="AJ19" s="13">
        <f t="shared" si="0"/>
        <v>2343404.0559999999</v>
      </c>
      <c r="AK19" s="13">
        <f>鋼材国内消費量!K19*(1-T19)-K19</f>
        <v>4926.268</v>
      </c>
      <c r="AL19" s="13">
        <f>鋼材国内消費量!L19*(1-U19)-L19</f>
        <v>5125.5360000000001</v>
      </c>
      <c r="AM19" s="13">
        <f>鋼材国内消費量!M19*(1-V19)-M19</f>
        <v>2200.056</v>
      </c>
      <c r="AN19" s="13">
        <f>鋼材国内消費量!N19*(1-W19)-N19</f>
        <v>54236.045999999995</v>
      </c>
      <c r="AO19" s="13">
        <f>鋼材国内消費量!O19*(1-X19)-O19</f>
        <v>3173.5260000000003</v>
      </c>
      <c r="AP19" s="13">
        <f>鋼材国内消費量!P19*(1-Y19)-P19</f>
        <v>34371.817000000003</v>
      </c>
      <c r="AQ19" s="13">
        <f>鋼材国内消費量!Q19*(1-Z19)-Q19</f>
        <v>0</v>
      </c>
      <c r="AR19" s="13">
        <f>鋼材国内消費量!R19*(1-AA19)-R19</f>
        <v>5376.9539999999997</v>
      </c>
      <c r="AS19" s="13">
        <f t="shared" si="1"/>
        <v>109410.20299999998</v>
      </c>
      <c r="AT19" s="13">
        <f t="shared" si="2"/>
        <v>2343404.0559999999</v>
      </c>
      <c r="AU19" s="13">
        <f t="shared" si="3"/>
        <v>109410.20299999998</v>
      </c>
    </row>
    <row r="20" spans="1:47" x14ac:dyDescent="0.15">
      <c r="A20" s="4">
        <v>1937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T20" s="6">
        <v>4.3999999999999997E-2</v>
      </c>
      <c r="U20" s="6">
        <v>3.7999999999999999E-2</v>
      </c>
      <c r="V20" s="6">
        <v>0.128</v>
      </c>
      <c r="W20" s="6">
        <v>0.16900000000000001</v>
      </c>
      <c r="X20" s="6">
        <v>8.2000000000000003E-2</v>
      </c>
      <c r="Y20" s="6">
        <v>0.221</v>
      </c>
      <c r="Z20" s="6">
        <v>4.4999999999999998E-2</v>
      </c>
      <c r="AA20" s="6">
        <v>4.9000000000000002E-2</v>
      </c>
      <c r="AB20" s="13">
        <f>鋼材国内消費量!B20*(1-T20)-B20</f>
        <v>575586.56799999997</v>
      </c>
      <c r="AC20" s="13">
        <f>鋼材国内消費量!C20*(1-U20)-C20</f>
        <v>457146.24799999996</v>
      </c>
      <c r="AD20" s="13">
        <f>鋼材国内消費量!D20*(1-V20)-D20</f>
        <v>157052.432</v>
      </c>
      <c r="AE20" s="13">
        <f>鋼材国内消費量!E20*(1-W20)-E20</f>
        <v>223809.90599999999</v>
      </c>
      <c r="AF20" s="13">
        <f>鋼材国内消費量!F20*(1-X20)-F20</f>
        <v>237619.71000000002</v>
      </c>
      <c r="AG20" s="13">
        <f>鋼材国内消費量!G20*(1-Y20)-G20</f>
        <v>213151.538</v>
      </c>
      <c r="AH20" s="13">
        <f>鋼材国内消費量!H20*(1-Z20)-H20</f>
        <v>127313.91499999999</v>
      </c>
      <c r="AI20" s="13">
        <f>鋼材国内消費量!I20*(1-AA20)-I20</f>
        <v>620638.76699999999</v>
      </c>
      <c r="AJ20" s="13">
        <f t="shared" si="0"/>
        <v>2612319.0839999998</v>
      </c>
      <c r="AK20" s="13">
        <f>鋼材国内消費量!K20*(1-T20)-K20</f>
        <v>5491.2640000000001</v>
      </c>
      <c r="AL20" s="13">
        <f>鋼材国内消費量!L20*(1-U20)-L20</f>
        <v>5713.3180000000002</v>
      </c>
      <c r="AM20" s="13">
        <f>鋼材国内消費量!M20*(1-V20)-M20</f>
        <v>2452.0639999999999</v>
      </c>
      <c r="AN20" s="13">
        <f>鋼材国内消費量!N20*(1-W20)-N20</f>
        <v>60460.235999999997</v>
      </c>
      <c r="AO20" s="13">
        <f>鋼材国内消費量!O20*(1-X20)-O20</f>
        <v>3537.9720000000002</v>
      </c>
      <c r="AP20" s="13">
        <f>鋼材国内消費量!P20*(1-Y20)-P20</f>
        <v>38315.894</v>
      </c>
      <c r="AQ20" s="13">
        <f>鋼材国内消費量!Q20*(1-Z20)-Q20</f>
        <v>0</v>
      </c>
      <c r="AR20" s="13">
        <f>鋼材国内消費量!R20*(1-AA20)-R20</f>
        <v>5994.1529999999993</v>
      </c>
      <c r="AS20" s="13">
        <f t="shared" si="1"/>
        <v>121964.901</v>
      </c>
      <c r="AT20" s="13">
        <f t="shared" si="2"/>
        <v>2612319.0839999998</v>
      </c>
      <c r="AU20" s="13">
        <f t="shared" si="3"/>
        <v>121964.901</v>
      </c>
    </row>
    <row r="21" spans="1:47" x14ac:dyDescent="0.15">
      <c r="A21" s="4">
        <v>1938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T21" s="6">
        <v>4.3999999999999997E-2</v>
      </c>
      <c r="U21" s="6">
        <v>3.7999999999999999E-2</v>
      </c>
      <c r="V21" s="6">
        <v>0.128</v>
      </c>
      <c r="W21" s="6">
        <v>0.16900000000000001</v>
      </c>
      <c r="X21" s="6">
        <v>8.2000000000000003E-2</v>
      </c>
      <c r="Y21" s="6">
        <v>0.221</v>
      </c>
      <c r="Z21" s="6">
        <v>4.4999999999999998E-2</v>
      </c>
      <c r="AA21" s="6">
        <v>4.9000000000000002E-2</v>
      </c>
      <c r="AB21" s="13">
        <f>鋼材国内消費量!B21*(1-T21)-B21</f>
        <v>609445.22</v>
      </c>
      <c r="AC21" s="13">
        <f>鋼材国内消費量!C21*(1-U21)-C21</f>
        <v>484037.03399999999</v>
      </c>
      <c r="AD21" s="13">
        <f>鋼材国内消費量!D21*(1-V21)-D21</f>
        <v>166290.4</v>
      </c>
      <c r="AE21" s="13">
        <f>鋼材国内消費量!E21*(1-W21)-E21</f>
        <v>236975.43899999998</v>
      </c>
      <c r="AF21" s="13">
        <f>鋼材国内消費量!F21*(1-X21)-F21</f>
        <v>251597.17800000001</v>
      </c>
      <c r="AG21" s="13">
        <f>鋼材国内消費量!G21*(1-Y21)-G21</f>
        <v>225690.32200000001</v>
      </c>
      <c r="AH21" s="13">
        <f>鋼材国内消費量!H21*(1-Z21)-H21</f>
        <v>134803.02499999999</v>
      </c>
      <c r="AI21" s="13">
        <f>鋼材国内消費量!I21*(1-AA21)-I21</f>
        <v>657146.70600000001</v>
      </c>
      <c r="AJ21" s="13">
        <f t="shared" si="0"/>
        <v>2765985.324</v>
      </c>
      <c r="AK21" s="13">
        <f>鋼材国内消費量!K21*(1-T21)-K21</f>
        <v>5814.3919999999998</v>
      </c>
      <c r="AL21" s="13">
        <f>鋼材国内消費量!L21*(1-U21)-L21</f>
        <v>6050.018</v>
      </c>
      <c r="AM21" s="13">
        <f>鋼材国内消費量!M21*(1-V21)-M21</f>
        <v>2596.8159999999998</v>
      </c>
      <c r="AN21" s="13">
        <f>鋼材国内消費量!N21*(1-W21)-N21</f>
        <v>64016.084999999999</v>
      </c>
      <c r="AO21" s="13">
        <f>鋼材国内消費量!O21*(1-X21)-O21</f>
        <v>3746.3580000000002</v>
      </c>
      <c r="AP21" s="13">
        <f>鋼材国内消費量!P21*(1-Y21)-P21</f>
        <v>40569.541000000005</v>
      </c>
      <c r="AQ21" s="13">
        <f>鋼材国内消費量!Q21*(1-Z21)-Q21</f>
        <v>0</v>
      </c>
      <c r="AR21" s="13">
        <f>鋼材国内消費量!R21*(1-AA21)-R21</f>
        <v>6346.0230000000001</v>
      </c>
      <c r="AS21" s="13">
        <f t="shared" si="1"/>
        <v>129139.23299999999</v>
      </c>
      <c r="AT21" s="13">
        <f t="shared" si="2"/>
        <v>2765985.324</v>
      </c>
      <c r="AU21" s="13">
        <f t="shared" si="3"/>
        <v>129139.23299999999</v>
      </c>
    </row>
    <row r="22" spans="1:47" x14ac:dyDescent="0.15">
      <c r="A22" s="4">
        <v>1939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T22" s="6">
        <v>4.3999999999999997E-2</v>
      </c>
      <c r="U22" s="6">
        <v>3.7999999999999999E-2</v>
      </c>
      <c r="V22" s="6">
        <v>0.128</v>
      </c>
      <c r="W22" s="6">
        <v>0.16900000000000001</v>
      </c>
      <c r="X22" s="6">
        <v>8.2000000000000003E-2</v>
      </c>
      <c r="Y22" s="6">
        <v>0.221</v>
      </c>
      <c r="Z22" s="6">
        <v>4.4999999999999998E-2</v>
      </c>
      <c r="AA22" s="6">
        <v>4.9000000000000002E-2</v>
      </c>
      <c r="AB22" s="13">
        <f>鋼材国内消費量!B22*(1-T22)-B22</f>
        <v>761805.80799999996</v>
      </c>
      <c r="AC22" s="13">
        <f>鋼材国内消費量!C22*(1-U22)-C22</f>
        <v>605047.01399999997</v>
      </c>
      <c r="AD22" s="13">
        <f>鋼材国内消費量!D22*(1-V22)-D22</f>
        <v>207863</v>
      </c>
      <c r="AE22" s="13">
        <f>鋼材国内消費量!E22*(1-W22)-E22</f>
        <v>296219.09100000001</v>
      </c>
      <c r="AF22" s="13">
        <f>鋼材国内消費量!F22*(1-X22)-F22</f>
        <v>314496.70199999999</v>
      </c>
      <c r="AG22" s="13">
        <f>鋼材国内消費量!G22*(1-Y22)-G22</f>
        <v>282112.51300000004</v>
      </c>
      <c r="AH22" s="13">
        <f>鋼材国内消費量!H22*(1-Z22)-H22</f>
        <v>168504.02</v>
      </c>
      <c r="AI22" s="13">
        <f>鋼材国内消費量!I22*(1-AA22)-I22</f>
        <v>821432.90700000001</v>
      </c>
      <c r="AJ22" s="13">
        <f t="shared" si="0"/>
        <v>3457481.0549999997</v>
      </c>
      <c r="AK22" s="13">
        <f>鋼材国内消費量!K22*(1-T22)-K22</f>
        <v>7268.4679999999998</v>
      </c>
      <c r="AL22" s="13">
        <f>鋼材国内消費量!L22*(1-U22)-L22</f>
        <v>7562.2820000000002</v>
      </c>
      <c r="AM22" s="13">
        <f>鋼材国内消費量!M22*(1-V22)-M22</f>
        <v>3245.5839999999998</v>
      </c>
      <c r="AN22" s="13">
        <f>鋼材国内消費量!N22*(1-W22)-N22</f>
        <v>80020.313999999998</v>
      </c>
      <c r="AO22" s="13">
        <f>鋼材国内消費量!O22*(1-X22)-O22</f>
        <v>4682.7179999999998</v>
      </c>
      <c r="AP22" s="13">
        <f>鋼材国内消費量!P22*(1-Y22)-P22</f>
        <v>50712.120999999999</v>
      </c>
      <c r="AQ22" s="13">
        <f>鋼材国内消費量!Q22*(1-Z22)-Q22</f>
        <v>0</v>
      </c>
      <c r="AR22" s="13">
        <f>鋼材国内消費量!R22*(1-AA22)-R22</f>
        <v>7933.2419999999993</v>
      </c>
      <c r="AS22" s="13">
        <f t="shared" si="1"/>
        <v>161424.72899999999</v>
      </c>
      <c r="AT22" s="13">
        <f t="shared" si="2"/>
        <v>3457481.0549999997</v>
      </c>
      <c r="AU22" s="13">
        <f t="shared" si="3"/>
        <v>161424.72899999999</v>
      </c>
    </row>
    <row r="23" spans="1:47" x14ac:dyDescent="0.15">
      <c r="A23" s="4">
        <v>1940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T23" s="6">
        <v>4.3999999999999997E-2</v>
      </c>
      <c r="U23" s="6">
        <v>3.7999999999999999E-2</v>
      </c>
      <c r="V23" s="6">
        <v>0.128</v>
      </c>
      <c r="W23" s="6">
        <v>0.16900000000000001</v>
      </c>
      <c r="X23" s="6">
        <v>8.2000000000000003E-2</v>
      </c>
      <c r="Y23" s="6">
        <v>0.221</v>
      </c>
      <c r="Z23" s="6">
        <v>4.4999999999999998E-2</v>
      </c>
      <c r="AA23" s="6">
        <v>4.9000000000000002E-2</v>
      </c>
      <c r="AB23" s="13">
        <f>鋼材国内消費量!B23*(1-T23)-B23</f>
        <v>778735.61199999996</v>
      </c>
      <c r="AC23" s="13">
        <f>鋼材国内消費量!C23*(1-U23)-C23</f>
        <v>618491.92599999998</v>
      </c>
      <c r="AD23" s="13">
        <f>鋼材国内消費量!D23*(1-V23)-D23</f>
        <v>212481.984</v>
      </c>
      <c r="AE23" s="13">
        <f>鋼材国内消費量!E23*(1-W23)-E23</f>
        <v>302801.44199999998</v>
      </c>
      <c r="AF23" s="13">
        <f>鋼材国内消費量!F23*(1-X23)-F23</f>
        <v>321485.43599999999</v>
      </c>
      <c r="AG23" s="13">
        <f>鋼材国内消費量!G23*(1-Y23)-G23</f>
        <v>288381.90500000003</v>
      </c>
      <c r="AH23" s="13">
        <f>鋼材国内消費量!H23*(1-Z23)-H23</f>
        <v>172248.57499999998</v>
      </c>
      <c r="AI23" s="13">
        <f>鋼材国内消費量!I23*(1-AA23)-I23</f>
        <v>839687.35199999996</v>
      </c>
      <c r="AJ23" s="13">
        <f t="shared" si="0"/>
        <v>3534314.2319999998</v>
      </c>
      <c r="AK23" s="13">
        <f>鋼材国内消費量!K23*(1-T23)-K23</f>
        <v>7430.0319999999992</v>
      </c>
      <c r="AL23" s="13">
        <f>鋼材国内消費量!L23*(1-U23)-L23</f>
        <v>7729.67</v>
      </c>
      <c r="AM23" s="13">
        <f>鋼材国内消費量!M23*(1-V23)-M23</f>
        <v>3317.96</v>
      </c>
      <c r="AN23" s="13">
        <f>鋼材国内消費量!N23*(1-W23)-N23</f>
        <v>81798.653999999995</v>
      </c>
      <c r="AO23" s="13">
        <f>鋼材国内消費量!O23*(1-X23)-O23</f>
        <v>4786.4520000000002</v>
      </c>
      <c r="AP23" s="13">
        <f>鋼材国内消費量!P23*(1-Y23)-P23</f>
        <v>51839.334000000003</v>
      </c>
      <c r="AQ23" s="13">
        <f>鋼材国内消費量!Q23*(1-Z23)-Q23</f>
        <v>0</v>
      </c>
      <c r="AR23" s="13">
        <f>鋼材国内消費量!R23*(1-AA23)-R23</f>
        <v>8109.1769999999997</v>
      </c>
      <c r="AS23" s="13">
        <f t="shared" si="1"/>
        <v>165011.27900000001</v>
      </c>
      <c r="AT23" s="13">
        <f t="shared" si="2"/>
        <v>3534314.2319999998</v>
      </c>
      <c r="AU23" s="13">
        <f t="shared" si="3"/>
        <v>165011.27900000001</v>
      </c>
    </row>
    <row r="24" spans="1:47" x14ac:dyDescent="0.15">
      <c r="A24" s="4">
        <v>1941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T24" s="6">
        <v>4.3999999999999997E-2</v>
      </c>
      <c r="U24" s="6">
        <v>3.7999999999999999E-2</v>
      </c>
      <c r="V24" s="6">
        <v>0.128</v>
      </c>
      <c r="W24" s="6">
        <v>0.16900000000000001</v>
      </c>
      <c r="X24" s="6">
        <v>8.2000000000000003E-2</v>
      </c>
      <c r="Y24" s="6">
        <v>0.221</v>
      </c>
      <c r="Z24" s="6">
        <v>4.4999999999999998E-2</v>
      </c>
      <c r="AA24" s="6">
        <v>4.9000000000000002E-2</v>
      </c>
      <c r="AB24" s="13">
        <f>鋼材国内消費量!B24*(1-T24)-B24</f>
        <v>837986.58</v>
      </c>
      <c r="AC24" s="13">
        <f>鋼材国内消費量!C24*(1-U24)-C24</f>
        <v>665551.04200000002</v>
      </c>
      <c r="AD24" s="13">
        <f>鋼材国内消費量!D24*(1-V24)-D24</f>
        <v>228649.736</v>
      </c>
      <c r="AE24" s="13">
        <f>鋼材国内消費量!E24*(1-W24)-E24</f>
        <v>325840.91699999996</v>
      </c>
      <c r="AF24" s="13">
        <f>鋼材国内消費量!F24*(1-X24)-F24</f>
        <v>345945.54600000003</v>
      </c>
      <c r="AG24" s="13">
        <f>鋼材国内消費量!G24*(1-Y24)-G24</f>
        <v>310323.99800000002</v>
      </c>
      <c r="AH24" s="13">
        <f>鋼材国内消費量!H24*(1-Z24)-H24</f>
        <v>185354.995</v>
      </c>
      <c r="AI24" s="13">
        <f>鋼材国内消費量!I24*(1-AA24)-I24</f>
        <v>903576.48300000001</v>
      </c>
      <c r="AJ24" s="13">
        <f t="shared" si="0"/>
        <v>3803229.2970000003</v>
      </c>
      <c r="AK24" s="13">
        <f>鋼材国内消費量!K24*(1-T24)-K24</f>
        <v>7995.0279999999993</v>
      </c>
      <c r="AL24" s="13">
        <f>鋼材国内消費量!L24*(1-U24)-L24</f>
        <v>8318.4139999999989</v>
      </c>
      <c r="AM24" s="13">
        <f>鋼材国内消費量!M24*(1-V24)-M24</f>
        <v>3570.84</v>
      </c>
      <c r="AN24" s="13">
        <f>鋼材国内消費量!N24*(1-W24)-N24</f>
        <v>88022.843999999997</v>
      </c>
      <c r="AO24" s="13">
        <f>鋼材国内消費量!O24*(1-X24)-O24</f>
        <v>5150.8980000000001</v>
      </c>
      <c r="AP24" s="13">
        <f>鋼材国内消費量!P24*(1-Y24)-P24</f>
        <v>55783.411</v>
      </c>
      <c r="AQ24" s="13">
        <f>鋼材国内消費量!Q24*(1-Z24)-Q24</f>
        <v>0</v>
      </c>
      <c r="AR24" s="13">
        <f>鋼材国内消費量!R24*(1-AA24)-R24</f>
        <v>8726.3760000000002</v>
      </c>
      <c r="AS24" s="13">
        <f t="shared" si="1"/>
        <v>177567.81099999999</v>
      </c>
      <c r="AT24" s="13">
        <f t="shared" si="2"/>
        <v>3803229.2970000003</v>
      </c>
      <c r="AU24" s="13">
        <f t="shared" si="3"/>
        <v>177567.81099999999</v>
      </c>
    </row>
    <row r="25" spans="1:47" x14ac:dyDescent="0.15">
      <c r="A25" s="4">
        <v>1942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T25" s="6">
        <v>4.3999999999999997E-2</v>
      </c>
      <c r="U25" s="6">
        <v>3.7999999999999999E-2</v>
      </c>
      <c r="V25" s="6">
        <v>0.128</v>
      </c>
      <c r="W25" s="6">
        <v>0.16900000000000001</v>
      </c>
      <c r="X25" s="6">
        <v>8.2000000000000003E-2</v>
      </c>
      <c r="Y25" s="6">
        <v>0.221</v>
      </c>
      <c r="Z25" s="6">
        <v>4.4999999999999998E-2</v>
      </c>
      <c r="AA25" s="6">
        <v>4.9000000000000002E-2</v>
      </c>
      <c r="AB25" s="13">
        <f>鋼材国内消費量!B25*(1-T25)-B25</f>
        <v>821057.73199999996</v>
      </c>
      <c r="AC25" s="13">
        <f>鋼材国内消費量!C25*(1-U25)-C25</f>
        <v>652106.13</v>
      </c>
      <c r="AD25" s="13">
        <f>鋼材国内消費量!D25*(1-V25)-D25</f>
        <v>224029.88</v>
      </c>
      <c r="AE25" s="13">
        <f>鋼材国内消費量!E25*(1-W25)-E25</f>
        <v>319257.73499999999</v>
      </c>
      <c r="AF25" s="13">
        <f>鋼材国内消費量!F25*(1-X25)-F25</f>
        <v>338956.81200000003</v>
      </c>
      <c r="AG25" s="13">
        <f>鋼材国内消費量!G25*(1-Y25)-G25</f>
        <v>304054.60600000003</v>
      </c>
      <c r="AH25" s="13">
        <f>鋼材国内消費量!H25*(1-Z25)-H25</f>
        <v>181610.44</v>
      </c>
      <c r="AI25" s="13">
        <f>鋼材国内消費量!I25*(1-AA25)-I25</f>
        <v>885322.98899999994</v>
      </c>
      <c r="AJ25" s="13">
        <f t="shared" si="0"/>
        <v>3726396.324</v>
      </c>
      <c r="AK25" s="13">
        <f>鋼材国内消費量!K25*(1-T25)-K25</f>
        <v>7833.4639999999999</v>
      </c>
      <c r="AL25" s="13">
        <f>鋼材国内消費量!L25*(1-U25)-L25</f>
        <v>8150.0639999999994</v>
      </c>
      <c r="AM25" s="13">
        <f>鋼材国内消費量!M25*(1-V25)-M25</f>
        <v>3498.4639999999999</v>
      </c>
      <c r="AN25" s="13">
        <f>鋼材国内消費量!N25*(1-W25)-N25</f>
        <v>86244.504000000001</v>
      </c>
      <c r="AO25" s="13">
        <f>鋼材国内消費量!O25*(1-X25)-O25</f>
        <v>5046.2460000000001</v>
      </c>
      <c r="AP25" s="13">
        <f>鋼材国内消費量!P25*(1-Y25)-P25</f>
        <v>54656.976999999999</v>
      </c>
      <c r="AQ25" s="13">
        <f>鋼材国内消費量!Q25*(1-Z25)-Q25</f>
        <v>0</v>
      </c>
      <c r="AR25" s="13">
        <f>鋼材国内消費量!R25*(1-AA25)-R25</f>
        <v>8550.4409999999989</v>
      </c>
      <c r="AS25" s="13">
        <f t="shared" si="1"/>
        <v>173980.15999999997</v>
      </c>
      <c r="AT25" s="13">
        <f t="shared" si="2"/>
        <v>3726396.324</v>
      </c>
      <c r="AU25" s="13">
        <f t="shared" si="3"/>
        <v>173980.15999999997</v>
      </c>
    </row>
    <row r="26" spans="1:47" x14ac:dyDescent="0.15">
      <c r="A26" s="4">
        <v>1943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T26" s="6">
        <v>4.3999999999999997E-2</v>
      </c>
      <c r="U26" s="6">
        <v>3.7999999999999999E-2</v>
      </c>
      <c r="V26" s="6">
        <v>0.128</v>
      </c>
      <c r="W26" s="6">
        <v>0.16900000000000001</v>
      </c>
      <c r="X26" s="6">
        <v>8.2000000000000003E-2</v>
      </c>
      <c r="Y26" s="6">
        <v>0.221</v>
      </c>
      <c r="Z26" s="6">
        <v>4.4999999999999998E-2</v>
      </c>
      <c r="AA26" s="6">
        <v>4.9000000000000002E-2</v>
      </c>
      <c r="AB26" s="13">
        <f>鋼材国内消費量!B26*(1-T26)-B26</f>
        <v>812593.30799999996</v>
      </c>
      <c r="AC26" s="13">
        <f>鋼材国内消費量!C26*(1-U26)-C26</f>
        <v>645382.71199999994</v>
      </c>
      <c r="AD26" s="13">
        <f>鋼材国内消費量!D26*(1-V26)-D26</f>
        <v>221720.82399999999</v>
      </c>
      <c r="AE26" s="13">
        <f>鋼材国内消費量!E26*(1-W26)-E26</f>
        <v>315966.97499999998</v>
      </c>
      <c r="AF26" s="13">
        <f>鋼材国内消費量!F26*(1-X26)-F26</f>
        <v>335462.90400000004</v>
      </c>
      <c r="AG26" s="13">
        <f>鋼材国内消費量!G26*(1-Y26)-G26</f>
        <v>300920.68900000001</v>
      </c>
      <c r="AH26" s="13">
        <f>鋼材国内消費量!H26*(1-Z26)-H26</f>
        <v>179737.685</v>
      </c>
      <c r="AI26" s="13">
        <f>鋼材国内消費量!I26*(1-AA26)-I26</f>
        <v>876195.29099999997</v>
      </c>
      <c r="AJ26" s="13">
        <f t="shared" si="0"/>
        <v>3687980.3880000003</v>
      </c>
      <c r="AK26" s="13">
        <f>鋼材国内消費量!K26*(1-T26)-K26</f>
        <v>7753.16</v>
      </c>
      <c r="AL26" s="13">
        <f>鋼材国内消費量!L26*(1-U26)-L26</f>
        <v>8066.37</v>
      </c>
      <c r="AM26" s="13">
        <f>鋼材国内消費量!M26*(1-V26)-M26</f>
        <v>3462.712</v>
      </c>
      <c r="AN26" s="13">
        <f>鋼材国内消費量!N26*(1-W26)-N26</f>
        <v>85355.334000000003</v>
      </c>
      <c r="AO26" s="13">
        <f>鋼材国内消費量!O26*(1-X26)-O26</f>
        <v>4994.8380000000006</v>
      </c>
      <c r="AP26" s="13">
        <f>鋼材国内消費量!P26*(1-Y26)-P26</f>
        <v>54092.981</v>
      </c>
      <c r="AQ26" s="13">
        <f>鋼材国内消費量!Q26*(1-Z26)-Q26</f>
        <v>0</v>
      </c>
      <c r="AR26" s="13">
        <f>鋼材国内消費量!R26*(1-AA26)-R26</f>
        <v>8461.9979999999996</v>
      </c>
      <c r="AS26" s="13">
        <f t="shared" si="1"/>
        <v>172187.39300000001</v>
      </c>
      <c r="AT26" s="13">
        <f t="shared" si="2"/>
        <v>3687980.3880000003</v>
      </c>
      <c r="AU26" s="13">
        <f t="shared" si="3"/>
        <v>172187.39300000001</v>
      </c>
    </row>
    <row r="27" spans="1:47" x14ac:dyDescent="0.15">
      <c r="A27" s="4">
        <v>1944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T27" s="6">
        <v>4.3999999999999997E-2</v>
      </c>
      <c r="U27" s="6">
        <v>3.7999999999999999E-2</v>
      </c>
      <c r="V27" s="6">
        <v>0.128</v>
      </c>
      <c r="W27" s="6">
        <v>0.16900000000000001</v>
      </c>
      <c r="X27" s="6">
        <v>8.2000000000000003E-2</v>
      </c>
      <c r="Y27" s="6">
        <v>0.221</v>
      </c>
      <c r="Z27" s="6">
        <v>4.4999999999999998E-2</v>
      </c>
      <c r="AA27" s="6">
        <v>4.9000000000000002E-2</v>
      </c>
      <c r="AB27" s="13">
        <f>鋼材国内消費量!B27*(1-T27)-B27</f>
        <v>702554.84</v>
      </c>
      <c r="AC27" s="13">
        <f>鋼材国内消費量!C27*(1-U27)-C27</f>
        <v>557987.89799999993</v>
      </c>
      <c r="AD27" s="13">
        <f>鋼材国内消費量!D27*(1-V27)-D27</f>
        <v>191696.12</v>
      </c>
      <c r="AE27" s="13">
        <f>鋼材国内消費量!E27*(1-W27)-E27</f>
        <v>273179.61599999998</v>
      </c>
      <c r="AF27" s="13">
        <f>鋼材国内消費量!F27*(1-X27)-F27</f>
        <v>290035.674</v>
      </c>
      <c r="AG27" s="13">
        <f>鋼材国内消費量!G27*(1-Y27)-G27</f>
        <v>260170.42</v>
      </c>
      <c r="AH27" s="13">
        <f>鋼材国内消費量!H27*(1-Z27)-H27</f>
        <v>155398.55499999999</v>
      </c>
      <c r="AI27" s="13">
        <f>鋼材国内消費量!I27*(1-AA27)-I27</f>
        <v>757543.77599999995</v>
      </c>
      <c r="AJ27" s="13">
        <f t="shared" si="0"/>
        <v>3188566.8990000002</v>
      </c>
      <c r="AK27" s="13">
        <f>鋼材国内消費量!K27*(1-T27)-K27</f>
        <v>6702.5159999999996</v>
      </c>
      <c r="AL27" s="13">
        <f>鋼材国内消費量!L27*(1-U27)-L27</f>
        <v>6973.5379999999996</v>
      </c>
      <c r="AM27" s="13">
        <f>鋼材国内消費量!M27*(1-V27)-M27</f>
        <v>2993.576</v>
      </c>
      <c r="AN27" s="13">
        <f>鋼材国内消費量!N27*(1-W27)-N27</f>
        <v>73796.955000000002</v>
      </c>
      <c r="AO27" s="13">
        <f>鋼材国内消費量!O27*(1-X27)-O27</f>
        <v>4318.2719999999999</v>
      </c>
      <c r="AP27" s="13">
        <f>鋼材国内消費量!P27*(1-Y27)-P27</f>
        <v>46768.044000000002</v>
      </c>
      <c r="AQ27" s="13">
        <f>鋼材国内消費量!Q27*(1-Z27)-Q27</f>
        <v>0</v>
      </c>
      <c r="AR27" s="13">
        <f>鋼材国内消費量!R27*(1-AA27)-R27</f>
        <v>7316.0429999999997</v>
      </c>
      <c r="AS27" s="13">
        <f t="shared" si="1"/>
        <v>148868.94400000002</v>
      </c>
      <c r="AT27" s="13">
        <f t="shared" si="2"/>
        <v>3188566.8990000002</v>
      </c>
      <c r="AU27" s="13">
        <f t="shared" si="3"/>
        <v>148868.94400000002</v>
      </c>
    </row>
    <row r="28" spans="1:47" x14ac:dyDescent="0.15">
      <c r="A28" s="4">
        <v>1945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T28" s="6">
        <v>4.3999999999999997E-2</v>
      </c>
      <c r="U28" s="6">
        <v>3.7999999999999999E-2</v>
      </c>
      <c r="V28" s="6">
        <v>0.128</v>
      </c>
      <c r="W28" s="6">
        <v>0.16900000000000001</v>
      </c>
      <c r="X28" s="6">
        <v>8.2000000000000003E-2</v>
      </c>
      <c r="Y28" s="6">
        <v>0.221</v>
      </c>
      <c r="Z28" s="6">
        <v>4.4999999999999998E-2</v>
      </c>
      <c r="AA28" s="6">
        <v>4.9000000000000002E-2</v>
      </c>
      <c r="AB28" s="13">
        <f>鋼材国内消費量!B28*(1-T28)-B28</f>
        <v>229269.83199999999</v>
      </c>
      <c r="AC28" s="13">
        <f>鋼材国内消費量!C28*(1-U28)-C28</f>
        <v>182092.16999999998</v>
      </c>
      <c r="AD28" s="13">
        <f>鋼材国内消費量!D28*(1-V28)-D28</f>
        <v>62557.279999999999</v>
      </c>
      <c r="AE28" s="13">
        <f>鋼材国内消費量!E28*(1-W28)-E28</f>
        <v>89148.849000000002</v>
      </c>
      <c r="AF28" s="13">
        <f>鋼材国内消費量!F28*(1-X28)-F28</f>
        <v>94649.472000000009</v>
      </c>
      <c r="AG28" s="13">
        <f>鋼材国内消費量!G28*(1-Y28)-G28</f>
        <v>84903.21</v>
      </c>
      <c r="AH28" s="13">
        <f>鋼材国内消費量!H28*(1-Z28)-H28</f>
        <v>50712.409999999996</v>
      </c>
      <c r="AI28" s="13">
        <f>鋼材国内消費量!I28*(1-AA28)-I28</f>
        <v>247215.30299999999</v>
      </c>
      <c r="AJ28" s="13">
        <f t="shared" si="0"/>
        <v>1040548.5260000001</v>
      </c>
      <c r="AK28" s="13">
        <f>鋼材国内消費量!K28*(1-T28)-K28</f>
        <v>2187.328</v>
      </c>
      <c r="AL28" s="13">
        <f>鋼材国内消費量!L28*(1-U28)-L28</f>
        <v>2276.0920000000001</v>
      </c>
      <c r="AM28" s="13">
        <f>鋼材国内消費量!M28*(1-V28)-M28</f>
        <v>976.64</v>
      </c>
      <c r="AN28" s="13">
        <f>鋼材国内消費量!N28*(1-W28)-N28</f>
        <v>24082.379999999997</v>
      </c>
      <c r="AO28" s="13">
        <f>鋼材国内消費量!O28*(1-X28)-O28</f>
        <v>1409.13</v>
      </c>
      <c r="AP28" s="13">
        <f>鋼材国内消費量!P28*(1-Y28)-P28</f>
        <v>15262.168</v>
      </c>
      <c r="AQ28" s="13">
        <f>鋼材国内消費量!Q28*(1-Z28)-Q28</f>
        <v>0</v>
      </c>
      <c r="AR28" s="13">
        <f>鋼材国内消費量!R28*(1-AA28)-R28</f>
        <v>2387.9609999999998</v>
      </c>
      <c r="AS28" s="13">
        <f t="shared" si="1"/>
        <v>48581.699000000001</v>
      </c>
      <c r="AT28" s="13">
        <f t="shared" si="2"/>
        <v>1040548.5260000001</v>
      </c>
      <c r="AU28" s="13">
        <f t="shared" si="3"/>
        <v>48581.699000000001</v>
      </c>
    </row>
    <row r="29" spans="1:47" x14ac:dyDescent="0.15">
      <c r="A29" s="4">
        <v>1946</v>
      </c>
      <c r="B29" s="1">
        <v>0</v>
      </c>
      <c r="C29" s="1">
        <v>0</v>
      </c>
      <c r="D29" s="1">
        <v>0</v>
      </c>
      <c r="E29" s="1">
        <v>1000</v>
      </c>
      <c r="F29" s="1">
        <v>1000</v>
      </c>
      <c r="G29" s="1">
        <v>0</v>
      </c>
      <c r="H29" s="1">
        <v>0</v>
      </c>
      <c r="I29" s="1">
        <v>1000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T29" s="6">
        <v>4.3999999999999997E-2</v>
      </c>
      <c r="U29" s="6">
        <v>3.7999999999999999E-2</v>
      </c>
      <c r="V29" s="6">
        <v>0.128</v>
      </c>
      <c r="W29" s="6">
        <v>0.16900000000000001</v>
      </c>
      <c r="X29" s="6">
        <v>8.2000000000000003E-2</v>
      </c>
      <c r="Y29" s="6">
        <v>0.221</v>
      </c>
      <c r="Z29" s="6">
        <v>4.4999999999999998E-2</v>
      </c>
      <c r="AA29" s="6">
        <v>4.9000000000000002E-2</v>
      </c>
      <c r="AB29" s="13">
        <f>鋼材国内消費量!B29*(1-T29)-B29</f>
        <v>65085.435999999994</v>
      </c>
      <c r="AC29" s="13">
        <f>鋼材国内消費量!C29*(1-U29)-C29</f>
        <v>51692.108</v>
      </c>
      <c r="AD29" s="13">
        <f>鋼材国内消費量!D29*(1-V29)-D29</f>
        <v>17759.151999999998</v>
      </c>
      <c r="AE29" s="13">
        <f>鋼材国内消費量!E29*(1-W29)-E29</f>
        <v>24307.273999999998</v>
      </c>
      <c r="AF29" s="13">
        <f>鋼材国内消費量!F29*(1-X29)-F29</f>
        <v>25868.942000000003</v>
      </c>
      <c r="AG29" s="13">
        <f>鋼材国内消費量!G29*(1-Y29)-G29</f>
        <v>24102.260000000002</v>
      </c>
      <c r="AH29" s="13">
        <f>鋼材国内消費量!H29*(1-Z29)-H29</f>
        <v>14396.625</v>
      </c>
      <c r="AI29" s="13">
        <f>鋼材国内消費量!I29*(1-AA29)-I29</f>
        <v>69179.995999999999</v>
      </c>
      <c r="AJ29" s="13">
        <f t="shared" si="0"/>
        <v>292391.79300000001</v>
      </c>
      <c r="AK29" s="13">
        <f>鋼材国内消費量!K29*(1-T29)-K29</f>
        <v>621.4</v>
      </c>
      <c r="AL29" s="13">
        <f>鋼材国内消費量!L29*(1-U29)-L29</f>
        <v>646.46399999999994</v>
      </c>
      <c r="AM29" s="13">
        <f>鋼材国内消費量!M29*(1-V29)-M29</f>
        <v>277.29599999999999</v>
      </c>
      <c r="AN29" s="13">
        <f>鋼材国内消費量!N29*(1-W29)-N29</f>
        <v>6836.6369999999997</v>
      </c>
      <c r="AO29" s="13">
        <f>鋼材国内消費量!O29*(1-X29)-O29</f>
        <v>400.24799999999999</v>
      </c>
      <c r="AP29" s="13">
        <f>鋼材国内消費量!P29*(1-Y29)-P29</f>
        <v>4332.7979999999998</v>
      </c>
      <c r="AQ29" s="13">
        <f>鋼材国内消費量!Q29*(1-Z29)-Q29</f>
        <v>0</v>
      </c>
      <c r="AR29" s="13">
        <f>鋼材国内消費量!R29*(1-AA29)-R29</f>
        <v>678.06299999999999</v>
      </c>
      <c r="AS29" s="13">
        <f t="shared" si="1"/>
        <v>13792.906000000001</v>
      </c>
      <c r="AT29" s="13">
        <f t="shared" si="2"/>
        <v>292391.79300000001</v>
      </c>
      <c r="AU29" s="13">
        <f t="shared" si="3"/>
        <v>13792.906000000001</v>
      </c>
    </row>
    <row r="30" spans="1:47" x14ac:dyDescent="0.15">
      <c r="A30" s="4">
        <v>1947</v>
      </c>
      <c r="B30" s="1">
        <v>0</v>
      </c>
      <c r="C30" s="1">
        <v>0</v>
      </c>
      <c r="D30" s="1">
        <v>0</v>
      </c>
      <c r="E30" s="1">
        <v>2000</v>
      </c>
      <c r="F30" s="1">
        <v>4000</v>
      </c>
      <c r="G30" s="1">
        <v>0</v>
      </c>
      <c r="H30" s="1">
        <v>0</v>
      </c>
      <c r="I30" s="1">
        <v>3000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T30" s="6">
        <v>4.3999999999999997E-2</v>
      </c>
      <c r="U30" s="6">
        <v>3.7999999999999999E-2</v>
      </c>
      <c r="V30" s="6">
        <v>0.128</v>
      </c>
      <c r="W30" s="6">
        <v>0.16900000000000001</v>
      </c>
      <c r="X30" s="6">
        <v>8.2000000000000003E-2</v>
      </c>
      <c r="Y30" s="6">
        <v>0.221</v>
      </c>
      <c r="Z30" s="6">
        <v>4.4999999999999998E-2</v>
      </c>
      <c r="AA30" s="6">
        <v>4.9000000000000002E-2</v>
      </c>
      <c r="AB30" s="13">
        <f>鋼材国内消費量!B30*(1-T30)-B30</f>
        <v>111219.128</v>
      </c>
      <c r="AC30" s="13">
        <f>鋼材国内消費量!C30*(1-U30)-C30</f>
        <v>88332.763999999996</v>
      </c>
      <c r="AD30" s="13">
        <f>鋼材国内消費量!D30*(1-V30)-D30</f>
        <v>30346.472000000002</v>
      </c>
      <c r="AE30" s="13">
        <f>鋼材国内消費量!E30*(1-W30)-E30</f>
        <v>41246.070999999996</v>
      </c>
      <c r="AF30" s="13">
        <f>鋼材国内消費量!F30*(1-X30)-F30</f>
        <v>41914.688000000002</v>
      </c>
      <c r="AG30" s="13">
        <f>鋼材国内消費量!G30*(1-Y30)-G30</f>
        <v>41186.508999999998</v>
      </c>
      <c r="AH30" s="13">
        <f>鋼材国内消費量!H30*(1-Z30)-H30</f>
        <v>24600.799999999999</v>
      </c>
      <c r="AI30" s="13">
        <f>鋼材国内消費量!I30*(1-AA30)-I30</f>
        <v>116923.95299999999</v>
      </c>
      <c r="AJ30" s="13">
        <f t="shared" si="0"/>
        <v>495770.38500000001</v>
      </c>
      <c r="AK30" s="13">
        <f>鋼材国内消費量!K30*(1-T30)-K30</f>
        <v>1061.1599999999999</v>
      </c>
      <c r="AL30" s="13">
        <f>鋼材国内消費量!L30*(1-U30)-L30</f>
        <v>1104.376</v>
      </c>
      <c r="AM30" s="13">
        <f>鋼材国内消費量!M30*(1-V30)-M30</f>
        <v>473.49599999999998</v>
      </c>
      <c r="AN30" s="13">
        <f>鋼材国内消費量!N30*(1-W30)-N30</f>
        <v>11682.198</v>
      </c>
      <c r="AO30" s="13">
        <f>鋼材国内消費量!O30*(1-X30)-O30</f>
        <v>683.91000000000008</v>
      </c>
      <c r="AP30" s="13">
        <f>鋼材国内消費量!P30*(1-Y30)-P30</f>
        <v>7403.616</v>
      </c>
      <c r="AQ30" s="13">
        <f>鋼材国内消費量!Q30*(1-Z30)-Q30</f>
        <v>0</v>
      </c>
      <c r="AR30" s="13">
        <f>鋼材国内消費量!R30*(1-AA30)-R30</f>
        <v>1158.318</v>
      </c>
      <c r="AS30" s="13">
        <f t="shared" si="1"/>
        <v>23567.074000000001</v>
      </c>
      <c r="AT30" s="13">
        <f t="shared" si="2"/>
        <v>495770.38500000001</v>
      </c>
      <c r="AU30" s="13">
        <f t="shared" si="3"/>
        <v>23567.074000000001</v>
      </c>
    </row>
    <row r="31" spans="1:47" x14ac:dyDescent="0.15">
      <c r="A31" s="4">
        <v>1948</v>
      </c>
      <c r="B31" s="1">
        <v>0</v>
      </c>
      <c r="C31" s="1">
        <v>1000</v>
      </c>
      <c r="D31" s="1">
        <v>0</v>
      </c>
      <c r="E31" s="1">
        <v>3000</v>
      </c>
      <c r="F31" s="1">
        <v>9000</v>
      </c>
      <c r="G31" s="1">
        <v>0</v>
      </c>
      <c r="H31" s="1">
        <v>0</v>
      </c>
      <c r="I31" s="1">
        <v>8000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T31" s="6">
        <v>4.3999999999999997E-2</v>
      </c>
      <c r="U31" s="6">
        <v>3.7999999999999999E-2</v>
      </c>
      <c r="V31" s="6">
        <v>0.128</v>
      </c>
      <c r="W31" s="6">
        <v>0.16900000000000001</v>
      </c>
      <c r="X31" s="6">
        <v>8.2000000000000003E-2</v>
      </c>
      <c r="Y31" s="6">
        <v>0.221</v>
      </c>
      <c r="Z31" s="6">
        <v>4.4999999999999998E-2</v>
      </c>
      <c r="AA31" s="6">
        <v>4.9000000000000002E-2</v>
      </c>
      <c r="AB31" s="13">
        <f>鋼材国内消費量!B31*(1-T31)-B31</f>
        <v>200291.56</v>
      </c>
      <c r="AC31" s="13">
        <f>鋼材国内消費量!C31*(1-U31)-C31</f>
        <v>158077.28200000001</v>
      </c>
      <c r="AD31" s="13">
        <f>鋼材国内消費量!D31*(1-V31)-D31</f>
        <v>54650.856</v>
      </c>
      <c r="AE31" s="13">
        <f>鋼材国内消費量!E31*(1-W31)-E31</f>
        <v>74881.319999999992</v>
      </c>
      <c r="AF31" s="13">
        <f>鋼材国内消費量!F31*(1-X31)-F31</f>
        <v>73686.096000000005</v>
      </c>
      <c r="AG31" s="13">
        <f>鋼材国内消費量!G31*(1-Y31)-G31</f>
        <v>74172.485000000001</v>
      </c>
      <c r="AH31" s="13">
        <f>鋼材国内消費量!H31*(1-Z31)-H31</f>
        <v>44302.45</v>
      </c>
      <c r="AI31" s="13">
        <f>鋼材国内消費量!I31*(1-AA31)-I31</f>
        <v>207968.296</v>
      </c>
      <c r="AJ31" s="13">
        <f t="shared" si="0"/>
        <v>888030.34499999986</v>
      </c>
      <c r="AK31" s="13">
        <f>鋼材国内消費量!K31*(1-T31)-K31</f>
        <v>1911.0439999999999</v>
      </c>
      <c r="AL31" s="13">
        <f>鋼材国内消費量!L31*(1-U31)-L31</f>
        <v>1988.454</v>
      </c>
      <c r="AM31" s="13">
        <f>鋼材国内消費量!M31*(1-V31)-M31</f>
        <v>853.68799999999999</v>
      </c>
      <c r="AN31" s="13">
        <f>鋼材国内消費量!N31*(1-W31)-N31</f>
        <v>21038.427</v>
      </c>
      <c r="AO31" s="13">
        <f>鋼材国内消費量!O31*(1-X31)-O31</f>
        <v>1231.038</v>
      </c>
      <c r="AP31" s="13">
        <f>鋼材国内消費量!P31*(1-Y31)-P31</f>
        <v>13333.364</v>
      </c>
      <c r="AQ31" s="13">
        <f>鋼材国内消費量!Q31*(1-Z31)-Q31</f>
        <v>0</v>
      </c>
      <c r="AR31" s="13">
        <f>鋼材国内消費量!R31*(1-AA31)-R31</f>
        <v>2085.5430000000001</v>
      </c>
      <c r="AS31" s="13">
        <f t="shared" si="1"/>
        <v>42441.557999999997</v>
      </c>
      <c r="AT31" s="13">
        <f t="shared" si="2"/>
        <v>888030.34499999986</v>
      </c>
      <c r="AU31" s="13">
        <f t="shared" si="3"/>
        <v>42441.557999999997</v>
      </c>
    </row>
    <row r="32" spans="1:47" x14ac:dyDescent="0.15">
      <c r="A32" s="4">
        <v>1949</v>
      </c>
      <c r="B32" s="1">
        <v>0</v>
      </c>
      <c r="C32" s="1">
        <v>3000</v>
      </c>
      <c r="D32" s="1">
        <v>1000</v>
      </c>
      <c r="E32" s="1">
        <v>6000</v>
      </c>
      <c r="F32" s="1">
        <v>19000</v>
      </c>
      <c r="G32" s="1">
        <v>0</v>
      </c>
      <c r="H32" s="1">
        <v>0</v>
      </c>
      <c r="I32" s="1">
        <v>18000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T32" s="6">
        <v>4.3999999999999997E-2</v>
      </c>
      <c r="U32" s="6">
        <v>3.7999999999999999E-2</v>
      </c>
      <c r="V32" s="6">
        <v>0.128</v>
      </c>
      <c r="W32" s="6">
        <v>0.16900000000000001</v>
      </c>
      <c r="X32" s="6">
        <v>8.2000000000000003E-2</v>
      </c>
      <c r="Y32" s="6">
        <v>0.221</v>
      </c>
      <c r="Z32" s="6">
        <v>4.4999999999999998E-2</v>
      </c>
      <c r="AA32" s="6">
        <v>4.9000000000000002E-2</v>
      </c>
      <c r="AB32" s="13">
        <f>鋼材国内消費量!B32*(1-T32)-B32</f>
        <v>363445.38799999998</v>
      </c>
      <c r="AC32" s="13">
        <f>鋼材国内消費量!C32*(1-U32)-C32</f>
        <v>285657.71999999997</v>
      </c>
      <c r="AD32" s="13">
        <f>鋼材国内消費量!D32*(1-V32)-D32</f>
        <v>98168.2</v>
      </c>
      <c r="AE32" s="13">
        <f>鋼材国内消費量!E32*(1-W32)-E32</f>
        <v>135320.69099999999</v>
      </c>
      <c r="AF32" s="13">
        <f>鋼材国内消費量!F32*(1-X32)-F32</f>
        <v>131040.674</v>
      </c>
      <c r="AG32" s="13">
        <f>鋼材国内消費量!G32*(1-Y32)-G32</f>
        <v>134590.946</v>
      </c>
      <c r="AH32" s="13">
        <f>鋼材国内消費量!H32*(1-Z32)-H32</f>
        <v>80390.944999999992</v>
      </c>
      <c r="AI32" s="13">
        <f>鋼材国内消費量!I32*(1-AA32)-I32</f>
        <v>373891.88399999996</v>
      </c>
      <c r="AJ32" s="13">
        <f t="shared" si="0"/>
        <v>1602506.4479999999</v>
      </c>
      <c r="AK32" s="13">
        <f>鋼材国内消費量!K32*(1-T32)-K32</f>
        <v>3467.4119999999998</v>
      </c>
      <c r="AL32" s="13">
        <f>鋼材国内消費量!L32*(1-U32)-L32</f>
        <v>3607.5</v>
      </c>
      <c r="AM32" s="13">
        <f>鋼材国内消費量!M32*(1-V32)-M32</f>
        <v>1548.672</v>
      </c>
      <c r="AN32" s="13">
        <f>鋼材国内消費量!N32*(1-W32)-N32</f>
        <v>38176.14</v>
      </c>
      <c r="AO32" s="13">
        <f>鋼材国内消費量!O32*(1-X32)-O32</f>
        <v>2233.4940000000001</v>
      </c>
      <c r="AP32" s="13">
        <f>鋼材国内消費量!P32*(1-Y32)-P32</f>
        <v>24194.182000000001</v>
      </c>
      <c r="AQ32" s="13">
        <f>鋼材国内消費量!Q32*(1-Z32)-Q32</f>
        <v>0</v>
      </c>
      <c r="AR32" s="13">
        <f>鋼材国内消費量!R32*(1-AA32)-R32</f>
        <v>3784.98</v>
      </c>
      <c r="AS32" s="13">
        <f t="shared" si="1"/>
        <v>77012.37999999999</v>
      </c>
      <c r="AT32" s="13">
        <f t="shared" si="2"/>
        <v>1602506.4479999999</v>
      </c>
      <c r="AU32" s="13">
        <f t="shared" si="3"/>
        <v>77012.37999999999</v>
      </c>
    </row>
    <row r="33" spans="1:47" x14ac:dyDescent="0.15">
      <c r="A33" s="4">
        <v>1950</v>
      </c>
      <c r="B33" s="1">
        <v>0</v>
      </c>
      <c r="C33" s="1">
        <v>5000</v>
      </c>
      <c r="D33" s="1">
        <v>1000</v>
      </c>
      <c r="E33" s="1">
        <v>8000</v>
      </c>
      <c r="F33" s="1">
        <v>42000</v>
      </c>
      <c r="G33" s="1">
        <v>0</v>
      </c>
      <c r="H33" s="1">
        <v>1000</v>
      </c>
      <c r="I33" s="1">
        <v>35000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T33" s="6">
        <v>4.3999999999999997E-2</v>
      </c>
      <c r="U33" s="6">
        <v>3.7999999999999999E-2</v>
      </c>
      <c r="V33" s="6">
        <v>0.128</v>
      </c>
      <c r="W33" s="6">
        <v>0.16900000000000001</v>
      </c>
      <c r="X33" s="6">
        <v>8.2000000000000003E-2</v>
      </c>
      <c r="Y33" s="6">
        <v>0.221</v>
      </c>
      <c r="Z33" s="6">
        <v>4.4999999999999998E-2</v>
      </c>
      <c r="AA33" s="6">
        <v>4.9000000000000002E-2</v>
      </c>
      <c r="AB33" s="13">
        <f>鋼材国内消費量!B33*(1-T33)-B33</f>
        <v>565189.11199999996</v>
      </c>
      <c r="AC33" s="13">
        <f>鋼材国内消費量!C33*(1-U33)-C33</f>
        <v>443888.44</v>
      </c>
      <c r="AD33" s="13">
        <f>鋼材国内消費量!D33*(1-V33)-D33</f>
        <v>153214.94399999999</v>
      </c>
      <c r="AE33" s="13">
        <f>鋼材国内消費量!E33*(1-W33)-E33</f>
        <v>211767.09099999999</v>
      </c>
      <c r="AF33" s="13">
        <f>鋼材国内消費量!F33*(1-X33)-F33</f>
        <v>191327.14200000002</v>
      </c>
      <c r="AG33" s="13">
        <f>鋼材国内消費量!G33*(1-Y33)-G33</f>
        <v>209301.72</v>
      </c>
      <c r="AH33" s="13">
        <f>鋼材国内消費量!H33*(1-Z33)-H33</f>
        <v>124014.27499999999</v>
      </c>
      <c r="AI33" s="13">
        <f>鋼材国内消費量!I33*(1-AA33)-I33</f>
        <v>574426.47699999996</v>
      </c>
      <c r="AJ33" s="13">
        <f t="shared" si="0"/>
        <v>2473129.2009999994</v>
      </c>
      <c r="AK33" s="13">
        <f>鋼材国内消費量!K33*(1-T33)-K33</f>
        <v>5392.7959999999994</v>
      </c>
      <c r="AL33" s="13">
        <f>鋼材国内消費量!L33*(1-U33)-L33</f>
        <v>5610.384</v>
      </c>
      <c r="AM33" s="13">
        <f>鋼材国内消費量!M33*(1-V33)-M33</f>
        <v>2408.4639999999999</v>
      </c>
      <c r="AN33" s="13">
        <f>鋼材国内消費量!N33*(1-W33)-N33</f>
        <v>59367.470999999998</v>
      </c>
      <c r="AO33" s="13">
        <f>鋼材国内消費量!O33*(1-X33)-O33</f>
        <v>3473.712</v>
      </c>
      <c r="AP33" s="13">
        <f>鋼材国内消費量!P33*(1-Y33)-P33</f>
        <v>37624.142</v>
      </c>
      <c r="AQ33" s="13">
        <f>鋼材国内消費量!Q33*(1-Z33)-Q33</f>
        <v>0</v>
      </c>
      <c r="AR33" s="13">
        <f>鋼材国内消費量!R33*(1-AA33)-R33</f>
        <v>5885.7389999999996</v>
      </c>
      <c r="AS33" s="13">
        <f t="shared" si="1"/>
        <v>119762.70799999998</v>
      </c>
      <c r="AT33" s="13">
        <f t="shared" si="2"/>
        <v>2473129.2009999994</v>
      </c>
      <c r="AU33" s="13">
        <f t="shared" si="3"/>
        <v>119762.70799999998</v>
      </c>
    </row>
    <row r="34" spans="1:47" x14ac:dyDescent="0.15">
      <c r="A34" s="4">
        <v>1951</v>
      </c>
      <c r="B34" s="1">
        <v>0</v>
      </c>
      <c r="C34" s="1">
        <v>7000</v>
      </c>
      <c r="D34" s="1">
        <v>2000</v>
      </c>
      <c r="E34" s="1">
        <v>13000</v>
      </c>
      <c r="F34" s="1">
        <v>55000</v>
      </c>
      <c r="G34" s="1">
        <v>1000</v>
      </c>
      <c r="H34" s="1">
        <v>1000</v>
      </c>
      <c r="I34" s="1">
        <v>48000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T34" s="6">
        <v>4.3999999999999997E-2</v>
      </c>
      <c r="U34" s="6">
        <v>3.7999999999999999E-2</v>
      </c>
      <c r="V34" s="6">
        <v>0.128</v>
      </c>
      <c r="W34" s="6">
        <v>0.16900000000000001</v>
      </c>
      <c r="X34" s="6">
        <v>8.2000000000000003E-2</v>
      </c>
      <c r="Y34" s="6">
        <v>0.221</v>
      </c>
      <c r="Z34" s="6">
        <v>4.4999999999999998E-2</v>
      </c>
      <c r="AA34" s="6">
        <v>4.9000000000000002E-2</v>
      </c>
      <c r="AB34" s="13">
        <f>鋼材国内消費量!B34*(1-T34)-B34</f>
        <v>759482.728</v>
      </c>
      <c r="AC34" s="13">
        <f>鋼材国内消費量!C34*(1-U34)-C34</f>
        <v>596200.93599999999</v>
      </c>
      <c r="AD34" s="13">
        <f>鋼材国内消費量!D34*(1-V34)-D34</f>
        <v>205229.05600000001</v>
      </c>
      <c r="AE34" s="13">
        <f>鋼材国内消費量!E34*(1-W34)-E34</f>
        <v>282315.79399999999</v>
      </c>
      <c r="AF34" s="13">
        <f>鋼材国内消費量!F34*(1-X34)-F34</f>
        <v>258537.39199999999</v>
      </c>
      <c r="AG34" s="13">
        <f>鋼材国内消費量!G34*(1-Y34)-G34</f>
        <v>280252.49700000003</v>
      </c>
      <c r="AH34" s="13">
        <f>鋼材国内消費量!H34*(1-Z34)-H34</f>
        <v>166990.22999999998</v>
      </c>
      <c r="AI34" s="13">
        <f>鋼材国内消費量!I34*(1-AA34)-I34</f>
        <v>770927.973</v>
      </c>
      <c r="AJ34" s="13">
        <f t="shared" si="0"/>
        <v>3319936.6059999997</v>
      </c>
      <c r="AK34" s="13">
        <f>鋼材国内消費量!K34*(1-T34)-K34</f>
        <v>7246.48</v>
      </c>
      <c r="AL34" s="13">
        <f>鋼材国内消費量!L34*(1-U34)-L34</f>
        <v>7539.1939999999995</v>
      </c>
      <c r="AM34" s="13">
        <f>鋼材国内消費量!M34*(1-V34)-M34</f>
        <v>3235.9920000000002</v>
      </c>
      <c r="AN34" s="13">
        <f>鋼材国内消費量!N34*(1-W34)-N34</f>
        <v>79776</v>
      </c>
      <c r="AO34" s="13">
        <f>鋼材国内消費量!O34*(1-X34)-O34</f>
        <v>4668.03</v>
      </c>
      <c r="AP34" s="13">
        <f>鋼材国内消費量!P34*(1-Y34)-P34</f>
        <v>50557.879000000001</v>
      </c>
      <c r="AQ34" s="13">
        <f>鋼材国内消費量!Q34*(1-Z34)-Q34</f>
        <v>0</v>
      </c>
      <c r="AR34" s="13">
        <f>鋼材国内消費量!R34*(1-AA34)-R34</f>
        <v>7908.5159999999996</v>
      </c>
      <c r="AS34" s="13">
        <f t="shared" si="1"/>
        <v>160932.09100000001</v>
      </c>
      <c r="AT34" s="13">
        <f t="shared" si="2"/>
        <v>3319936.6059999997</v>
      </c>
      <c r="AU34" s="13">
        <f t="shared" si="3"/>
        <v>160932.09100000001</v>
      </c>
    </row>
    <row r="35" spans="1:47" x14ac:dyDescent="0.15">
      <c r="A35" s="4">
        <v>1952</v>
      </c>
      <c r="B35" s="1">
        <v>0</v>
      </c>
      <c r="C35" s="1">
        <v>8000</v>
      </c>
      <c r="D35" s="1">
        <v>0</v>
      </c>
      <c r="E35" s="1">
        <v>3000</v>
      </c>
      <c r="F35" s="1">
        <v>64000</v>
      </c>
      <c r="G35" s="1">
        <v>1000</v>
      </c>
      <c r="H35" s="1">
        <v>1000</v>
      </c>
      <c r="I35" s="1">
        <v>50000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T35" s="6">
        <v>4.3999999999999997E-2</v>
      </c>
      <c r="U35" s="6">
        <v>3.7999999999999999E-2</v>
      </c>
      <c r="V35" s="6">
        <v>0.128</v>
      </c>
      <c r="W35" s="6">
        <v>0.16900000000000001</v>
      </c>
      <c r="X35" s="6">
        <v>8.2000000000000003E-2</v>
      </c>
      <c r="Y35" s="6">
        <v>0.221</v>
      </c>
      <c r="Z35" s="6">
        <v>4.4999999999999998E-2</v>
      </c>
      <c r="AA35" s="6">
        <v>4.9000000000000002E-2</v>
      </c>
      <c r="AB35" s="13">
        <f>鋼材国内消費量!B35*(1-T35)-B35</f>
        <v>816312.14799999993</v>
      </c>
      <c r="AC35" s="13">
        <f>鋼材国内消費量!C35*(1-U35)-C35</f>
        <v>640337.01399999997</v>
      </c>
      <c r="AD35" s="13">
        <f>鋼材国内消費量!D35*(1-V35)-D35</f>
        <v>222734.96</v>
      </c>
      <c r="AE35" s="13">
        <f>鋼材国内消費量!E35*(1-W35)-E35</f>
        <v>314412.91499999998</v>
      </c>
      <c r="AF35" s="13">
        <f>鋼材国内消費量!F35*(1-X35)-F35</f>
        <v>272997.8</v>
      </c>
      <c r="AG35" s="13">
        <f>鋼材国内消費量!G35*(1-Y35)-G35</f>
        <v>301297.18200000003</v>
      </c>
      <c r="AH35" s="13">
        <f>鋼材国内消費量!H35*(1-Z35)-H35</f>
        <v>179559.94</v>
      </c>
      <c r="AI35" s="13">
        <f>鋼材国内消費量!I35*(1-AA35)-I35</f>
        <v>830205.65799999994</v>
      </c>
      <c r="AJ35" s="13">
        <f t="shared" si="0"/>
        <v>3577857.6169999996</v>
      </c>
      <c r="AK35" s="13">
        <f>鋼材国内消費量!K35*(1-T35)-K35</f>
        <v>7788.5319999999992</v>
      </c>
      <c r="AL35" s="13">
        <f>鋼材国内消費量!L35*(1-U35)-L35</f>
        <v>8102.9259999999995</v>
      </c>
      <c r="AM35" s="13">
        <f>鋼材国内消費量!M35*(1-V35)-M35</f>
        <v>3478.4079999999999</v>
      </c>
      <c r="AN35" s="13">
        <f>鋼材国内消費量!N35*(1-W35)-N35</f>
        <v>85745.903999999995</v>
      </c>
      <c r="AO35" s="13">
        <f>鋼材国内消費量!O35*(1-X35)-O35</f>
        <v>5017.7880000000005</v>
      </c>
      <c r="AP35" s="13">
        <f>鋼材国内消費量!P35*(1-Y35)-P35</f>
        <v>54340.703000000001</v>
      </c>
      <c r="AQ35" s="13">
        <f>鋼材国内消費量!Q35*(1-Z35)-Q35</f>
        <v>0</v>
      </c>
      <c r="AR35" s="13">
        <f>鋼材国内消費量!R35*(1-AA35)-R35</f>
        <v>8500.9889999999996</v>
      </c>
      <c r="AS35" s="13">
        <f t="shared" si="1"/>
        <v>172975.25</v>
      </c>
      <c r="AT35" s="13">
        <f t="shared" si="2"/>
        <v>3577857.6169999996</v>
      </c>
      <c r="AU35" s="13">
        <f t="shared" si="3"/>
        <v>172975.25</v>
      </c>
    </row>
    <row r="36" spans="1:47" x14ac:dyDescent="0.15">
      <c r="A36" s="4">
        <v>1953</v>
      </c>
      <c r="B36" s="1">
        <v>0</v>
      </c>
      <c r="C36" s="1">
        <v>12000</v>
      </c>
      <c r="D36" s="1">
        <v>1000</v>
      </c>
      <c r="E36" s="1">
        <v>6000</v>
      </c>
      <c r="F36" s="1">
        <v>96000</v>
      </c>
      <c r="G36" s="1">
        <v>1000</v>
      </c>
      <c r="H36" s="1">
        <v>2000</v>
      </c>
      <c r="I36" s="1">
        <v>83000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T36" s="6">
        <v>4.3999999999999997E-2</v>
      </c>
      <c r="U36" s="6">
        <v>3.7999999999999999E-2</v>
      </c>
      <c r="V36" s="6">
        <v>0.128</v>
      </c>
      <c r="W36" s="6">
        <v>0.16900000000000001</v>
      </c>
      <c r="X36" s="6">
        <v>8.2000000000000003E-2</v>
      </c>
      <c r="Y36" s="6">
        <v>0.221</v>
      </c>
      <c r="Z36" s="6">
        <v>4.4999999999999998E-2</v>
      </c>
      <c r="AA36" s="6">
        <v>4.9000000000000002E-2</v>
      </c>
      <c r="AB36" s="13">
        <f>鋼材国内消費量!B36*(1-T36)-B36</f>
        <v>895019.62799999991</v>
      </c>
      <c r="AC36" s="13">
        <f>鋼材国内消費量!C36*(1-U36)-C36</f>
        <v>698847.77399999998</v>
      </c>
      <c r="AD36" s="13">
        <f>鋼材国内消費量!D36*(1-V36)-D36</f>
        <v>243210.576</v>
      </c>
      <c r="AE36" s="13">
        <f>鋼材国内消費量!E36*(1-W36)-E36</f>
        <v>342016.98300000001</v>
      </c>
      <c r="AF36" s="13">
        <f>鋼材国内消費量!F36*(1-X36)-F36</f>
        <v>273490.41000000003</v>
      </c>
      <c r="AG36" s="13">
        <f>鋼材国内消費量!G36*(1-Y36)-G36</f>
        <v>330444.24599999998</v>
      </c>
      <c r="AH36" s="13">
        <f>鋼材国内消費量!H36*(1-Z36)-H36</f>
        <v>195969.59</v>
      </c>
      <c r="AI36" s="13">
        <f>鋼材国内消費量!I36*(1-AA36)-I36</f>
        <v>882072.89799999993</v>
      </c>
      <c r="AJ36" s="13">
        <f t="shared" si="0"/>
        <v>3861072.1049999995</v>
      </c>
      <c r="AK36" s="13">
        <f>鋼材国内消費量!K36*(1-T36)-K36</f>
        <v>8538.9920000000002</v>
      </c>
      <c r="AL36" s="13">
        <f>鋼材国内消費量!L36*(1-U36)-L36</f>
        <v>8884.07</v>
      </c>
      <c r="AM36" s="13">
        <f>鋼材国内消費量!M36*(1-V36)-M36</f>
        <v>3813.2559999999999</v>
      </c>
      <c r="AN36" s="13">
        <f>鋼材国内消費量!N36*(1-W36)-N36</f>
        <v>94013.523000000001</v>
      </c>
      <c r="AO36" s="13">
        <f>鋼材国内消費量!O36*(1-X36)-O36</f>
        <v>5501.5740000000005</v>
      </c>
      <c r="AP36" s="13">
        <f>鋼材国内消費量!P36*(1-Y36)-P36</f>
        <v>59580.257000000005</v>
      </c>
      <c r="AQ36" s="13">
        <f>鋼材国内消費量!Q36*(1-Z36)-Q36</f>
        <v>0</v>
      </c>
      <c r="AR36" s="13">
        <f>鋼材国内消費量!R36*(1-AA36)-R36</f>
        <v>9319.7999999999993</v>
      </c>
      <c r="AS36" s="13">
        <f t="shared" si="1"/>
        <v>189651.47200000001</v>
      </c>
      <c r="AT36" s="13">
        <f t="shared" si="2"/>
        <v>3861072.1049999995</v>
      </c>
      <c r="AU36" s="13">
        <f t="shared" si="3"/>
        <v>189651.47200000001</v>
      </c>
    </row>
    <row r="37" spans="1:47" x14ac:dyDescent="0.15">
      <c r="A37" s="4">
        <v>1954</v>
      </c>
      <c r="B37" s="1">
        <v>0</v>
      </c>
      <c r="C37" s="1">
        <v>13000</v>
      </c>
      <c r="D37" s="1">
        <v>-2000</v>
      </c>
      <c r="E37" s="1">
        <v>-9000</v>
      </c>
      <c r="F37" s="1">
        <v>91000</v>
      </c>
      <c r="G37" s="1">
        <v>1000</v>
      </c>
      <c r="H37" s="1">
        <v>2000</v>
      </c>
      <c r="I37" s="1">
        <v>82000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T37" s="6">
        <v>4.3999999999999997E-2</v>
      </c>
      <c r="U37" s="6">
        <v>3.7999999999999999E-2</v>
      </c>
      <c r="V37" s="6">
        <v>0.128</v>
      </c>
      <c r="W37" s="6">
        <v>0.16900000000000001</v>
      </c>
      <c r="X37" s="6">
        <v>8.2000000000000003E-2</v>
      </c>
      <c r="Y37" s="6">
        <v>0.221</v>
      </c>
      <c r="Z37" s="6">
        <v>4.4999999999999998E-2</v>
      </c>
      <c r="AA37" s="6">
        <v>4.9000000000000002E-2</v>
      </c>
      <c r="AB37" s="13">
        <f>鋼材国内消費量!B37*(1-T37)-B37</f>
        <v>905269.86</v>
      </c>
      <c r="AC37" s="13">
        <f>鋼材国内消費量!C37*(1-U37)-C37</f>
        <v>705989.17999999993</v>
      </c>
      <c r="AD37" s="13">
        <f>鋼材国内消費量!D37*(1-V37)-D37</f>
        <v>249007.95199999999</v>
      </c>
      <c r="AE37" s="13">
        <f>鋼材国内消費量!E37*(1-W37)-E37</f>
        <v>361003.29</v>
      </c>
      <c r="AF37" s="13">
        <f>鋼材国内消費量!F37*(1-X37)-F37</f>
        <v>282722.39</v>
      </c>
      <c r="AG37" s="13">
        <f>鋼材国内消費量!G37*(1-Y37)-G37</f>
        <v>334240.31300000002</v>
      </c>
      <c r="AH37" s="13">
        <f>鋼材国内消費量!H37*(1-Z37)-H37</f>
        <v>198236.75999999998</v>
      </c>
      <c r="AI37" s="13">
        <f>鋼材国内消費量!I37*(1-AA37)-I37</f>
        <v>894126.37099999993</v>
      </c>
      <c r="AJ37" s="13">
        <f t="shared" si="0"/>
        <v>3930596.1159999999</v>
      </c>
      <c r="AK37" s="13">
        <f>鋼材国内消費量!K37*(1-T37)-K37</f>
        <v>8636.503999999999</v>
      </c>
      <c r="AL37" s="13">
        <f>鋼材国内消費量!L37*(1-U37)-L37</f>
        <v>8986.0419999999995</v>
      </c>
      <c r="AM37" s="13">
        <f>鋼材国内消費量!M37*(1-V37)-M37</f>
        <v>3856.8559999999998</v>
      </c>
      <c r="AN37" s="13">
        <f>鋼材国内消費量!N37*(1-W37)-N37</f>
        <v>95089.667999999991</v>
      </c>
      <c r="AO37" s="13">
        <f>鋼材国内消費量!O37*(1-X37)-O37</f>
        <v>5563.9980000000005</v>
      </c>
      <c r="AP37" s="13">
        <f>鋼材国内消費量!P37*(1-Y37)-P37</f>
        <v>60262.661</v>
      </c>
      <c r="AQ37" s="13">
        <f>鋼材国内消費量!Q37*(1-Z37)-Q37</f>
        <v>0</v>
      </c>
      <c r="AR37" s="13">
        <f>鋼材国内消費量!R37*(1-AA37)-R37</f>
        <v>9427.262999999999</v>
      </c>
      <c r="AS37" s="13">
        <f t="shared" si="1"/>
        <v>191822.992</v>
      </c>
      <c r="AT37" s="13">
        <f t="shared" si="2"/>
        <v>3930596.1159999999</v>
      </c>
      <c r="AU37" s="13">
        <f t="shared" si="3"/>
        <v>191822.992</v>
      </c>
    </row>
    <row r="38" spans="1:47" x14ac:dyDescent="0.15">
      <c r="A38" s="4">
        <v>1955</v>
      </c>
      <c r="B38" s="1">
        <v>0</v>
      </c>
      <c r="C38" s="1">
        <v>12000</v>
      </c>
      <c r="D38" s="1">
        <v>-4000</v>
      </c>
      <c r="E38" s="1">
        <v>-16000</v>
      </c>
      <c r="F38" s="1">
        <v>107000</v>
      </c>
      <c r="G38" s="1">
        <v>3000</v>
      </c>
      <c r="H38" s="1">
        <v>4000</v>
      </c>
      <c r="I38" s="1">
        <v>68000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T38" s="6">
        <v>4.3999999999999997E-2</v>
      </c>
      <c r="U38" s="6">
        <v>3.7999999999999999E-2</v>
      </c>
      <c r="V38" s="6">
        <v>0.128</v>
      </c>
      <c r="W38" s="6">
        <v>0.16900000000000001</v>
      </c>
      <c r="X38" s="6">
        <v>8.2000000000000003E-2</v>
      </c>
      <c r="Y38" s="6">
        <v>0.221</v>
      </c>
      <c r="Z38" s="6">
        <v>4.4999999999999998E-2</v>
      </c>
      <c r="AA38" s="6">
        <v>4.9000000000000002E-2</v>
      </c>
      <c r="AB38" s="13">
        <f>鋼材国内消費量!B38*(1-T38)-B38</f>
        <v>1098915.308</v>
      </c>
      <c r="AC38" s="13">
        <f>鋼材国内消費量!C38*(1-U38)-C38</f>
        <v>860787.96799999999</v>
      </c>
      <c r="AD38" s="13">
        <f>鋼材国内消費量!D38*(1-V38)-D38</f>
        <v>303845.04800000001</v>
      </c>
      <c r="AE38" s="13">
        <f>鋼材国内消費量!E38*(1-W38)-E38</f>
        <v>443299.36900000001</v>
      </c>
      <c r="AF38" s="13">
        <f>鋼材国内消費量!F38*(1-X38)-F38</f>
        <v>346664.58400000003</v>
      </c>
      <c r="AG38" s="13">
        <f>鋼材国内消費量!G38*(1-Y38)-G38</f>
        <v>403951.158</v>
      </c>
      <c r="AH38" s="13">
        <f>鋼材国内消費量!H38*(1-Z38)-H38</f>
        <v>239069.465</v>
      </c>
      <c r="AI38" s="13">
        <f>鋼材国内消費量!I38*(1-AA38)-I38</f>
        <v>1116927.9309999999</v>
      </c>
      <c r="AJ38" s="13">
        <f t="shared" si="0"/>
        <v>4813460.8309999993</v>
      </c>
      <c r="AK38" s="13">
        <f>鋼材国内消費量!K38*(1-T38)-K38</f>
        <v>10484.451999999999</v>
      </c>
      <c r="AL38" s="13">
        <f>鋼材国内消費量!L38*(1-U38)-L38</f>
        <v>10908.118</v>
      </c>
      <c r="AM38" s="13">
        <f>鋼材国内消費量!M38*(1-V38)-M38</f>
        <v>4682.6400000000003</v>
      </c>
      <c r="AN38" s="13">
        <f>鋼材国内消費量!N38*(1-W38)-N38</f>
        <v>115430.886</v>
      </c>
      <c r="AO38" s="13">
        <f>鋼材国内消費量!O38*(1-X38)-O38</f>
        <v>6754.6440000000002</v>
      </c>
      <c r="AP38" s="13">
        <f>鋼材国内消費量!P38*(1-Y38)-P38</f>
        <v>73153.553</v>
      </c>
      <c r="AQ38" s="13">
        <f>鋼材国内消費量!Q38*(1-Z38)-Q38</f>
        <v>0</v>
      </c>
      <c r="AR38" s="13">
        <f>鋼材国内消費量!R38*(1-AA38)-R38</f>
        <v>11443.383</v>
      </c>
      <c r="AS38" s="13">
        <f t="shared" si="1"/>
        <v>232857.67600000001</v>
      </c>
      <c r="AT38" s="13">
        <f t="shared" si="2"/>
        <v>4813460.8309999993</v>
      </c>
      <c r="AU38" s="13">
        <f t="shared" si="3"/>
        <v>232857.67600000001</v>
      </c>
    </row>
    <row r="39" spans="1:47" x14ac:dyDescent="0.15">
      <c r="A39" s="4">
        <v>1956</v>
      </c>
      <c r="B39" s="1">
        <v>0</v>
      </c>
      <c r="C39" s="1">
        <v>15000</v>
      </c>
      <c r="D39" s="1">
        <v>2000</v>
      </c>
      <c r="E39" s="1">
        <v>1000</v>
      </c>
      <c r="F39" s="1">
        <v>291000</v>
      </c>
      <c r="G39" s="1">
        <v>5000</v>
      </c>
      <c r="H39" s="1">
        <v>10000</v>
      </c>
      <c r="I39" s="1">
        <v>77000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T39" s="6">
        <v>4.3999999999999997E-2</v>
      </c>
      <c r="U39" s="6">
        <v>3.7999999999999999E-2</v>
      </c>
      <c r="V39" s="6">
        <v>0.128</v>
      </c>
      <c r="W39" s="6">
        <v>0.16900000000000001</v>
      </c>
      <c r="X39" s="6">
        <v>8.2000000000000003E-2</v>
      </c>
      <c r="Y39" s="6">
        <v>0.221</v>
      </c>
      <c r="Z39" s="6">
        <v>4.4999999999999998E-2</v>
      </c>
      <c r="AA39" s="6">
        <v>4.9000000000000002E-2</v>
      </c>
      <c r="AB39" s="13">
        <f>鋼材国内消費量!B39*(1-T39)-B39</f>
        <v>1297339.8</v>
      </c>
      <c r="AC39" s="13">
        <f>鋼材国内消費量!C39*(1-U39)-C39</f>
        <v>1015381.846</v>
      </c>
      <c r="AD39" s="13">
        <f>鋼材国内消費量!D39*(1-V39)-D39</f>
        <v>351986.65600000002</v>
      </c>
      <c r="AE39" s="13">
        <f>鋼材国内消費量!E39*(1-W39)-E39</f>
        <v>503454.39499999996</v>
      </c>
      <c r="AF39" s="13">
        <f>鋼材国内消費量!F39*(1-X39)-F39</f>
        <v>244580.478</v>
      </c>
      <c r="AG39" s="13">
        <f>鋼材国内消費量!G39*(1-Y39)-G39</f>
        <v>475432.67000000004</v>
      </c>
      <c r="AH39" s="13">
        <f>鋼材国内消費量!H39*(1-Z39)-H39</f>
        <v>276959.35499999998</v>
      </c>
      <c r="AI39" s="13">
        <f>鋼材国内消費量!I39*(1-AA39)-I39</f>
        <v>1321883.9109999998</v>
      </c>
      <c r="AJ39" s="13">
        <f t="shared" si="0"/>
        <v>5487019.1109999996</v>
      </c>
      <c r="AK39" s="13">
        <f>鋼材国内消費量!K39*(1-T39)-K39</f>
        <v>23972.655999999999</v>
      </c>
      <c r="AL39" s="13">
        <f>鋼材国内消費量!L39*(1-U39)-L39</f>
        <v>24941.773999999998</v>
      </c>
      <c r="AM39" s="13">
        <f>鋼材国内消費量!M39*(1-V39)-M39</f>
        <v>12984.951999999999</v>
      </c>
      <c r="AN39" s="13">
        <f>鋼材国内消費量!N39*(1-W39)-N39</f>
        <v>200049.954</v>
      </c>
      <c r="AO39" s="13">
        <f>鋼材国内消費量!O39*(1-X39)-O39</f>
        <v>15686.784000000001</v>
      </c>
      <c r="AP39" s="13">
        <f>鋼材国内消費量!P39*(1-Y39)-P39</f>
        <v>119046.78</v>
      </c>
      <c r="AQ39" s="13">
        <f>鋼材国内消費量!Q39*(1-Z39)-Q39</f>
        <v>0</v>
      </c>
      <c r="AR39" s="13">
        <f>鋼材国内消費量!R39*(1-AA39)-R39</f>
        <v>13838.951999999999</v>
      </c>
      <c r="AS39" s="13">
        <f t="shared" si="1"/>
        <v>410521.85200000001</v>
      </c>
      <c r="AT39" s="13">
        <f t="shared" si="2"/>
        <v>5487019.1109999996</v>
      </c>
      <c r="AU39" s="13">
        <f t="shared" si="3"/>
        <v>410521.85200000001</v>
      </c>
    </row>
    <row r="40" spans="1:47" x14ac:dyDescent="0.15">
      <c r="A40" s="4">
        <v>1957</v>
      </c>
      <c r="B40" s="1">
        <v>0</v>
      </c>
      <c r="C40" s="1">
        <v>15000</v>
      </c>
      <c r="D40" s="1">
        <v>0</v>
      </c>
      <c r="E40" s="1">
        <v>-6000</v>
      </c>
      <c r="F40" s="1">
        <v>356000</v>
      </c>
      <c r="G40" s="1">
        <v>12000</v>
      </c>
      <c r="H40" s="1">
        <v>10000</v>
      </c>
      <c r="I40" s="1">
        <v>102000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T40" s="6">
        <v>4.3999999999999997E-2</v>
      </c>
      <c r="U40" s="6">
        <v>3.7999999999999999E-2</v>
      </c>
      <c r="V40" s="6">
        <v>0.128</v>
      </c>
      <c r="W40" s="6">
        <v>0.16900000000000001</v>
      </c>
      <c r="X40" s="6">
        <v>8.2000000000000003E-2</v>
      </c>
      <c r="Y40" s="6">
        <v>0.221</v>
      </c>
      <c r="Z40" s="6">
        <v>4.4999999999999998E-2</v>
      </c>
      <c r="AA40" s="6">
        <v>4.9000000000000002E-2</v>
      </c>
      <c r="AB40" s="13">
        <f>鋼材国内消費量!B40*(1-T40)-B40</f>
        <v>1468325.18</v>
      </c>
      <c r="AC40" s="13">
        <f>鋼材国内消費量!C40*(1-U40)-C40</f>
        <v>1151182.5759999999</v>
      </c>
      <c r="AD40" s="13">
        <f>鋼材国内消費量!D40*(1-V40)-D40</f>
        <v>400640.4</v>
      </c>
      <c r="AE40" s="13">
        <f>鋼材国内消費量!E40*(1-W40)-E40</f>
        <v>576940.21199999994</v>
      </c>
      <c r="AF40" s="13">
        <f>鋼材国内消費量!F40*(1-X40)-F40</f>
        <v>250168.25199999998</v>
      </c>
      <c r="AG40" s="13">
        <f>鋼材国内消費量!G40*(1-Y40)-G40</f>
        <v>531751.348</v>
      </c>
      <c r="AH40" s="13">
        <f>鋼材国内消費量!H40*(1-Z40)-H40</f>
        <v>314779.26500000001</v>
      </c>
      <c r="AI40" s="13">
        <f>鋼材国内消費量!I40*(1-AA40)-I40</f>
        <v>1481251.4279999998</v>
      </c>
      <c r="AJ40" s="13">
        <f t="shared" si="0"/>
        <v>6175038.6609999985</v>
      </c>
      <c r="AK40" s="13">
        <f>鋼材国内消費量!K40*(1-T40)-K40</f>
        <v>30624.503999999997</v>
      </c>
      <c r="AL40" s="13">
        <f>鋼材国内消費量!L40*(1-U40)-L40</f>
        <v>31862.401999999998</v>
      </c>
      <c r="AM40" s="13">
        <f>鋼材国内消費量!M40*(1-V40)-M40</f>
        <v>15922.72</v>
      </c>
      <c r="AN40" s="13">
        <f>鋼材国内消費量!N40*(1-W40)-N40</f>
        <v>202615.25099999999</v>
      </c>
      <c r="AO40" s="13">
        <f>鋼材国内消費量!O40*(1-X40)-O40</f>
        <v>15351.714</v>
      </c>
      <c r="AP40" s="13">
        <f>鋼材国内消費量!P40*(1-Y40)-P40</f>
        <v>120350.04700000001</v>
      </c>
      <c r="AQ40" s="13">
        <f>鋼材国内消費量!Q40*(1-Z40)-Q40</f>
        <v>0</v>
      </c>
      <c r="AR40" s="13">
        <f>鋼材国内消費量!R40*(1-AA40)-R40</f>
        <v>9995.01</v>
      </c>
      <c r="AS40" s="13">
        <f t="shared" si="1"/>
        <v>426721.64799999999</v>
      </c>
      <c r="AT40" s="13">
        <f t="shared" si="2"/>
        <v>6175038.6609999985</v>
      </c>
      <c r="AU40" s="13">
        <f t="shared" si="3"/>
        <v>426721.64799999999</v>
      </c>
    </row>
    <row r="41" spans="1:47" x14ac:dyDescent="0.15">
      <c r="A41" s="4">
        <v>1958</v>
      </c>
      <c r="B41" s="1">
        <v>0</v>
      </c>
      <c r="C41" s="1">
        <v>12000</v>
      </c>
      <c r="D41" s="1">
        <v>-3000</v>
      </c>
      <c r="E41" s="1">
        <v>-38000</v>
      </c>
      <c r="F41" s="1">
        <v>349000</v>
      </c>
      <c r="G41" s="1">
        <v>15000</v>
      </c>
      <c r="H41" s="1">
        <v>10000</v>
      </c>
      <c r="I41" s="1">
        <v>154000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T41" s="6">
        <v>4.3999999999999997E-2</v>
      </c>
      <c r="U41" s="6">
        <v>3.7999999999999999E-2</v>
      </c>
      <c r="V41" s="6">
        <v>0.128</v>
      </c>
      <c r="W41" s="6">
        <v>0.16900000000000001</v>
      </c>
      <c r="X41" s="6">
        <v>8.2000000000000003E-2</v>
      </c>
      <c r="Y41" s="6">
        <v>0.221</v>
      </c>
      <c r="Z41" s="6">
        <v>4.4999999999999998E-2</v>
      </c>
      <c r="AA41" s="6">
        <v>4.9000000000000002E-2</v>
      </c>
      <c r="AB41" s="13">
        <f>鋼材国内消費量!B41*(1-T41)-B41</f>
        <v>1415506.18</v>
      </c>
      <c r="AC41" s="13">
        <f>鋼材国内消費量!C41*(1-U41)-C41</f>
        <v>1112232.642</v>
      </c>
      <c r="AD41" s="13">
        <f>鋼材国内消費量!D41*(1-V41)-D41</f>
        <v>389228.85599999997</v>
      </c>
      <c r="AE41" s="13">
        <f>鋼材国内消費量!E41*(1-W41)-E41</f>
        <v>588402.04700000002</v>
      </c>
      <c r="AF41" s="13">
        <f>鋼材国内消費量!F41*(1-X41)-F41</f>
        <v>235362.99800000002</v>
      </c>
      <c r="AG41" s="13">
        <f>鋼材国内消費量!G41*(1-Y41)-G41</f>
        <v>509191.43700000003</v>
      </c>
      <c r="AH41" s="13">
        <f>鋼材国内消費量!H41*(1-Z41)-H41</f>
        <v>303095.79499999998</v>
      </c>
      <c r="AI41" s="13">
        <f>鋼材国内消費量!I41*(1-AA41)-I41</f>
        <v>1372298.8909999998</v>
      </c>
      <c r="AJ41" s="13">
        <f t="shared" si="0"/>
        <v>5925318.8459999999</v>
      </c>
      <c r="AK41" s="13">
        <f>鋼材国内消費量!K41*(1-T41)-K41</f>
        <v>58902.983999999997</v>
      </c>
      <c r="AL41" s="13">
        <f>鋼材国内消費量!L41*(1-U41)-L41</f>
        <v>61284.21</v>
      </c>
      <c r="AM41" s="13">
        <f>鋼材国内消費量!M41*(1-V41)-M41</f>
        <v>20505.080000000002</v>
      </c>
      <c r="AN41" s="13">
        <f>鋼材国内消費量!N41*(1-W41)-N41</f>
        <v>163441.07999999999</v>
      </c>
      <c r="AO41" s="13">
        <f>鋼材国内消費量!O41*(1-X41)-O41</f>
        <v>10949.904</v>
      </c>
      <c r="AP41" s="13">
        <f>鋼材国内消費量!P41*(1-Y41)-P41</f>
        <v>115312.254</v>
      </c>
      <c r="AQ41" s="13">
        <f>鋼材国内消費量!Q41*(1-Z41)-Q41</f>
        <v>0</v>
      </c>
      <c r="AR41" s="13">
        <f>鋼材国内消費量!R41*(1-AA41)-R41</f>
        <v>14368.659</v>
      </c>
      <c r="AS41" s="13">
        <f t="shared" si="1"/>
        <v>444764.17099999991</v>
      </c>
      <c r="AT41" s="13">
        <f t="shared" si="2"/>
        <v>5925318.8459999999</v>
      </c>
      <c r="AU41" s="13">
        <f t="shared" si="3"/>
        <v>444764.17099999991</v>
      </c>
    </row>
    <row r="42" spans="1:47" x14ac:dyDescent="0.15">
      <c r="A42" s="4">
        <v>1959</v>
      </c>
      <c r="B42" s="1">
        <v>0</v>
      </c>
      <c r="C42" s="1">
        <v>20000</v>
      </c>
      <c r="D42" s="1">
        <v>3000</v>
      </c>
      <c r="E42" s="1">
        <v>-13000</v>
      </c>
      <c r="F42" s="1">
        <v>654000</v>
      </c>
      <c r="G42" s="1">
        <v>28000</v>
      </c>
      <c r="H42" s="1">
        <v>8000</v>
      </c>
      <c r="I42" s="1">
        <v>240000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T42" s="6">
        <v>4.3999999999999997E-2</v>
      </c>
      <c r="U42" s="6">
        <v>3.7999999999999999E-2</v>
      </c>
      <c r="V42" s="6">
        <v>0.128</v>
      </c>
      <c r="W42" s="6">
        <v>0.16900000000000001</v>
      </c>
      <c r="X42" s="6">
        <v>8.2000000000000003E-2</v>
      </c>
      <c r="Y42" s="6">
        <v>0.221</v>
      </c>
      <c r="Z42" s="6">
        <v>4.4999999999999998E-2</v>
      </c>
      <c r="AA42" s="6">
        <v>4.9000000000000002E-2</v>
      </c>
      <c r="AB42" s="13">
        <f>鋼材国内消費量!B42*(1-T42)-B42</f>
        <v>1942389.328</v>
      </c>
      <c r="AC42" s="13">
        <f>鋼材国内消費量!C42*(1-U42)-C42</f>
        <v>1522696.8699999999</v>
      </c>
      <c r="AD42" s="13">
        <f>鋼材国内消費量!D42*(1-V42)-D42</f>
        <v>526992.00800000003</v>
      </c>
      <c r="AE42" s="13">
        <f>鋼材国内消費量!E42*(1-W42)-E42</f>
        <v>768274.29399999999</v>
      </c>
      <c r="AF42" s="13">
        <f>鋼材国内消費量!F42*(1-X42)-F42</f>
        <v>147875.75400000007</v>
      </c>
      <c r="AG42" s="13">
        <f>鋼材国内消費量!G42*(1-Y42)-G42</f>
        <v>691307.56700000004</v>
      </c>
      <c r="AH42" s="13">
        <f>鋼材国内消費量!H42*(1-Z42)-H42</f>
        <v>421637.31</v>
      </c>
      <c r="AI42" s="13">
        <f>鋼材国内消費量!I42*(1-AA42)-I42</f>
        <v>1854421.5359999998</v>
      </c>
      <c r="AJ42" s="13">
        <f t="shared" si="0"/>
        <v>7875594.6669999994</v>
      </c>
      <c r="AK42" s="13">
        <f>鋼材国内消費量!K42*(1-T42)-K42</f>
        <v>94509.203999999998</v>
      </c>
      <c r="AL42" s="13">
        <f>鋼材国内消費量!L42*(1-U42)-L42</f>
        <v>98329.868000000002</v>
      </c>
      <c r="AM42" s="13">
        <f>鋼材国内消費量!M42*(1-V42)-M42</f>
        <v>43208.472000000002</v>
      </c>
      <c r="AN42" s="13">
        <f>鋼材国内消費量!N42*(1-W42)-N42</f>
        <v>260339.83499999999</v>
      </c>
      <c r="AO42" s="13">
        <f>鋼材国内消費量!O42*(1-X42)-O42</f>
        <v>17330.004000000001</v>
      </c>
      <c r="AP42" s="13">
        <f>鋼材国内消費量!P42*(1-Y42)-P42</f>
        <v>214669.80900000001</v>
      </c>
      <c r="AQ42" s="13">
        <f>鋼材国内消費量!Q42*(1-Z42)-Q42</f>
        <v>0</v>
      </c>
      <c r="AR42" s="13">
        <f>鋼材国内消費量!R42*(1-AA42)-R42</f>
        <v>13711.518</v>
      </c>
      <c r="AS42" s="13">
        <f t="shared" si="1"/>
        <v>742098.71000000008</v>
      </c>
      <c r="AT42" s="13">
        <f t="shared" si="2"/>
        <v>7875594.6669999994</v>
      </c>
      <c r="AU42" s="13">
        <f t="shared" si="3"/>
        <v>742098.71000000008</v>
      </c>
    </row>
    <row r="43" spans="1:47" x14ac:dyDescent="0.15">
      <c r="A43" s="4">
        <v>1960</v>
      </c>
      <c r="B43" s="1">
        <v>0</v>
      </c>
      <c r="C43" s="1">
        <v>22000</v>
      </c>
      <c r="D43" s="1">
        <v>0</v>
      </c>
      <c r="E43" s="1">
        <v>5000</v>
      </c>
      <c r="F43" s="1">
        <v>593000</v>
      </c>
      <c r="G43" s="1">
        <v>24000</v>
      </c>
      <c r="H43" s="1">
        <v>10000</v>
      </c>
      <c r="I43" s="1">
        <v>386000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T43" s="6">
        <v>4.3999999999999997E-2</v>
      </c>
      <c r="U43" s="6">
        <v>3.7999999999999999E-2</v>
      </c>
      <c r="V43" s="6">
        <v>0.128</v>
      </c>
      <c r="W43" s="6">
        <v>0.16900000000000001</v>
      </c>
      <c r="X43" s="6">
        <v>8.2000000000000003E-2</v>
      </c>
      <c r="Y43" s="6">
        <v>0.221</v>
      </c>
      <c r="Z43" s="6">
        <v>4.4999999999999998E-2</v>
      </c>
      <c r="AA43" s="6">
        <v>4.9000000000000002E-2</v>
      </c>
      <c r="AB43" s="13">
        <f>鋼材国内消費量!B43*(1-T43)-B43</f>
        <v>2585946.54</v>
      </c>
      <c r="AC43" s="13">
        <f>鋼材国内消費量!C43*(1-U43)-C43</f>
        <v>2031826.71</v>
      </c>
      <c r="AD43" s="13">
        <f>鋼材国内消費量!D43*(1-V43)-D43</f>
        <v>705589.26399999997</v>
      </c>
      <c r="AE43" s="13">
        <f>鋼材国内消費量!E43*(1-W43)-E43</f>
        <v>1000513.3239999999</v>
      </c>
      <c r="AF43" s="13">
        <f>鋼材国内消費量!F43*(1-X43)-F43</f>
        <v>474555.05200000014</v>
      </c>
      <c r="AG43" s="13">
        <f>鋼材国内消費量!G43*(1-Y43)-G43</f>
        <v>933630.15300000005</v>
      </c>
      <c r="AH43" s="13">
        <f>鋼材国内消費量!H43*(1-Z43)-H43</f>
        <v>561985.78999999992</v>
      </c>
      <c r="AI43" s="13">
        <f>鋼材国内消費量!I43*(1-AA43)-I43</f>
        <v>2402350.0689999997</v>
      </c>
      <c r="AJ43" s="13">
        <f t="shared" si="0"/>
        <v>10696396.902000001</v>
      </c>
      <c r="AK43" s="13">
        <f>鋼材国内消費量!K43*(1-T43)-K43</f>
        <v>135135.38</v>
      </c>
      <c r="AL43" s="13">
        <f>鋼材国内消費量!L43*(1-U43)-L43</f>
        <v>140598.22399999999</v>
      </c>
      <c r="AM43" s="13">
        <f>鋼材国内消費量!M43*(1-V43)-M43</f>
        <v>52576.368000000002</v>
      </c>
      <c r="AN43" s="13">
        <f>鋼材国内消費量!N43*(1-W43)-N43</f>
        <v>302115.86699999997</v>
      </c>
      <c r="AO43" s="13">
        <f>鋼材国内消費量!O43*(1-X43)-O43</f>
        <v>19164.168000000001</v>
      </c>
      <c r="AP43" s="13">
        <f>鋼材国内消費量!P43*(1-Y43)-P43</f>
        <v>269273.03500000003</v>
      </c>
      <c r="AQ43" s="13">
        <f>鋼材国内消費量!Q43*(1-Z43)-Q43</f>
        <v>0</v>
      </c>
      <c r="AR43" s="13">
        <f>鋼材国内消費量!R43*(1-AA43)-R43</f>
        <v>16477.025999999998</v>
      </c>
      <c r="AS43" s="13">
        <f t="shared" si="1"/>
        <v>935340.06799999985</v>
      </c>
      <c r="AT43" s="13">
        <f t="shared" si="2"/>
        <v>10696396.902000001</v>
      </c>
      <c r="AU43" s="13">
        <f t="shared" si="3"/>
        <v>935340.06799999985</v>
      </c>
    </row>
    <row r="44" spans="1:47" x14ac:dyDescent="0.15">
      <c r="A44" s="4">
        <v>1961</v>
      </c>
      <c r="B44" s="1">
        <v>0</v>
      </c>
      <c r="C44" s="1">
        <v>29000</v>
      </c>
      <c r="D44" s="1">
        <v>3000</v>
      </c>
      <c r="E44" s="1">
        <v>2000</v>
      </c>
      <c r="F44" s="1">
        <v>669000</v>
      </c>
      <c r="G44" s="1">
        <v>42000</v>
      </c>
      <c r="H44" s="1">
        <v>13000</v>
      </c>
      <c r="I44" s="1">
        <v>455000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T44" s="6">
        <v>4.3999999999999997E-2</v>
      </c>
      <c r="U44" s="6">
        <v>3.7999999999999999E-2</v>
      </c>
      <c r="V44" s="6">
        <v>0.128</v>
      </c>
      <c r="W44" s="6">
        <v>0.16900000000000001</v>
      </c>
      <c r="X44" s="6">
        <v>8.2000000000000003E-2</v>
      </c>
      <c r="Y44" s="6">
        <v>0.221</v>
      </c>
      <c r="Z44" s="6">
        <v>4.4999999999999998E-2</v>
      </c>
      <c r="AA44" s="6">
        <v>4.9000000000000002E-2</v>
      </c>
      <c r="AB44" s="13">
        <f>鋼材国内消費量!B44*(1-T44)-B44</f>
        <v>3687770</v>
      </c>
      <c r="AC44" s="13">
        <f>鋼材国内消費量!C44*(1-U44)-C44</f>
        <v>2845904.2919999999</v>
      </c>
      <c r="AD44" s="13">
        <f>鋼材国内消費量!D44*(1-V44)-D44</f>
        <v>875416.17599999998</v>
      </c>
      <c r="AE44" s="13">
        <f>鋼材国内消費量!E44*(1-W44)-E44</f>
        <v>1282693.591</v>
      </c>
      <c r="AF44" s="13">
        <f>鋼材国内消費量!F44*(1-X44)-F44</f>
        <v>719936.75399999996</v>
      </c>
      <c r="AG44" s="13">
        <f>鋼材国内消費量!G44*(1-Y44)-G44</f>
        <v>1159644.1130000001</v>
      </c>
      <c r="AH44" s="13">
        <f>鋼材国内消費量!H44*(1-Z44)-H44</f>
        <v>628850.72499999998</v>
      </c>
      <c r="AI44" s="13">
        <f>鋼材国内消費量!I44*(1-AA44)-I44</f>
        <v>3336129.1659999997</v>
      </c>
      <c r="AJ44" s="13">
        <f t="shared" si="0"/>
        <v>14536344.817</v>
      </c>
      <c r="AK44" s="13">
        <f>鋼材国内消費量!K44*(1-T44)-K44</f>
        <v>149423.75599999999</v>
      </c>
      <c r="AL44" s="13">
        <f>鋼材国内消費量!L44*(1-U44)-L44</f>
        <v>155464.97200000001</v>
      </c>
      <c r="AM44" s="13">
        <f>鋼材国内消費量!M44*(1-V44)-M44</f>
        <v>72358.559999999998</v>
      </c>
      <c r="AN44" s="13">
        <f>鋼材国内消費量!N44*(1-W44)-N44</f>
        <v>361463.39399999997</v>
      </c>
      <c r="AO44" s="13">
        <f>鋼材国内消費量!O44*(1-X44)-O44</f>
        <v>25803.144</v>
      </c>
      <c r="AP44" s="13">
        <f>鋼材国内消費量!P44*(1-Y44)-P44</f>
        <v>354986.40500000003</v>
      </c>
      <c r="AQ44" s="13">
        <f>鋼材国内消費量!Q44*(1-Z44)-Q44</f>
        <v>0</v>
      </c>
      <c r="AR44" s="13">
        <f>鋼材国内消費量!R44*(1-AA44)-R44</f>
        <v>32182.790999999997</v>
      </c>
      <c r="AS44" s="13">
        <f t="shared" si="1"/>
        <v>1151683.0220000001</v>
      </c>
      <c r="AT44" s="13">
        <f t="shared" si="2"/>
        <v>14536344.817</v>
      </c>
      <c r="AU44" s="13">
        <f t="shared" si="3"/>
        <v>1151683.0220000001</v>
      </c>
    </row>
    <row r="45" spans="1:47" x14ac:dyDescent="0.15">
      <c r="A45" s="4">
        <v>1962</v>
      </c>
      <c r="B45" s="1">
        <v>0</v>
      </c>
      <c r="C45" s="1">
        <v>56000</v>
      </c>
      <c r="D45" s="1">
        <v>8000</v>
      </c>
      <c r="E45" s="1">
        <v>4000</v>
      </c>
      <c r="F45" s="1">
        <v>600000</v>
      </c>
      <c r="G45" s="1">
        <v>23000</v>
      </c>
      <c r="H45" s="1">
        <v>14000</v>
      </c>
      <c r="I45" s="1">
        <v>596000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T45" s="6">
        <v>4.3999999999999997E-2</v>
      </c>
      <c r="U45" s="6">
        <v>3.7999999999999999E-2</v>
      </c>
      <c r="V45" s="6">
        <v>0.128</v>
      </c>
      <c r="W45" s="6">
        <v>0.16900000000000001</v>
      </c>
      <c r="X45" s="6">
        <v>8.2000000000000003E-2</v>
      </c>
      <c r="Y45" s="6">
        <v>0.221</v>
      </c>
      <c r="Z45" s="6">
        <v>4.4999999999999998E-2</v>
      </c>
      <c r="AA45" s="6">
        <v>4.9000000000000002E-2</v>
      </c>
      <c r="AB45" s="13">
        <f>鋼材国内消費量!B45*(1-T45)-B45</f>
        <v>2627599.46</v>
      </c>
      <c r="AC45" s="13">
        <f>鋼材国内消費量!C45*(1-U45)-C45</f>
        <v>2039190.7859999998</v>
      </c>
      <c r="AD45" s="13">
        <f>鋼材国内消費量!D45*(1-V45)-D45</f>
        <v>789635.84</v>
      </c>
      <c r="AE45" s="13">
        <f>鋼材国内消費量!E45*(1-W45)-E45</f>
        <v>1031401.07</v>
      </c>
      <c r="AF45" s="13">
        <f>鋼材国内消費量!F45*(1-X45)-F45</f>
        <v>420189.924</v>
      </c>
      <c r="AG45" s="13">
        <f>鋼材国内消費量!G45*(1-Y45)-G45</f>
        <v>1093208.8460000001</v>
      </c>
      <c r="AH45" s="13">
        <f>鋼材国内消費量!H45*(1-Z45)-H45</f>
        <v>558245.54999999993</v>
      </c>
      <c r="AI45" s="13">
        <f>鋼材国内消費量!I45*(1-AA45)-I45</f>
        <v>1785798.52</v>
      </c>
      <c r="AJ45" s="13">
        <f t="shared" si="0"/>
        <v>10345269.995999999</v>
      </c>
      <c r="AK45" s="13">
        <f>鋼材国内消費量!K45*(1-T45)-K45</f>
        <v>162350.788</v>
      </c>
      <c r="AL45" s="13">
        <f>鋼材国内消費量!L45*(1-U45)-L45</f>
        <v>168914.69399999999</v>
      </c>
      <c r="AM45" s="13">
        <f>鋼材国内消費量!M45*(1-V45)-M45</f>
        <v>52687.112000000001</v>
      </c>
      <c r="AN45" s="13">
        <f>鋼材国内消費量!N45*(1-W45)-N45</f>
        <v>300045.01500000001</v>
      </c>
      <c r="AO45" s="13">
        <f>鋼材国内消費量!O45*(1-X45)-O45</f>
        <v>16816.842000000001</v>
      </c>
      <c r="AP45" s="13">
        <f>鋼材国内消費量!P45*(1-Y45)-P45</f>
        <v>288784.64799999999</v>
      </c>
      <c r="AQ45" s="13">
        <f>鋼材国内消費量!Q45*(1-Z45)-Q45</f>
        <v>0</v>
      </c>
      <c r="AR45" s="13">
        <f>鋼材国内消費量!R45*(1-AA45)-R45</f>
        <v>30341.654999999999</v>
      </c>
      <c r="AS45" s="13">
        <f t="shared" si="1"/>
        <v>1019940.754</v>
      </c>
      <c r="AT45" s="13">
        <f t="shared" si="2"/>
        <v>10345269.995999999</v>
      </c>
      <c r="AU45" s="13">
        <f t="shared" si="3"/>
        <v>1019940.754</v>
      </c>
    </row>
    <row r="46" spans="1:47" x14ac:dyDescent="0.15">
      <c r="A46" s="4">
        <v>1963</v>
      </c>
      <c r="B46" s="1">
        <v>0</v>
      </c>
      <c r="C46" s="1">
        <v>57000</v>
      </c>
      <c r="D46" s="1">
        <v>36000</v>
      </c>
      <c r="E46" s="1">
        <v>43000</v>
      </c>
      <c r="F46" s="1">
        <v>664000</v>
      </c>
      <c r="G46" s="1">
        <v>86000</v>
      </c>
      <c r="H46" s="1">
        <v>34000</v>
      </c>
      <c r="I46" s="1">
        <v>757000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T46" s="6">
        <v>4.3999999999999997E-2</v>
      </c>
      <c r="U46" s="6">
        <v>3.7999999999999999E-2</v>
      </c>
      <c r="V46" s="6">
        <v>0.128</v>
      </c>
      <c r="W46" s="6">
        <v>0.16900000000000001</v>
      </c>
      <c r="X46" s="6">
        <v>8.2000000000000003E-2</v>
      </c>
      <c r="Y46" s="6">
        <v>0.221</v>
      </c>
      <c r="Z46" s="6">
        <v>4.4999999999999998E-2</v>
      </c>
      <c r="AA46" s="6">
        <v>4.9000000000000002E-2</v>
      </c>
      <c r="AB46" s="13">
        <f>鋼材国内消費量!B46*(1-T46)-B46</f>
        <v>3755243.5239999997</v>
      </c>
      <c r="AC46" s="13">
        <f>鋼材国内消費量!C46*(1-U46)-C46</f>
        <v>2716103.5279999999</v>
      </c>
      <c r="AD46" s="13">
        <f>鋼材国内消費量!D46*(1-V46)-D46</f>
        <v>840912.848</v>
      </c>
      <c r="AE46" s="13">
        <f>鋼材国内消費量!E46*(1-W46)-E46</f>
        <v>1094194.415</v>
      </c>
      <c r="AF46" s="13">
        <f>鋼材国内消費量!F46*(1-X46)-F46</f>
        <v>990593.10199999996</v>
      </c>
      <c r="AG46" s="13">
        <f>鋼材国内消費量!G46*(1-Y46)-G46</f>
        <v>1219074.28</v>
      </c>
      <c r="AH46" s="13">
        <f>鋼材国内消費量!H46*(1-Z46)-H46</f>
        <v>659534.37</v>
      </c>
      <c r="AI46" s="13">
        <f>鋼材国内消費量!I46*(1-AA46)-I46</f>
        <v>2454954.9499999997</v>
      </c>
      <c r="AJ46" s="13">
        <f t="shared" si="0"/>
        <v>13730611.016999997</v>
      </c>
      <c r="AK46" s="13">
        <f>鋼材国内消費量!K46*(1-T46)-K46</f>
        <v>263522.35599999997</v>
      </c>
      <c r="AL46" s="13">
        <f>鋼材国内消費量!L46*(1-U46)-L46</f>
        <v>274175.772</v>
      </c>
      <c r="AM46" s="13">
        <f>鋼材国内消費量!M46*(1-V46)-M46</f>
        <v>73050.055999999997</v>
      </c>
      <c r="AN46" s="13">
        <f>鋼材国内消費量!N46*(1-W46)-N46</f>
        <v>452221.88999999996</v>
      </c>
      <c r="AO46" s="13">
        <f>鋼材国内消費量!O46*(1-X46)-O46</f>
        <v>46129.5</v>
      </c>
      <c r="AP46" s="13">
        <f>鋼材国内消費量!P46*(1-Y46)-P46</f>
        <v>447432.67200000002</v>
      </c>
      <c r="AQ46" s="13">
        <f>鋼材国内消費量!Q46*(1-Z46)-Q46</f>
        <v>0</v>
      </c>
      <c r="AR46" s="13">
        <f>鋼材国内消費量!R46*(1-AA46)-R46</f>
        <v>69719.712</v>
      </c>
      <c r="AS46" s="13">
        <f t="shared" si="1"/>
        <v>1626251.9580000001</v>
      </c>
      <c r="AT46" s="13">
        <f t="shared" si="2"/>
        <v>13730611.016999997</v>
      </c>
      <c r="AU46" s="13">
        <f t="shared" si="3"/>
        <v>1626251.9580000001</v>
      </c>
    </row>
    <row r="47" spans="1:47" x14ac:dyDescent="0.15">
      <c r="A47" s="4">
        <v>1964</v>
      </c>
      <c r="B47" s="1">
        <v>0</v>
      </c>
      <c r="C47" s="1">
        <v>75000</v>
      </c>
      <c r="D47" s="1">
        <v>26000</v>
      </c>
      <c r="E47" s="1">
        <v>23000</v>
      </c>
      <c r="F47" s="1">
        <v>924000</v>
      </c>
      <c r="G47" s="1">
        <v>113000</v>
      </c>
      <c r="H47" s="1">
        <v>46000</v>
      </c>
      <c r="I47" s="1">
        <v>909000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T47" s="6">
        <v>4.3999999999999997E-2</v>
      </c>
      <c r="U47" s="6">
        <v>3.7999999999999999E-2</v>
      </c>
      <c r="V47" s="6">
        <v>0.128</v>
      </c>
      <c r="W47" s="6">
        <v>0.16900000000000001</v>
      </c>
      <c r="X47" s="6">
        <v>8.2000000000000003E-2</v>
      </c>
      <c r="Y47" s="6">
        <v>0.221</v>
      </c>
      <c r="Z47" s="6">
        <v>4.4999999999999998E-2</v>
      </c>
      <c r="AA47" s="6">
        <v>4.9000000000000002E-2</v>
      </c>
      <c r="AB47" s="13">
        <f>鋼材国内消費量!B47*(1-T47)-B47</f>
        <v>4843406.7</v>
      </c>
      <c r="AC47" s="13">
        <f>鋼材国内消費量!C47*(1-U47)-C47</f>
        <v>3342754.1579999998</v>
      </c>
      <c r="AD47" s="13">
        <f>鋼材国内消費量!D47*(1-V47)-D47</f>
        <v>895967.34400000004</v>
      </c>
      <c r="AE47" s="13">
        <f>鋼材国内消費量!E47*(1-W47)-E47</f>
        <v>1324916.902</v>
      </c>
      <c r="AF47" s="13">
        <f>鋼材国内消費量!F47*(1-X47)-F47</f>
        <v>1078853.844</v>
      </c>
      <c r="AG47" s="13">
        <f>鋼材国内消費量!G47*(1-Y47)-G47</f>
        <v>1387624.3130000001</v>
      </c>
      <c r="AH47" s="13">
        <f>鋼材国内消費量!H47*(1-Z47)-H47</f>
        <v>646247.98499999999</v>
      </c>
      <c r="AI47" s="13">
        <f>鋼材国内消費量!I47*(1-AA47)-I47</f>
        <v>2910908.3279999997</v>
      </c>
      <c r="AJ47" s="13">
        <f t="shared" si="0"/>
        <v>16430679.573999999</v>
      </c>
      <c r="AK47" s="13">
        <f>鋼材国内消費量!K47*(1-T47)-K47</f>
        <v>249554.24</v>
      </c>
      <c r="AL47" s="13">
        <f>鋼材国内消費量!L47*(1-U47)-L47</f>
        <v>259643.8</v>
      </c>
      <c r="AM47" s="13">
        <f>鋼材国内消費量!M47*(1-V47)-M47</f>
        <v>66610.335999999996</v>
      </c>
      <c r="AN47" s="13">
        <f>鋼材国内消費量!N47*(1-W47)-N47</f>
        <v>444462.84299999999</v>
      </c>
      <c r="AO47" s="13">
        <f>鋼材国内消費量!O47*(1-X47)-O47</f>
        <v>49188.276000000005</v>
      </c>
      <c r="AP47" s="13">
        <f>鋼材国内消費量!P47*(1-Y47)-P47</f>
        <v>497256.73300000001</v>
      </c>
      <c r="AQ47" s="13">
        <f>鋼材国内消費量!Q47*(1-Z47)-Q47</f>
        <v>0</v>
      </c>
      <c r="AR47" s="13">
        <f>鋼材国内消費量!R47*(1-AA47)-R47</f>
        <v>94302.11099999999</v>
      </c>
      <c r="AS47" s="13">
        <f t="shared" si="1"/>
        <v>1661018.3389999999</v>
      </c>
      <c r="AT47" s="13">
        <f t="shared" si="2"/>
        <v>16430679.573999999</v>
      </c>
      <c r="AU47" s="13">
        <f t="shared" si="3"/>
        <v>1661018.3389999999</v>
      </c>
    </row>
    <row r="48" spans="1:47" x14ac:dyDescent="0.15">
      <c r="A48" s="4">
        <v>1965</v>
      </c>
      <c r="B48" s="1">
        <v>0</v>
      </c>
      <c r="C48" s="1">
        <v>94000</v>
      </c>
      <c r="D48" s="1">
        <v>54000</v>
      </c>
      <c r="E48" s="1">
        <v>89000</v>
      </c>
      <c r="F48" s="1">
        <v>1336000</v>
      </c>
      <c r="G48" s="1">
        <v>163000</v>
      </c>
      <c r="H48" s="1">
        <v>66000</v>
      </c>
      <c r="I48" s="1">
        <v>1007000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T48" s="6">
        <v>4.3999999999999997E-2</v>
      </c>
      <c r="U48" s="6">
        <v>3.7999999999999999E-2</v>
      </c>
      <c r="V48" s="6">
        <v>0.128</v>
      </c>
      <c r="W48" s="6">
        <v>0.16900000000000001</v>
      </c>
      <c r="X48" s="6">
        <v>8.2000000000000003E-2</v>
      </c>
      <c r="Y48" s="6">
        <v>0.221</v>
      </c>
      <c r="Z48" s="6">
        <v>4.4999999999999998E-2</v>
      </c>
      <c r="AA48" s="6">
        <v>4.9000000000000002E-2</v>
      </c>
      <c r="AB48" s="13">
        <f>鋼材国内消費量!B48*(1-T48)-B48</f>
        <v>5382870.8080000002</v>
      </c>
      <c r="AC48" s="13">
        <f>鋼材国内消費量!C48*(1-U48)-C48</f>
        <v>3601877.9779999997</v>
      </c>
      <c r="AD48" s="13">
        <f>鋼材国内消費量!D48*(1-V48)-D48</f>
        <v>633708.03200000001</v>
      </c>
      <c r="AE48" s="13">
        <f>鋼材国内消費量!E48*(1-W48)-E48</f>
        <v>1755556.5729999999</v>
      </c>
      <c r="AF48" s="13">
        <f>鋼材国内消費量!F48*(1-X48)-F48</f>
        <v>2006204.8280000002</v>
      </c>
      <c r="AG48" s="13">
        <f>鋼材国内消費量!G48*(1-Y48)-G48</f>
        <v>857625.54600000009</v>
      </c>
      <c r="AH48" s="13">
        <f>鋼材国内消費量!H48*(1-Z48)-H48</f>
        <v>621266.70499999996</v>
      </c>
      <c r="AI48" s="13">
        <f>鋼材国内消費量!I48*(1-AA48)-I48</f>
        <v>2696583.9099999997</v>
      </c>
      <c r="AJ48" s="13">
        <f t="shared" si="0"/>
        <v>17555694.379999999</v>
      </c>
      <c r="AK48" s="13">
        <f>鋼材国内消費量!K48*(1-T48)-K48</f>
        <v>261675.364</v>
      </c>
      <c r="AL48" s="13">
        <f>鋼材国内消費量!L48*(1-U48)-L48</f>
        <v>272254.658</v>
      </c>
      <c r="AM48" s="13">
        <f>鋼材国内消費量!M48*(1-V48)-M48</f>
        <v>43034.072</v>
      </c>
      <c r="AN48" s="13">
        <f>鋼材国内消費量!N48*(1-W48)-N48</f>
        <v>400325.109</v>
      </c>
      <c r="AO48" s="13">
        <f>鋼材国内消費量!O48*(1-X48)-O48</f>
        <v>55094.688000000002</v>
      </c>
      <c r="AP48" s="13">
        <f>鋼材国内消費量!P48*(1-Y48)-P48</f>
        <v>394888.34299999999</v>
      </c>
      <c r="AQ48" s="13">
        <f>鋼材国内消費量!Q48*(1-Z48)-Q48</f>
        <v>0</v>
      </c>
      <c r="AR48" s="13">
        <f>鋼材国内消費量!R48*(1-AA48)-R48</f>
        <v>92449.562999999995</v>
      </c>
      <c r="AS48" s="13">
        <f t="shared" si="1"/>
        <v>1519721.797</v>
      </c>
      <c r="AT48" s="13">
        <f t="shared" si="2"/>
        <v>17555694.379999999</v>
      </c>
      <c r="AU48" s="13">
        <f t="shared" si="3"/>
        <v>1519721.797</v>
      </c>
    </row>
    <row r="49" spans="1:47" x14ac:dyDescent="0.15">
      <c r="A49" s="4">
        <v>1966</v>
      </c>
      <c r="B49" s="1">
        <v>0</v>
      </c>
      <c r="C49" s="1">
        <v>171000</v>
      </c>
      <c r="D49" s="1">
        <v>79000</v>
      </c>
      <c r="E49" s="1">
        <v>248000</v>
      </c>
      <c r="F49" s="1">
        <v>1696000</v>
      </c>
      <c r="G49" s="1">
        <v>262000</v>
      </c>
      <c r="H49" s="1">
        <v>113000</v>
      </c>
      <c r="I49" s="1">
        <v>1228000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T49" s="6">
        <v>4.3999999999999997E-2</v>
      </c>
      <c r="U49" s="6">
        <v>3.7999999999999999E-2</v>
      </c>
      <c r="V49" s="6">
        <v>0.128</v>
      </c>
      <c r="W49" s="6">
        <v>0.16900000000000001</v>
      </c>
      <c r="X49" s="6">
        <v>8.2000000000000003E-2</v>
      </c>
      <c r="Y49" s="6">
        <v>0.221</v>
      </c>
      <c r="Z49" s="6">
        <v>4.4999999999999998E-2</v>
      </c>
      <c r="AA49" s="6">
        <v>4.9000000000000002E-2</v>
      </c>
      <c r="AB49" s="13">
        <f>鋼材国内消費量!B49*(1-T49)-B49</f>
        <v>6686742.9559999993</v>
      </c>
      <c r="AC49" s="13">
        <f>鋼材国内消費量!C49*(1-U49)-C49</f>
        <v>4330605.8880000003</v>
      </c>
      <c r="AD49" s="13">
        <f>鋼材国内消費量!D49*(1-V49)-D49</f>
        <v>760959.23199999996</v>
      </c>
      <c r="AE49" s="13">
        <f>鋼材国内消費量!E49*(1-W49)-E49</f>
        <v>1657369.1529999999</v>
      </c>
      <c r="AF49" s="13">
        <f>鋼材国内消費量!F49*(1-X49)-F49</f>
        <v>1282117.7660000003</v>
      </c>
      <c r="AG49" s="13">
        <f>鋼材国内消費量!G49*(1-Y49)-G49</f>
        <v>2286906.696</v>
      </c>
      <c r="AH49" s="13">
        <f>鋼材国内消費量!H49*(1-Z49)-H49</f>
        <v>693919.61</v>
      </c>
      <c r="AI49" s="13">
        <f>鋼材国内消費量!I49*(1-AA49)-I49</f>
        <v>2809097.7079999996</v>
      </c>
      <c r="AJ49" s="13">
        <f t="shared" si="0"/>
        <v>20507719.009000003</v>
      </c>
      <c r="AK49" s="13">
        <f>鋼材国内消費量!K49*(1-T49)-K49</f>
        <v>413489.12</v>
      </c>
      <c r="AL49" s="13">
        <f>鋼材国内消費量!L49*(1-U49)-L49</f>
        <v>430206.39999999997</v>
      </c>
      <c r="AM49" s="13">
        <f>鋼材国内消費量!M49*(1-V49)-M49</f>
        <v>59446.856</v>
      </c>
      <c r="AN49" s="13">
        <f>鋼材国内消費量!N49*(1-W49)-N49</f>
        <v>660193.76699999999</v>
      </c>
      <c r="AO49" s="13">
        <f>鋼材国内消費量!O49*(1-X49)-O49</f>
        <v>83882.25</v>
      </c>
      <c r="AP49" s="13">
        <f>鋼材国内消費量!P49*(1-Y49)-P49</f>
        <v>634881.88400000008</v>
      </c>
      <c r="AQ49" s="13">
        <f>鋼材国内消費量!Q49*(1-Z49)-Q49</f>
        <v>0</v>
      </c>
      <c r="AR49" s="13">
        <f>鋼材国内消費量!R49*(1-AA49)-R49</f>
        <v>77386.673999999999</v>
      </c>
      <c r="AS49" s="13">
        <f t="shared" si="1"/>
        <v>2359486.9510000004</v>
      </c>
      <c r="AT49" s="13">
        <f t="shared" si="2"/>
        <v>20507719.009000003</v>
      </c>
      <c r="AU49" s="13">
        <f t="shared" si="3"/>
        <v>2359486.9510000004</v>
      </c>
    </row>
    <row r="50" spans="1:47" x14ac:dyDescent="0.15">
      <c r="A50" s="4">
        <v>1967</v>
      </c>
      <c r="B50" s="1">
        <v>0</v>
      </c>
      <c r="C50" s="1">
        <v>154000</v>
      </c>
      <c r="D50" s="1">
        <v>80000</v>
      </c>
      <c r="E50" s="1">
        <v>266000</v>
      </c>
      <c r="F50" s="1">
        <v>2009000</v>
      </c>
      <c r="G50" s="1">
        <v>397000</v>
      </c>
      <c r="H50" s="1">
        <v>116000</v>
      </c>
      <c r="I50" s="1">
        <v>1194000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T50" s="6">
        <v>4.3999999999999997E-2</v>
      </c>
      <c r="U50" s="6">
        <v>3.7999999999999999E-2</v>
      </c>
      <c r="V50" s="6">
        <v>0.128</v>
      </c>
      <c r="W50" s="6">
        <v>0.16900000000000001</v>
      </c>
      <c r="X50" s="6">
        <v>8.2000000000000003E-2</v>
      </c>
      <c r="Y50" s="6">
        <v>0.221</v>
      </c>
      <c r="Z50" s="6">
        <v>4.4999999999999998E-2</v>
      </c>
      <c r="AA50" s="6">
        <v>4.9000000000000002E-2</v>
      </c>
      <c r="AB50" s="13">
        <f>鋼材国内消費量!B50*(1-T50)-B50</f>
        <v>8931708.1960000005</v>
      </c>
      <c r="AC50" s="13">
        <f>鋼材国内消費量!C50*(1-U50)-C50</f>
        <v>5490246.3999999994</v>
      </c>
      <c r="AD50" s="13">
        <f>鋼材国内消費量!D50*(1-V50)-D50</f>
        <v>1310900.1680000001</v>
      </c>
      <c r="AE50" s="13">
        <f>鋼材国内消費量!E50*(1-W50)-E50</f>
        <v>2168304.8079999997</v>
      </c>
      <c r="AF50" s="13">
        <f>鋼材国内消費量!F50*(1-X50)-F50</f>
        <v>1533653.8000000003</v>
      </c>
      <c r="AG50" s="13">
        <f>鋼材国内消費量!G50*(1-Y50)-G50</f>
        <v>3732812.412</v>
      </c>
      <c r="AH50" s="13">
        <f>鋼材国内消費量!H50*(1-Z50)-H50</f>
        <v>849065.7</v>
      </c>
      <c r="AI50" s="13">
        <f>鋼材国内消費量!I50*(1-AA50)-I50</f>
        <v>3513728.6430000002</v>
      </c>
      <c r="AJ50" s="13">
        <f t="shared" si="0"/>
        <v>27530420.127</v>
      </c>
      <c r="AK50" s="13">
        <f>鋼材国内消費量!K50*(1-T50)-K50</f>
        <v>501024.304</v>
      </c>
      <c r="AL50" s="13">
        <f>鋼材国内消費量!L50*(1-U50)-L50</f>
        <v>521279.902</v>
      </c>
      <c r="AM50" s="13">
        <f>鋼材国内消費量!M50*(1-V50)-M50</f>
        <v>77839.08</v>
      </c>
      <c r="AN50" s="13">
        <f>鋼材国内消費量!N50*(1-W50)-N50</f>
        <v>1070721.8939999999</v>
      </c>
      <c r="AO50" s="13">
        <f>鋼材国内消費量!O50*(1-X50)-O50</f>
        <v>60670.62</v>
      </c>
      <c r="AP50" s="13">
        <f>鋼材国内消費量!P50*(1-Y50)-P50</f>
        <v>852157.44799999997</v>
      </c>
      <c r="AQ50" s="13">
        <f>鋼材国内消費量!Q50*(1-Z50)-Q50</f>
        <v>0</v>
      </c>
      <c r="AR50" s="13">
        <f>鋼材国内消費量!R50*(1-AA50)-R50</f>
        <v>100526.40599999999</v>
      </c>
      <c r="AS50" s="13">
        <f t="shared" si="1"/>
        <v>3184219.6539999996</v>
      </c>
      <c r="AT50" s="13">
        <f t="shared" si="2"/>
        <v>27530420.127</v>
      </c>
      <c r="AU50" s="13">
        <f t="shared" si="3"/>
        <v>3184219.6539999996</v>
      </c>
    </row>
    <row r="51" spans="1:47" x14ac:dyDescent="0.15">
      <c r="A51" s="4">
        <v>1968</v>
      </c>
      <c r="B51" s="1">
        <v>0</v>
      </c>
      <c r="C51" s="1">
        <v>140000</v>
      </c>
      <c r="D51" s="1">
        <v>105000</v>
      </c>
      <c r="E51" s="1">
        <v>125000</v>
      </c>
      <c r="F51" s="1">
        <v>1980000</v>
      </c>
      <c r="G51" s="1">
        <v>395000</v>
      </c>
      <c r="H51" s="1">
        <v>129000</v>
      </c>
      <c r="I51" s="1">
        <v>1205000</v>
      </c>
      <c r="K51" s="1">
        <v>0</v>
      </c>
      <c r="L51" s="1">
        <v>9000</v>
      </c>
      <c r="M51" s="1">
        <v>24000</v>
      </c>
      <c r="N51" s="1">
        <v>44000</v>
      </c>
      <c r="O51" s="1">
        <v>93000</v>
      </c>
      <c r="P51" s="1">
        <v>214000</v>
      </c>
      <c r="Q51" s="1">
        <v>0</v>
      </c>
      <c r="R51" s="1">
        <v>33000</v>
      </c>
      <c r="T51" s="6">
        <v>4.3999999999999997E-2</v>
      </c>
      <c r="U51" s="6">
        <v>3.7999999999999999E-2</v>
      </c>
      <c r="V51" s="6">
        <v>0.128</v>
      </c>
      <c r="W51" s="6">
        <v>0.16900000000000001</v>
      </c>
      <c r="X51" s="6">
        <v>8.2000000000000003E-2</v>
      </c>
      <c r="Y51" s="6">
        <v>0.221</v>
      </c>
      <c r="Z51" s="6">
        <v>4.4999999999999998E-2</v>
      </c>
      <c r="AA51" s="6">
        <v>4.9000000000000002E-2</v>
      </c>
      <c r="AB51" s="13">
        <f>鋼材国内消費量!B51*(1-T51)-B51</f>
        <v>10813637.216</v>
      </c>
      <c r="AC51" s="13">
        <f>鋼材国内消費量!C51*(1-U51)-C51</f>
        <v>5288058.0640000002</v>
      </c>
      <c r="AD51" s="13">
        <f>鋼材国内消費量!D51*(1-V51)-D51</f>
        <v>1187576.936</v>
      </c>
      <c r="AE51" s="13">
        <f>鋼材国内消費量!E51*(1-W51)-E51</f>
        <v>2364240.5559999999</v>
      </c>
      <c r="AF51" s="13">
        <f>鋼材国内消費量!F51*(1-X51)-F51</f>
        <v>1865408.3640000001</v>
      </c>
      <c r="AG51" s="13">
        <f>鋼材国内消費量!G51*(1-Y51)-G51</f>
        <v>2061526.6439999999</v>
      </c>
      <c r="AH51" s="13">
        <f>鋼材国内消費量!H51*(1-Z51)-H51</f>
        <v>820148.71499999997</v>
      </c>
      <c r="AI51" s="13">
        <f>鋼材国内消費量!I51*(1-AA51)-I51</f>
        <v>4230721.0449999999</v>
      </c>
      <c r="AJ51" s="13">
        <f t="shared" si="0"/>
        <v>28631317.539999999</v>
      </c>
      <c r="AK51" s="13">
        <f>鋼材国内消費量!K51*(1-T51)-K51</f>
        <v>586050.94400000002</v>
      </c>
      <c r="AL51" s="13">
        <f>鋼材国内消費量!L51*(1-U51)-L51</f>
        <v>600745.42200000002</v>
      </c>
      <c r="AM51" s="13">
        <f>鋼材国内消費量!M51*(1-V51)-M51</f>
        <v>30044.815999999999</v>
      </c>
      <c r="AN51" s="13">
        <f>鋼材国内消費量!N51*(1-W51)-N51</f>
        <v>1219134.1269999999</v>
      </c>
      <c r="AO51" s="13">
        <f>鋼材国内消費量!O51*(1-X51)-O51</f>
        <v>-7090.8059999999969</v>
      </c>
      <c r="AP51" s="13">
        <f>鋼材国内消費量!P51*(1-Y51)-P51</f>
        <v>680471.94900000002</v>
      </c>
      <c r="AQ51" s="13">
        <f>鋼材国内消費量!Q51*(1-Z51)-Q51</f>
        <v>0</v>
      </c>
      <c r="AR51" s="13">
        <f>鋼材国内消費量!R51*(1-AA51)-R51</f>
        <v>76209.035999999993</v>
      </c>
      <c r="AS51" s="13">
        <f t="shared" si="1"/>
        <v>3185565.4879999999</v>
      </c>
      <c r="AT51" s="13">
        <f t="shared" si="2"/>
        <v>28631317.539999999</v>
      </c>
      <c r="AU51" s="13">
        <f t="shared" si="3"/>
        <v>3185565.4879999999</v>
      </c>
    </row>
    <row r="52" spans="1:47" x14ac:dyDescent="0.15">
      <c r="A52" s="4">
        <v>1969</v>
      </c>
      <c r="B52" s="1">
        <v>0</v>
      </c>
      <c r="C52" s="1">
        <v>174000</v>
      </c>
      <c r="D52" s="1">
        <v>157000</v>
      </c>
      <c r="E52" s="1">
        <v>249000</v>
      </c>
      <c r="F52" s="1">
        <v>2116000</v>
      </c>
      <c r="G52" s="1">
        <v>629000</v>
      </c>
      <c r="H52" s="1">
        <v>124000</v>
      </c>
      <c r="I52" s="1">
        <v>1558000</v>
      </c>
      <c r="K52" s="1">
        <v>0</v>
      </c>
      <c r="L52" s="1">
        <v>10000</v>
      </c>
      <c r="M52" s="1">
        <v>30000</v>
      </c>
      <c r="N52" s="1">
        <v>103000</v>
      </c>
      <c r="O52" s="1">
        <v>115000</v>
      </c>
      <c r="P52" s="1">
        <v>302000</v>
      </c>
      <c r="Q52" s="1">
        <v>0</v>
      </c>
      <c r="R52" s="1">
        <v>43000</v>
      </c>
      <c r="T52" s="6">
        <v>4.3999999999999997E-2</v>
      </c>
      <c r="U52" s="6">
        <v>3.7999999999999999E-2</v>
      </c>
      <c r="V52" s="6">
        <v>0.128</v>
      </c>
      <c r="W52" s="6">
        <v>0.16900000000000001</v>
      </c>
      <c r="X52" s="6">
        <v>8.2000000000000003E-2</v>
      </c>
      <c r="Y52" s="6">
        <v>0.221</v>
      </c>
      <c r="Z52" s="6">
        <v>4.4999999999999998E-2</v>
      </c>
      <c r="AA52" s="6">
        <v>4.9000000000000002E-2</v>
      </c>
      <c r="AB52" s="13">
        <f>鋼材国内消費量!B52*(1-T52)-B52</f>
        <v>13476267.384</v>
      </c>
      <c r="AC52" s="13">
        <f>鋼材国内消費量!C52*(1-U52)-C52</f>
        <v>6106432.392</v>
      </c>
      <c r="AD52" s="13">
        <f>鋼材国内消費量!D52*(1-V52)-D52</f>
        <v>1784221.112</v>
      </c>
      <c r="AE52" s="13">
        <f>(鋼材国内消費量!E52-E52)*(1-W52)</f>
        <v>2765238.0929999999</v>
      </c>
      <c r="AF52" s="13">
        <f>鋼材国内消費量!F52*(1-X52)-F52</f>
        <v>2028780.0980000002</v>
      </c>
      <c r="AG52" s="13">
        <f>鋼材国内消費量!G52*(1-Y52)-G52</f>
        <v>2912267.0060000001</v>
      </c>
      <c r="AH52" s="13">
        <f>鋼材国内消費量!H52*(1-Z52)-H52</f>
        <v>969128.33499999996</v>
      </c>
      <c r="AI52" s="13">
        <f>鋼材国内消費量!I52*(1-AA52)-I52</f>
        <v>4719402.6439999994</v>
      </c>
      <c r="AJ52" s="13">
        <f t="shared" si="0"/>
        <v>34761737.064000003</v>
      </c>
      <c r="AK52" s="13">
        <f>鋼材国内消費量!K52*(1-T52)-K52</f>
        <v>660329.27599999995</v>
      </c>
      <c r="AL52" s="13">
        <f>鋼材国内消費量!L52*(1-U52)-L52</f>
        <v>629914.70400000003</v>
      </c>
      <c r="AM52" s="13">
        <f>鋼材国内消費量!M52*(1-V52)-M52</f>
        <v>10697.983999999997</v>
      </c>
      <c r="AN52" s="13">
        <f>鋼材国内消費量!N52*(1-W52)-N52</f>
        <v>1227645.398</v>
      </c>
      <c r="AO52" s="13">
        <f>鋼材国内消費量!O52*(1-X52)-O52</f>
        <v>-35973.97</v>
      </c>
      <c r="AP52" s="13">
        <f>鋼材国内消費量!P52*(1-Y52)-P52</f>
        <v>793309.83400000003</v>
      </c>
      <c r="AQ52" s="13">
        <f>鋼材国内消費量!Q52*(1-Z52)-Q52</f>
        <v>0</v>
      </c>
      <c r="AR52" s="13">
        <f>鋼材国内消費量!R52*(1-AA52)-R52</f>
        <v>20916.71</v>
      </c>
      <c r="AS52" s="13">
        <f t="shared" si="1"/>
        <v>3306839.9359999998</v>
      </c>
      <c r="AT52" s="13">
        <f t="shared" si="2"/>
        <v>34761737.064000003</v>
      </c>
      <c r="AU52" s="13">
        <f t="shared" si="3"/>
        <v>3306839.9359999998</v>
      </c>
    </row>
    <row r="53" spans="1:47" x14ac:dyDescent="0.15">
      <c r="A53" s="4">
        <v>1970</v>
      </c>
      <c r="B53" s="1">
        <v>0</v>
      </c>
      <c r="C53" s="1">
        <v>194000</v>
      </c>
      <c r="D53" s="1">
        <v>213000</v>
      </c>
      <c r="E53" s="1">
        <v>316000</v>
      </c>
      <c r="F53" s="1">
        <v>2310000</v>
      </c>
      <c r="G53" s="1">
        <v>607000</v>
      </c>
      <c r="H53" s="1">
        <v>110000</v>
      </c>
      <c r="I53" s="1">
        <v>1559000</v>
      </c>
      <c r="K53" s="1">
        <v>0</v>
      </c>
      <c r="L53" s="1">
        <v>10000</v>
      </c>
      <c r="M53" s="1">
        <v>31000</v>
      </c>
      <c r="N53" s="1">
        <v>102000</v>
      </c>
      <c r="O53" s="1">
        <v>82000</v>
      </c>
      <c r="P53" s="1">
        <v>407000</v>
      </c>
      <c r="Q53" s="1">
        <v>3000</v>
      </c>
      <c r="R53" s="1">
        <v>33000</v>
      </c>
      <c r="T53" s="6">
        <v>4.3999999999999997E-2</v>
      </c>
      <c r="U53" s="6">
        <v>3.7999999999999999E-2</v>
      </c>
      <c r="V53" s="6">
        <v>0.128</v>
      </c>
      <c r="W53" s="6">
        <v>0.16900000000000001</v>
      </c>
      <c r="X53" s="6">
        <v>8.2000000000000003E-2</v>
      </c>
      <c r="Y53" s="6">
        <v>0.221</v>
      </c>
      <c r="Z53" s="6">
        <v>4.4999999999999998E-2</v>
      </c>
      <c r="AA53" s="6">
        <v>4.9000000000000002E-2</v>
      </c>
      <c r="AB53" s="13">
        <f>鋼材国内消費量!B53*(1-T53)-B53</f>
        <v>14685636.063999999</v>
      </c>
      <c r="AC53" s="13">
        <f>鋼材国内消費量!C53*(1-U53)-C53</f>
        <v>6658851.2519999994</v>
      </c>
      <c r="AD53" s="13">
        <f>鋼材国内消費量!D53*(1-V53)-D53</f>
        <v>2428590.5839999998</v>
      </c>
      <c r="AE53" s="13">
        <f>(鋼材国内消費量!E53-E53)*(1-W53)</f>
        <v>3422957.9729999998</v>
      </c>
      <c r="AF53" s="13">
        <f>鋼材国内消費量!F53*(1-X53)-F53</f>
        <v>2751047.8320000004</v>
      </c>
      <c r="AG53" s="13">
        <f>鋼材国内消費量!G53*(1-Y53)-G53</f>
        <v>1851379.8850000002</v>
      </c>
      <c r="AH53" s="13">
        <f>鋼材国内消費量!H53*(1-Z53)-H53</f>
        <v>1263645.26</v>
      </c>
      <c r="AI53" s="13">
        <f>鋼材国内消費量!I53*(1-AA53)-I53</f>
        <v>4740845.2929999996</v>
      </c>
      <c r="AJ53" s="13">
        <f t="shared" si="0"/>
        <v>37802954.142999999</v>
      </c>
      <c r="AK53" s="13">
        <f>鋼材国内消費量!K53*(1-T53)-K53</f>
        <v>431120.62799999997</v>
      </c>
      <c r="AL53" s="13">
        <f>鋼材国内消費量!L53*(1-U53)-L53</f>
        <v>419730.20999999996</v>
      </c>
      <c r="AM53" s="13">
        <f>鋼材国内消費量!M53*(1-V53)-M53</f>
        <v>329149.08</v>
      </c>
      <c r="AN53" s="13">
        <f>鋼材国内消費量!N53*(1-W53)-N53</f>
        <v>1364999.2019999998</v>
      </c>
      <c r="AO53" s="13">
        <f>鋼材国内消費量!O53*(1-X53)-O53</f>
        <v>46020.608000000007</v>
      </c>
      <c r="AP53" s="13">
        <f>鋼材国内消費量!P53*(1-Y53)-P53</f>
        <v>1214004.7410000002</v>
      </c>
      <c r="AQ53" s="13">
        <f>鋼材国内消費量!Q53*(1-Z53)-Q53</f>
        <v>72300.794999999998</v>
      </c>
      <c r="AR53" s="13">
        <f>鋼材国内消費量!R53*(1-AA53)-R53</f>
        <v>65957.255999999994</v>
      </c>
      <c r="AS53" s="13">
        <f t="shared" si="1"/>
        <v>3943282.5200000005</v>
      </c>
      <c r="AT53" s="13">
        <f t="shared" si="2"/>
        <v>37802954.142999999</v>
      </c>
      <c r="AU53" s="13">
        <f t="shared" si="3"/>
        <v>3943282.5200000005</v>
      </c>
    </row>
    <row r="54" spans="1:47" x14ac:dyDescent="0.15">
      <c r="A54" s="4">
        <v>1971</v>
      </c>
      <c r="B54" s="1">
        <v>0</v>
      </c>
      <c r="C54" s="1">
        <v>232000</v>
      </c>
      <c r="D54" s="1">
        <v>228000</v>
      </c>
      <c r="E54" s="1">
        <v>342000</v>
      </c>
      <c r="F54" s="1">
        <v>1957000</v>
      </c>
      <c r="G54" s="1">
        <v>1099000</v>
      </c>
      <c r="H54" s="1">
        <v>123000</v>
      </c>
      <c r="I54" s="1">
        <v>1762000</v>
      </c>
      <c r="K54" s="1">
        <v>0</v>
      </c>
      <c r="L54" s="1">
        <v>13000</v>
      </c>
      <c r="M54" s="1">
        <v>36000</v>
      </c>
      <c r="N54" s="1">
        <v>121000</v>
      </c>
      <c r="O54" s="1">
        <v>76000</v>
      </c>
      <c r="P54" s="1">
        <v>471000</v>
      </c>
      <c r="Q54" s="1">
        <v>4000</v>
      </c>
      <c r="R54" s="1">
        <v>39000</v>
      </c>
      <c r="T54" s="6">
        <v>4.3999999999999997E-2</v>
      </c>
      <c r="U54" s="6">
        <v>3.7999999999999999E-2</v>
      </c>
      <c r="V54" s="6">
        <v>0.128</v>
      </c>
      <c r="W54" s="6">
        <v>0.16900000000000001</v>
      </c>
      <c r="X54" s="6">
        <v>8.2000000000000003E-2</v>
      </c>
      <c r="Y54" s="6">
        <v>0.221</v>
      </c>
      <c r="Z54" s="6">
        <v>4.4999999999999998E-2</v>
      </c>
      <c r="AA54" s="6">
        <v>4.9000000000000002E-2</v>
      </c>
      <c r="AB54" s="13">
        <f>鋼材国内消費量!B54*(1-T54)-B54</f>
        <v>14264876.563999999</v>
      </c>
      <c r="AC54" s="13">
        <f>鋼材国内消費量!C54*(1-U54)-C54</f>
        <v>6030534.3820000002</v>
      </c>
      <c r="AD54" s="13">
        <f>鋼材国内消費量!D54*(1-V54)-D54</f>
        <v>1891637.5439999998</v>
      </c>
      <c r="AE54" s="13">
        <f>(鋼材国内消費量!E54-E54)*(1-W54)</f>
        <v>2689064.4779999997</v>
      </c>
      <c r="AF54" s="13">
        <f>鋼材国内消費量!F54*(1-X54)-F54</f>
        <v>2831671.7240000004</v>
      </c>
      <c r="AG54" s="13">
        <f>鋼材国内消費量!G54*(1-Y54)-G54</f>
        <v>2407376.375</v>
      </c>
      <c r="AH54" s="13">
        <f>鋼材国内消費量!H54*(1-Z54)-H54</f>
        <v>1129582.7749999999</v>
      </c>
      <c r="AI54" s="13">
        <f>鋼材国内消費量!I54*(1-AA54)-I54</f>
        <v>3549536.6119999997</v>
      </c>
      <c r="AJ54" s="13">
        <f t="shared" si="0"/>
        <v>34794280.453999996</v>
      </c>
      <c r="AK54" s="13">
        <f>鋼材国内消費量!K54*(1-T54)-K54</f>
        <v>404264.67599999998</v>
      </c>
      <c r="AL54" s="13">
        <f>鋼材国内消費量!L54*(1-U54)-L54</f>
        <v>434441.592</v>
      </c>
      <c r="AM54" s="13">
        <f>鋼材国内消費量!M54*(1-V54)-M54</f>
        <v>262356.54399999999</v>
      </c>
      <c r="AN54" s="13">
        <f>鋼材国内消費量!N54*(1-W54)-N54</f>
        <v>1132949.915</v>
      </c>
      <c r="AO54" s="13">
        <f>鋼材国内消費量!O54*(1-X54)-O54</f>
        <v>79255.831999999995</v>
      </c>
      <c r="AP54" s="13">
        <f>鋼材国内消費量!P54*(1-Y54)-P54</f>
        <v>1003759.9550000001</v>
      </c>
      <c r="AQ54" s="13">
        <f>鋼材国内消費量!Q54*(1-Z54)-Q54</f>
        <v>79900.569999999992</v>
      </c>
      <c r="AR54" s="13">
        <f>鋼材国内消費量!R54*(1-AA54)-R54</f>
        <v>52173.320999999996</v>
      </c>
      <c r="AS54" s="13">
        <f t="shared" si="1"/>
        <v>3449102.4049999998</v>
      </c>
      <c r="AT54" s="13">
        <f t="shared" si="2"/>
        <v>34794280.453999996</v>
      </c>
      <c r="AU54" s="13">
        <f t="shared" si="3"/>
        <v>3449102.4049999998</v>
      </c>
    </row>
    <row r="55" spans="1:47" x14ac:dyDescent="0.15">
      <c r="A55" s="4">
        <v>1972</v>
      </c>
      <c r="B55" s="1">
        <v>0</v>
      </c>
      <c r="C55" s="1">
        <v>284000</v>
      </c>
      <c r="D55" s="1">
        <v>255000</v>
      </c>
      <c r="E55" s="1">
        <v>480000</v>
      </c>
      <c r="F55" s="1">
        <v>3017000</v>
      </c>
      <c r="G55" s="1">
        <v>1234000</v>
      </c>
      <c r="H55" s="1">
        <v>156000</v>
      </c>
      <c r="I55" s="1">
        <v>1761000</v>
      </c>
      <c r="K55" s="1">
        <v>0</v>
      </c>
      <c r="L55" s="1">
        <v>13000</v>
      </c>
      <c r="M55" s="1">
        <v>40000</v>
      </c>
      <c r="N55" s="1">
        <v>165000</v>
      </c>
      <c r="O55" s="1">
        <v>117000</v>
      </c>
      <c r="P55" s="1">
        <v>483000</v>
      </c>
      <c r="Q55" s="1">
        <v>5000</v>
      </c>
      <c r="R55" s="1">
        <v>49000</v>
      </c>
      <c r="T55" s="6">
        <v>4.3999999999999997E-2</v>
      </c>
      <c r="U55" s="6">
        <v>3.7999999999999999E-2</v>
      </c>
      <c r="V55" s="6">
        <v>0.128</v>
      </c>
      <c r="W55" s="6">
        <v>0.16900000000000001</v>
      </c>
      <c r="X55" s="6">
        <v>8.2000000000000003E-2</v>
      </c>
      <c r="Y55" s="6">
        <v>0.221</v>
      </c>
      <c r="Z55" s="6">
        <v>4.4999999999999998E-2</v>
      </c>
      <c r="AA55" s="6">
        <v>4.9000000000000002E-2</v>
      </c>
      <c r="AB55" s="13">
        <f>鋼材国内消費量!B55*(1-T55)-B55</f>
        <v>17728022.892000001</v>
      </c>
      <c r="AC55" s="13">
        <f>鋼材国内消費量!C55*(1-U55)-C55</f>
        <v>7407773.9339999994</v>
      </c>
      <c r="AD55" s="13">
        <f>鋼材国内消費量!D55*(1-V55)-D55</f>
        <v>2458410.2480000001</v>
      </c>
      <c r="AE55" s="13">
        <f>(鋼材国内消費量!E55-E55)*(1-W55)</f>
        <v>3352192.5060000001</v>
      </c>
      <c r="AF55" s="13">
        <f>鋼材国内消費量!F55*(1-X55)-F55</f>
        <v>2245911.4419999998</v>
      </c>
      <c r="AG55" s="13">
        <f>鋼材国内消費量!G55*(1-Y55)-G55</f>
        <v>3499838.1060000006</v>
      </c>
      <c r="AH55" s="13">
        <f>鋼材国内消費量!H55*(1-Z55)-H55</f>
        <v>1365751.4349999998</v>
      </c>
      <c r="AI55" s="13">
        <f>鋼材国内消費量!I55*(1-AA55)-I55</f>
        <v>4249876.335</v>
      </c>
      <c r="AJ55" s="13">
        <f t="shared" si="0"/>
        <v>42307776.898000002</v>
      </c>
      <c r="AK55" s="13">
        <f>鋼材国内消費量!K55*(1-T55)-K55</f>
        <v>377709.864</v>
      </c>
      <c r="AL55" s="13">
        <f>鋼材国内消費量!L55*(1-U55)-L55</f>
        <v>346215.61</v>
      </c>
      <c r="AM55" s="13">
        <f>鋼材国内消費量!M55*(1-V55)-M55</f>
        <v>387510.20799999998</v>
      </c>
      <c r="AN55" s="13">
        <f>鋼材国内消費量!N55*(1-W55)-N55</f>
        <v>1410016.737</v>
      </c>
      <c r="AO55" s="13">
        <f>鋼材国内消費量!O55*(1-X55)-O55</f>
        <v>31969.368000000017</v>
      </c>
      <c r="AP55" s="13">
        <f>鋼材国内消費量!P55*(1-Y55)-P55</f>
        <v>1426693.5720000002</v>
      </c>
      <c r="AQ55" s="13">
        <f>鋼材国内消費量!Q55*(1-Z55)-Q55</f>
        <v>94315.224999999991</v>
      </c>
      <c r="AR55" s="13">
        <f>鋼材国内消費量!R55*(1-AA55)-R55</f>
        <v>55089.803</v>
      </c>
      <c r="AS55" s="13">
        <f t="shared" si="1"/>
        <v>4129520.3869999996</v>
      </c>
      <c r="AT55" s="13">
        <f t="shared" si="2"/>
        <v>42307776.898000002</v>
      </c>
      <c r="AU55" s="13">
        <f t="shared" si="3"/>
        <v>4129520.3869999996</v>
      </c>
    </row>
    <row r="56" spans="1:47" x14ac:dyDescent="0.15">
      <c r="A56" s="4">
        <v>1973</v>
      </c>
      <c r="B56" s="1">
        <v>0</v>
      </c>
      <c r="C56" s="1">
        <v>243000</v>
      </c>
      <c r="D56" s="1">
        <v>322000</v>
      </c>
      <c r="E56" s="1">
        <v>575000</v>
      </c>
      <c r="F56" s="1">
        <v>4773000</v>
      </c>
      <c r="G56" s="1">
        <v>1571000</v>
      </c>
      <c r="H56" s="1">
        <v>183000</v>
      </c>
      <c r="I56" s="1">
        <v>2106000</v>
      </c>
      <c r="K56" s="1">
        <v>0</v>
      </c>
      <c r="L56" s="1">
        <v>11000</v>
      </c>
      <c r="M56" s="1">
        <v>44000</v>
      </c>
      <c r="N56" s="1">
        <v>182000</v>
      </c>
      <c r="O56" s="1">
        <v>179000</v>
      </c>
      <c r="P56" s="1">
        <v>535000</v>
      </c>
      <c r="Q56" s="1">
        <v>5000</v>
      </c>
      <c r="R56" s="1">
        <v>66000</v>
      </c>
      <c r="T56" s="6">
        <v>4.3999999999999997E-2</v>
      </c>
      <c r="U56" s="6">
        <v>3.7999999999999999E-2</v>
      </c>
      <c r="V56" s="6">
        <v>0.128</v>
      </c>
      <c r="W56" s="6">
        <v>0.16900000000000001</v>
      </c>
      <c r="X56" s="6">
        <v>8.2000000000000003E-2</v>
      </c>
      <c r="Y56" s="6">
        <v>0.221</v>
      </c>
      <c r="Z56" s="6">
        <v>4.4999999999999998E-2</v>
      </c>
      <c r="AA56" s="6">
        <v>4.9000000000000002E-2</v>
      </c>
      <c r="AB56" s="13">
        <f>鋼材国内消費量!B56*(1-T56)-B56</f>
        <v>22451484.096000001</v>
      </c>
      <c r="AC56" s="13">
        <f>鋼材国内消費量!C56*(1-U56)-C56</f>
        <v>10169839.034</v>
      </c>
      <c r="AD56" s="13">
        <f>鋼材国内消費量!D56*(1-V56)-D56</f>
        <v>3215336.0159999998</v>
      </c>
      <c r="AE56" s="13">
        <f>(鋼材国内消費量!E56-E56)*(1-W56)</f>
        <v>4407510.1529999999</v>
      </c>
      <c r="AF56" s="13">
        <f>鋼材国内消費量!F56*(1-X56)-F56</f>
        <v>1948767.6660000002</v>
      </c>
      <c r="AG56" s="13">
        <f>鋼材国内消費量!G56*(1-Y56)-G56</f>
        <v>4445959.3870000001</v>
      </c>
      <c r="AH56" s="13">
        <f>鋼材国内消費量!H56*(1-Z56)-H56</f>
        <v>1685224.48</v>
      </c>
      <c r="AI56" s="13">
        <f>鋼材国内消費量!I56*(1-AA56)-I56</f>
        <v>4548196.4519999996</v>
      </c>
      <c r="AJ56" s="13">
        <f t="shared" si="0"/>
        <v>52872317.284000002</v>
      </c>
      <c r="AK56" s="13">
        <f>鋼材国内消費量!K56*(1-T56)-K56</f>
        <v>423411.44399999996</v>
      </c>
      <c r="AL56" s="13">
        <f>鋼材国内消費量!L56*(1-U56)-L56</f>
        <v>520572.33999999997</v>
      </c>
      <c r="AM56" s="13">
        <f>鋼材国内消費量!M56*(1-V56)-M56</f>
        <v>434650.39199999999</v>
      </c>
      <c r="AN56" s="13">
        <f>鋼材国内消費量!N56*(1-W56)-N56</f>
        <v>1768458.382</v>
      </c>
      <c r="AO56" s="13">
        <f>鋼材国内消費量!O56*(1-X56)-O56</f>
        <v>19642.347999999998</v>
      </c>
      <c r="AP56" s="13">
        <f>鋼材国内消費量!P56*(1-Y56)-P56</f>
        <v>1506261.219</v>
      </c>
      <c r="AQ56" s="13">
        <f>鋼材国内消費量!Q56*(1-Z56)-Q56</f>
        <v>79657.884999999995</v>
      </c>
      <c r="AR56" s="13">
        <f>鋼材国内消費量!R56*(1-AA56)-R56</f>
        <v>51664.376999999993</v>
      </c>
      <c r="AS56" s="13">
        <f t="shared" si="1"/>
        <v>4804318.3870000001</v>
      </c>
      <c r="AT56" s="13">
        <f t="shared" si="2"/>
        <v>52872317.284000002</v>
      </c>
      <c r="AU56" s="13">
        <f t="shared" si="3"/>
        <v>4804318.3870000001</v>
      </c>
    </row>
    <row r="57" spans="1:47" x14ac:dyDescent="0.15">
      <c r="A57" s="4">
        <v>1974</v>
      </c>
      <c r="B57" s="1">
        <v>0</v>
      </c>
      <c r="C57" s="1">
        <v>400000</v>
      </c>
      <c r="D57" s="1">
        <v>278000</v>
      </c>
      <c r="E57" s="1">
        <v>823000</v>
      </c>
      <c r="F57" s="1">
        <v>5414000</v>
      </c>
      <c r="G57" s="1">
        <v>1967000</v>
      </c>
      <c r="H57" s="1">
        <v>175000</v>
      </c>
      <c r="I57" s="1">
        <v>2284000</v>
      </c>
      <c r="K57" s="1">
        <v>0</v>
      </c>
      <c r="L57" s="1">
        <v>18000</v>
      </c>
      <c r="M57" s="1">
        <v>31000</v>
      </c>
      <c r="N57" s="1">
        <v>256000</v>
      </c>
      <c r="O57" s="1">
        <v>155000</v>
      </c>
      <c r="P57" s="1">
        <v>577000</v>
      </c>
      <c r="Q57" s="1">
        <v>4000</v>
      </c>
      <c r="R57" s="1">
        <v>79000</v>
      </c>
      <c r="T57" s="6">
        <v>4.3999999999999997E-2</v>
      </c>
      <c r="U57" s="6">
        <v>3.7999999999999999E-2</v>
      </c>
      <c r="V57" s="6">
        <v>0.128</v>
      </c>
      <c r="W57" s="6">
        <v>0.16900000000000001</v>
      </c>
      <c r="X57" s="6">
        <v>8.2000000000000003E-2</v>
      </c>
      <c r="Y57" s="6">
        <v>0.221</v>
      </c>
      <c r="Z57" s="6">
        <v>4.4999999999999998E-2</v>
      </c>
      <c r="AA57" s="6">
        <v>4.9000000000000002E-2</v>
      </c>
      <c r="AB57" s="13">
        <f>鋼材国内消費量!B57*(1-T57)-B57</f>
        <v>18467344.535999998</v>
      </c>
      <c r="AC57" s="13">
        <f>鋼材国内消費量!C57*(1-U57)-C57</f>
        <v>7919651.1319999993</v>
      </c>
      <c r="AD57" s="13">
        <f>鋼材国内消費量!D57*(1-V57)-D57</f>
        <v>2893752.6320000002</v>
      </c>
      <c r="AE57" s="13">
        <f>(鋼材国内消費量!E57-E57)*(1-W57)</f>
        <v>3725284.0829999996</v>
      </c>
      <c r="AF57" s="13">
        <f>鋼材国内消費量!F57*(1-X57)-F57</f>
        <v>2408901.3220000006</v>
      </c>
      <c r="AG57" s="13">
        <f>鋼材国内消費量!G57*(1-Y57)-G57</f>
        <v>4094697.3569999998</v>
      </c>
      <c r="AH57" s="13">
        <f>鋼材国内消費量!H57*(1-Z57)-H57</f>
        <v>1438059.94</v>
      </c>
      <c r="AI57" s="13">
        <f>鋼材国内消費量!I57*(1-AA57)-I57</f>
        <v>3958595.0929999994</v>
      </c>
      <c r="AJ57" s="13">
        <f t="shared" si="0"/>
        <v>44906286.094999999</v>
      </c>
      <c r="AK57" s="13">
        <f>鋼材国内消費量!K57*(1-T57)-K57</f>
        <v>329255.00400000002</v>
      </c>
      <c r="AL57" s="13">
        <f>鋼材国内消費量!L57*(1-U57)-L57</f>
        <v>381193.44399999996</v>
      </c>
      <c r="AM57" s="13">
        <f>鋼材国内消費量!M57*(1-V57)-M57</f>
        <v>290183.76</v>
      </c>
      <c r="AN57" s="13">
        <f>鋼材国内消費量!N57*(1-W57)-N57</f>
        <v>1517667.287</v>
      </c>
      <c r="AO57" s="13">
        <f>鋼材国内消費量!O57*(1-X57)-O57</f>
        <v>35914.624000000011</v>
      </c>
      <c r="AP57" s="13">
        <f>鋼材国内消費量!P57*(1-Y57)-P57</f>
        <v>1232038.9820000001</v>
      </c>
      <c r="AQ57" s="13">
        <f>鋼材国内消費量!Q57*(1-Z57)-Q57</f>
        <v>68789.145000000004</v>
      </c>
      <c r="AR57" s="13">
        <f>鋼材国内消費量!R57*(1-AA57)-R57</f>
        <v>17402.869999999995</v>
      </c>
      <c r="AS57" s="13">
        <f t="shared" si="1"/>
        <v>3872445.1159999999</v>
      </c>
      <c r="AT57" s="13">
        <f t="shared" si="2"/>
        <v>44906286.094999999</v>
      </c>
      <c r="AU57" s="13">
        <f t="shared" si="3"/>
        <v>3872445.1159999999</v>
      </c>
    </row>
    <row r="58" spans="1:47" x14ac:dyDescent="0.15">
      <c r="A58" s="4">
        <v>1975</v>
      </c>
      <c r="B58" s="1">
        <v>0</v>
      </c>
      <c r="C58" s="1">
        <v>386000</v>
      </c>
      <c r="D58" s="1">
        <v>566000</v>
      </c>
      <c r="E58" s="1">
        <v>888000</v>
      </c>
      <c r="F58" s="1">
        <v>4407000</v>
      </c>
      <c r="G58" s="1">
        <v>2158000</v>
      </c>
      <c r="H58" s="1">
        <v>171000</v>
      </c>
      <c r="I58" s="1">
        <v>1620000</v>
      </c>
      <c r="K58" s="1">
        <v>0</v>
      </c>
      <c r="L58" s="1">
        <v>16000</v>
      </c>
      <c r="M58" s="1">
        <v>65000</v>
      </c>
      <c r="N58" s="1">
        <v>279000</v>
      </c>
      <c r="O58" s="1">
        <v>129000</v>
      </c>
      <c r="P58" s="1">
        <v>592000</v>
      </c>
      <c r="Q58" s="1">
        <v>4000</v>
      </c>
      <c r="R58" s="1">
        <v>96000</v>
      </c>
      <c r="T58" s="6">
        <v>4.3999999999999997E-2</v>
      </c>
      <c r="U58" s="6">
        <v>3.7999999999999999E-2</v>
      </c>
      <c r="V58" s="6">
        <v>0.128</v>
      </c>
      <c r="W58" s="6">
        <v>0.16900000000000001</v>
      </c>
      <c r="X58" s="6">
        <v>8.2000000000000003E-2</v>
      </c>
      <c r="Y58" s="6">
        <v>0.221</v>
      </c>
      <c r="Z58" s="6">
        <v>4.4999999999999998E-2</v>
      </c>
      <c r="AA58" s="6">
        <v>4.9000000000000002E-2</v>
      </c>
      <c r="AB58" s="13">
        <f>鋼材国内消費量!B58*(1-T58)-B58</f>
        <v>15291863.388</v>
      </c>
      <c r="AC58" s="13">
        <f>鋼材国内消費量!C58*(1-U58)-C58</f>
        <v>6430938.8300000001</v>
      </c>
      <c r="AD58" s="13">
        <f>鋼材国内消費量!D58*(1-V58)-D58</f>
        <v>2129010.176</v>
      </c>
      <c r="AE58" s="13">
        <f>(鋼材国内消費量!E58-E58)*(1-W58)</f>
        <v>2649342.6779999998</v>
      </c>
      <c r="AF58" s="13">
        <f>鋼材国内消費量!F58*(1-X58)-F58</f>
        <v>1808338.2779999999</v>
      </c>
      <c r="AG58" s="13">
        <f>鋼材国内消費量!G58*(1-Y58)-G58</f>
        <v>3765746.5839999998</v>
      </c>
      <c r="AH58" s="13">
        <f>鋼材国内消費量!H58*(1-Z58)-H58</f>
        <v>1294342.45</v>
      </c>
      <c r="AI58" s="13">
        <f>鋼材国内消費量!I58*(1-AA58)-I58</f>
        <v>3343468.71</v>
      </c>
      <c r="AJ58" s="13">
        <f t="shared" si="0"/>
        <v>36713051.093999997</v>
      </c>
      <c r="AK58" s="13">
        <f>鋼材国内消費量!K58*(1-T58)-K58</f>
        <v>202422.484</v>
      </c>
      <c r="AL58" s="13">
        <f>鋼材国内消費量!L58*(1-U58)-L58</f>
        <v>198280.69</v>
      </c>
      <c r="AM58" s="13">
        <f>鋼材国内消費量!M58*(1-V58)-M58</f>
        <v>236930</v>
      </c>
      <c r="AN58" s="13">
        <f>鋼材国内消費量!N58*(1-W58)-N58</f>
        <v>756039.58499999996</v>
      </c>
      <c r="AO58" s="13">
        <f>鋼材国内消費量!O58*(1-X58)-O58</f>
        <v>-8193.0359999999928</v>
      </c>
      <c r="AP58" s="13">
        <f>鋼材国内消費量!P58*(1-Y58)-P58</f>
        <v>856097.12199999997</v>
      </c>
      <c r="AQ58" s="13">
        <f>鋼材国内消費量!Q58*(1-Z58)-Q58</f>
        <v>43819.714999999997</v>
      </c>
      <c r="AR58" s="13">
        <f>鋼材国内消費量!R58*(1-AA58)-R58</f>
        <v>-10172.25</v>
      </c>
      <c r="AS58" s="13">
        <f t="shared" si="1"/>
        <v>2275224.3099999996</v>
      </c>
      <c r="AT58" s="13">
        <f t="shared" si="2"/>
        <v>36713051.093999997</v>
      </c>
      <c r="AU58" s="13">
        <f t="shared" si="3"/>
        <v>2275224.3099999996</v>
      </c>
    </row>
    <row r="59" spans="1:47" x14ac:dyDescent="0.15">
      <c r="A59" s="4">
        <v>1976</v>
      </c>
      <c r="B59" s="1">
        <v>0</v>
      </c>
      <c r="C59" s="1">
        <v>375000</v>
      </c>
      <c r="D59" s="1">
        <v>791000</v>
      </c>
      <c r="E59" s="1">
        <v>988000</v>
      </c>
      <c r="F59" s="1">
        <v>3572000</v>
      </c>
      <c r="G59" s="1">
        <v>2697000</v>
      </c>
      <c r="H59" s="1">
        <v>205000</v>
      </c>
      <c r="I59" s="1">
        <v>1944000</v>
      </c>
      <c r="K59" s="1">
        <v>0</v>
      </c>
      <c r="L59" s="1">
        <v>18000</v>
      </c>
      <c r="M59" s="1">
        <v>93000</v>
      </c>
      <c r="N59" s="1">
        <v>360000</v>
      </c>
      <c r="O59" s="1">
        <v>153000</v>
      </c>
      <c r="P59" s="1">
        <v>767000</v>
      </c>
      <c r="Q59" s="1">
        <v>7000</v>
      </c>
      <c r="R59" s="1">
        <v>95000</v>
      </c>
      <c r="T59" s="6">
        <v>4.3999999999999997E-2</v>
      </c>
      <c r="U59" s="6">
        <v>3.7999999999999999E-2</v>
      </c>
      <c r="V59" s="6">
        <v>0.128</v>
      </c>
      <c r="W59" s="6">
        <v>0.16900000000000001</v>
      </c>
      <c r="X59" s="6">
        <v>8.2000000000000003E-2</v>
      </c>
      <c r="Y59" s="6">
        <v>0.221</v>
      </c>
      <c r="Z59" s="6">
        <v>4.4999999999999998E-2</v>
      </c>
      <c r="AA59" s="6">
        <v>4.9000000000000002E-2</v>
      </c>
      <c r="AB59" s="13">
        <f>鋼材国内消費量!B59*(1-T59)-B59</f>
        <v>15716157.219999999</v>
      </c>
      <c r="AC59" s="13">
        <f>鋼材国内消費量!C59*(1-U59)-C59</f>
        <v>6146104.5899999999</v>
      </c>
      <c r="AD59" s="13">
        <f>鋼材国内消費量!D59*(1-V59)-D59</f>
        <v>2561306.3360000001</v>
      </c>
      <c r="AE59" s="13">
        <f>(鋼材国内消費量!E59-E59)*(1-W59)</f>
        <v>2667406.9559999998</v>
      </c>
      <c r="AF59" s="13">
        <f>鋼材国内消費量!F59*(1-X59)-F59</f>
        <v>1371578.716</v>
      </c>
      <c r="AG59" s="13">
        <f>鋼材国内消費量!G59*(1-Y59)-G59</f>
        <v>4285940.42</v>
      </c>
      <c r="AH59" s="13">
        <f>鋼材国内消費量!H59*(1-Z59)-H59</f>
        <v>1548442.075</v>
      </c>
      <c r="AI59" s="13">
        <f>鋼材国内消費量!I59*(1-AA59)-I59</f>
        <v>3658804.1370000001</v>
      </c>
      <c r="AJ59" s="13">
        <f t="shared" si="0"/>
        <v>37955740.450000003</v>
      </c>
      <c r="AK59" s="13">
        <f>鋼材国内消費量!K59*(1-T59)-K59</f>
        <v>377691.7</v>
      </c>
      <c r="AL59" s="13">
        <f>鋼材国内消費量!L59*(1-U59)-L59</f>
        <v>290788.53200000001</v>
      </c>
      <c r="AM59" s="13">
        <f>鋼材国内消費量!M59*(1-V59)-M59</f>
        <v>370978.99200000003</v>
      </c>
      <c r="AN59" s="13">
        <f>鋼材国内消費量!N59*(1-W59)-N59</f>
        <v>1161391.476</v>
      </c>
      <c r="AO59" s="13">
        <f>鋼材国内消費量!O59*(1-X59)-O59</f>
        <v>-8741.80799999999</v>
      </c>
      <c r="AP59" s="13">
        <f>鋼材国内消費量!P59*(1-Y59)-P59</f>
        <v>1407925.1550000003</v>
      </c>
      <c r="AQ59" s="13">
        <f>鋼材国内消費量!Q59*(1-Z59)-Q59</f>
        <v>106497.93</v>
      </c>
      <c r="AR59" s="13">
        <f>鋼材国内消費量!R59*(1-AA59)-R59</f>
        <v>45241.116999999998</v>
      </c>
      <c r="AS59" s="13">
        <f t="shared" si="1"/>
        <v>3751773.0940000005</v>
      </c>
      <c r="AT59" s="13">
        <f t="shared" si="2"/>
        <v>37955740.450000003</v>
      </c>
      <c r="AU59" s="13">
        <f t="shared" si="3"/>
        <v>3751773.0940000005</v>
      </c>
    </row>
    <row r="60" spans="1:47" x14ac:dyDescent="0.15">
      <c r="A60" s="4">
        <v>1977</v>
      </c>
      <c r="B60" s="1">
        <v>0</v>
      </c>
      <c r="C60" s="1">
        <v>449000</v>
      </c>
      <c r="D60" s="1">
        <v>824000</v>
      </c>
      <c r="E60" s="1">
        <v>958000</v>
      </c>
      <c r="F60" s="1">
        <v>2662000</v>
      </c>
      <c r="G60" s="1">
        <v>3144000</v>
      </c>
      <c r="H60" s="1">
        <v>347000</v>
      </c>
      <c r="I60" s="1">
        <v>2141000</v>
      </c>
      <c r="K60" s="1">
        <v>0</v>
      </c>
      <c r="L60" s="1">
        <v>22000</v>
      </c>
      <c r="M60" s="1">
        <v>106000</v>
      </c>
      <c r="N60" s="1">
        <v>388000</v>
      </c>
      <c r="O60" s="1">
        <v>167000</v>
      </c>
      <c r="P60" s="1">
        <v>905000</v>
      </c>
      <c r="Q60" s="1">
        <v>15000</v>
      </c>
      <c r="R60" s="1">
        <v>112000</v>
      </c>
      <c r="T60" s="6">
        <v>4.3999999999999997E-2</v>
      </c>
      <c r="U60" s="6">
        <v>3.7999999999999999E-2</v>
      </c>
      <c r="V60" s="6">
        <v>0.128</v>
      </c>
      <c r="W60" s="6">
        <v>0.16900000000000001</v>
      </c>
      <c r="X60" s="6">
        <v>8.2000000000000003E-2</v>
      </c>
      <c r="Y60" s="6">
        <v>0.221</v>
      </c>
      <c r="Z60" s="6">
        <v>4.4999999999999998E-2</v>
      </c>
      <c r="AA60" s="6">
        <v>4.9000000000000002E-2</v>
      </c>
      <c r="AB60" s="13">
        <f>鋼材国内消費量!B60*(1-T60)-B60</f>
        <v>14863171</v>
      </c>
      <c r="AC60" s="13">
        <f>鋼材国内消費量!C60*(1-U60)-C60</f>
        <v>6409583.8099999996</v>
      </c>
      <c r="AD60" s="13">
        <f>鋼材国内消費量!D60*(1-V60)-D60</f>
        <v>2249563.6880000001</v>
      </c>
      <c r="AE60" s="13">
        <f>(鋼材国内消費量!E60-E60)*(1-W60)</f>
        <v>2356160.0609999998</v>
      </c>
      <c r="AF60" s="13">
        <f>鋼材国内消費量!F60*(1-X60)-F60</f>
        <v>887034.81799999997</v>
      </c>
      <c r="AG60" s="13">
        <f>鋼材国内消費量!G60*(1-Y60)-G60</f>
        <v>3870637.1510000005</v>
      </c>
      <c r="AH60" s="13">
        <f>鋼材国内消費量!H60*(1-Z60)-H60</f>
        <v>1433059.835</v>
      </c>
      <c r="AI60" s="13">
        <f>鋼材国内消費量!I60*(1-AA60)-I60</f>
        <v>2660673.1779999994</v>
      </c>
      <c r="AJ60" s="13">
        <f t="shared" si="0"/>
        <v>34729883.541000001</v>
      </c>
      <c r="AK60" s="13">
        <f>鋼材国内消費量!K60*(1-T60)-K60</f>
        <v>417793.98799999995</v>
      </c>
      <c r="AL60" s="13">
        <f>鋼材国内消費量!L60*(1-U60)-L60</f>
        <v>327400.32399999996</v>
      </c>
      <c r="AM60" s="13">
        <f>鋼材国内消費量!M60*(1-V60)-M60</f>
        <v>315255.35200000001</v>
      </c>
      <c r="AN60" s="13">
        <f>鋼材国内消費量!N60*(1-W60)-N60</f>
        <v>1130264.423</v>
      </c>
      <c r="AO60" s="13">
        <f>鋼材国内消費量!O60*(1-X60)-O60</f>
        <v>-28714.315999999992</v>
      </c>
      <c r="AP60" s="13">
        <f>鋼材国内消費量!P60*(1-Y60)-P60</f>
        <v>1287680.9020000002</v>
      </c>
      <c r="AQ60" s="13">
        <f>鋼材国内消費量!Q60*(1-Z60)-Q60</f>
        <v>133498.68</v>
      </c>
      <c r="AR60" s="13">
        <f>鋼材国内消費量!R60*(1-AA60)-R60</f>
        <v>-983.11300000001211</v>
      </c>
      <c r="AS60" s="13">
        <f t="shared" si="1"/>
        <v>3582196.24</v>
      </c>
      <c r="AT60" s="13">
        <f t="shared" si="2"/>
        <v>34729883.541000001</v>
      </c>
      <c r="AU60" s="13">
        <f t="shared" si="3"/>
        <v>3582196.24</v>
      </c>
    </row>
    <row r="61" spans="1:47" x14ac:dyDescent="0.15">
      <c r="A61" s="4">
        <v>1978</v>
      </c>
      <c r="B61" s="1">
        <v>0</v>
      </c>
      <c r="C61" s="1">
        <v>338000</v>
      </c>
      <c r="D61" s="1">
        <v>881000</v>
      </c>
      <c r="E61" s="1">
        <v>1064000</v>
      </c>
      <c r="F61" s="1">
        <v>1252000</v>
      </c>
      <c r="G61" s="1">
        <v>2939000</v>
      </c>
      <c r="H61" s="1">
        <v>340000</v>
      </c>
      <c r="I61" s="1">
        <v>1843000</v>
      </c>
      <c r="K61" s="1">
        <v>0</v>
      </c>
      <c r="L61" s="1">
        <v>16000</v>
      </c>
      <c r="M61" s="1">
        <v>114000</v>
      </c>
      <c r="N61" s="1">
        <v>444000</v>
      </c>
      <c r="O61" s="1">
        <v>112000</v>
      </c>
      <c r="P61" s="1">
        <v>848000</v>
      </c>
      <c r="Q61" s="1">
        <v>16000</v>
      </c>
      <c r="R61" s="1">
        <v>116000</v>
      </c>
      <c r="T61" s="6">
        <v>4.3999999999999997E-2</v>
      </c>
      <c r="U61" s="6">
        <v>3.7999999999999999E-2</v>
      </c>
      <c r="V61" s="6">
        <v>0.128</v>
      </c>
      <c r="W61" s="6">
        <v>0.16900000000000001</v>
      </c>
      <c r="X61" s="6">
        <v>8.2000000000000003E-2</v>
      </c>
      <c r="Y61" s="6">
        <v>0.221</v>
      </c>
      <c r="Z61" s="6">
        <v>4.4999999999999998E-2</v>
      </c>
      <c r="AA61" s="6">
        <v>4.9000000000000002E-2</v>
      </c>
      <c r="AB61" s="13">
        <f>鋼材国内消費量!B61*(1-T61)-B61</f>
        <v>16971852.704</v>
      </c>
      <c r="AC61" s="13">
        <f>鋼材国内消費量!C61*(1-U61)-C61</f>
        <v>7661711.0959999999</v>
      </c>
      <c r="AD61" s="13">
        <f>鋼材国内消費量!D61*(1-V61)-D61</f>
        <v>2176601.7280000001</v>
      </c>
      <c r="AE61" s="13">
        <f>(鋼材国内消費量!E61-E61)*(1-W61)</f>
        <v>2677182.84</v>
      </c>
      <c r="AF61" s="13">
        <f>鋼材国内消費量!F61*(1-X61)-F61</f>
        <v>1331348.3900000001</v>
      </c>
      <c r="AG61" s="13">
        <f>鋼材国内消費量!G61*(1-Y61)-G61</f>
        <v>4295936.7930000005</v>
      </c>
      <c r="AH61" s="13">
        <f>鋼材国内消費量!H61*(1-Z61)-H61</f>
        <v>1485896.0149999999</v>
      </c>
      <c r="AI61" s="13">
        <f>鋼材国内消費量!I61*(1-AA61)-I61</f>
        <v>2968983.92</v>
      </c>
      <c r="AJ61" s="13">
        <f t="shared" si="0"/>
        <v>39569513.486000001</v>
      </c>
      <c r="AK61" s="13">
        <f>鋼材国内消費量!K61*(1-T61)-K61</f>
        <v>494955.61599999998</v>
      </c>
      <c r="AL61" s="13">
        <f>鋼材国内消費量!L61*(1-U61)-L61</f>
        <v>389734.08199999999</v>
      </c>
      <c r="AM61" s="13">
        <f>鋼材国内消費量!M61*(1-V61)-M61</f>
        <v>337072.52</v>
      </c>
      <c r="AN61" s="13">
        <f>鋼材国内消費量!N61*(1-W61)-N61</f>
        <v>1394444.568</v>
      </c>
      <c r="AO61" s="13">
        <f>鋼材国内消費量!O61*(1-X61)-O61</f>
        <v>25413.584000000003</v>
      </c>
      <c r="AP61" s="13">
        <f>鋼材国内消費量!P61*(1-Y61)-P61</f>
        <v>1281962.8330000001</v>
      </c>
      <c r="AQ61" s="13">
        <f>鋼材国内消費量!Q61*(1-Z61)-Q61</f>
        <v>148853.05499999999</v>
      </c>
      <c r="AR61" s="13">
        <f>鋼材国内消費量!R61*(1-AA61)-R61</f>
        <v>6115.0570000000007</v>
      </c>
      <c r="AS61" s="13">
        <f t="shared" si="1"/>
        <v>4078551.3149999999</v>
      </c>
      <c r="AT61" s="13">
        <f t="shared" si="2"/>
        <v>39569513.486000001</v>
      </c>
      <c r="AU61" s="13">
        <f t="shared" si="3"/>
        <v>4078551.3149999999</v>
      </c>
    </row>
    <row r="62" spans="1:47" x14ac:dyDescent="0.15">
      <c r="A62" s="4">
        <v>1979</v>
      </c>
      <c r="B62" s="1">
        <v>0</v>
      </c>
      <c r="C62" s="1">
        <v>455000</v>
      </c>
      <c r="D62" s="1">
        <v>882000</v>
      </c>
      <c r="E62" s="1">
        <v>1157000</v>
      </c>
      <c r="F62" s="1">
        <v>1388000</v>
      </c>
      <c r="G62" s="1">
        <v>3668000</v>
      </c>
      <c r="H62" s="1">
        <v>277000</v>
      </c>
      <c r="I62" s="1">
        <v>1722000</v>
      </c>
      <c r="K62" s="1">
        <v>0</v>
      </c>
      <c r="L62" s="1">
        <v>19000</v>
      </c>
      <c r="M62" s="1">
        <v>109000</v>
      </c>
      <c r="N62" s="1">
        <v>471000</v>
      </c>
      <c r="O62" s="1">
        <v>94000</v>
      </c>
      <c r="P62" s="1">
        <v>1008000</v>
      </c>
      <c r="Q62" s="1">
        <v>17000</v>
      </c>
      <c r="R62" s="1">
        <v>90000</v>
      </c>
      <c r="T62" s="6">
        <v>4.3999999999999997E-2</v>
      </c>
      <c r="U62" s="6">
        <v>3.7999999999999999E-2</v>
      </c>
      <c r="V62" s="6">
        <v>0.128</v>
      </c>
      <c r="W62" s="6">
        <v>0.16900000000000001</v>
      </c>
      <c r="X62" s="6">
        <v>8.2000000000000003E-2</v>
      </c>
      <c r="Y62" s="6">
        <v>0.221</v>
      </c>
      <c r="Z62" s="6">
        <v>4.4999999999999998E-2</v>
      </c>
      <c r="AA62" s="6">
        <v>4.9000000000000002E-2</v>
      </c>
      <c r="AB62" s="13">
        <f>鋼材国内消費量!B62*(1-T62)-B62</f>
        <v>20783237.327999998</v>
      </c>
      <c r="AC62" s="13">
        <f>鋼材国内消費量!C62*(1-U62)-C62</f>
        <v>8343485.6699999999</v>
      </c>
      <c r="AD62" s="13">
        <f>鋼材国内消費量!D62*(1-V62)-D62</f>
        <v>2665921.2239999999</v>
      </c>
      <c r="AE62" s="13">
        <f>(鋼材国内消費量!E62-E62)*(1-W62)</f>
        <v>3074662.605</v>
      </c>
      <c r="AF62" s="13">
        <f>鋼材国内消費量!F62*(1-X62)-F62</f>
        <v>2297333.9500000002</v>
      </c>
      <c r="AG62" s="13">
        <f>鋼材国内消費量!G62*(1-Y62)-G62</f>
        <v>4802844.4419999998</v>
      </c>
      <c r="AH62" s="13">
        <f>鋼材国内消費量!H62*(1-Z62)-H62</f>
        <v>1710043.67</v>
      </c>
      <c r="AI62" s="13">
        <f>鋼材国内消費量!I62*(1-AA62)-I62</f>
        <v>3532913.1209999993</v>
      </c>
      <c r="AJ62" s="13">
        <f t="shared" si="0"/>
        <v>47210442.009999998</v>
      </c>
      <c r="AK62" s="13">
        <f>鋼材国内消費量!K62*(1-T62)-K62</f>
        <v>500612.26799999998</v>
      </c>
      <c r="AL62" s="13">
        <f>鋼材国内消費量!L62*(1-U62)-L62</f>
        <v>362992.88399999996</v>
      </c>
      <c r="AM62" s="13">
        <f>鋼材国内消費量!M62*(1-V62)-M62</f>
        <v>382753.93599999999</v>
      </c>
      <c r="AN62" s="13">
        <f>鋼材国内消費量!N62*(1-W62)-N62</f>
        <v>1486242.666</v>
      </c>
      <c r="AO62" s="13">
        <f>鋼材国内消費量!O62*(1-X62)-O62</f>
        <v>22035.200000000012</v>
      </c>
      <c r="AP62" s="13">
        <f>鋼材国内消費量!P62*(1-Y62)-P62</f>
        <v>1354370.4720000001</v>
      </c>
      <c r="AQ62" s="13">
        <f>鋼材国内消費量!Q62*(1-Z62)-Q62</f>
        <v>224877.625</v>
      </c>
      <c r="AR62" s="13">
        <f>鋼材国内消費量!R62*(1-AA62)-R62</f>
        <v>48817.47</v>
      </c>
      <c r="AS62" s="13">
        <f t="shared" si="1"/>
        <v>4382702.5209999997</v>
      </c>
      <c r="AT62" s="13">
        <f t="shared" si="2"/>
        <v>47210442.009999998</v>
      </c>
      <c r="AU62" s="13">
        <f t="shared" si="3"/>
        <v>4382702.5209999997</v>
      </c>
    </row>
    <row r="63" spans="1:47" x14ac:dyDescent="0.15">
      <c r="A63" s="4">
        <v>1980</v>
      </c>
      <c r="B63" s="1">
        <v>0</v>
      </c>
      <c r="C63" s="1">
        <v>570000</v>
      </c>
      <c r="D63" s="1">
        <v>1114000</v>
      </c>
      <c r="E63" s="1">
        <v>1452000</v>
      </c>
      <c r="F63" s="1">
        <v>2420000</v>
      </c>
      <c r="G63" s="1">
        <v>4863000</v>
      </c>
      <c r="H63" s="1">
        <v>360000</v>
      </c>
      <c r="I63" s="1">
        <v>1535000</v>
      </c>
      <c r="K63" s="1">
        <v>0</v>
      </c>
      <c r="L63" s="1">
        <v>25000</v>
      </c>
      <c r="M63" s="1">
        <v>131000</v>
      </c>
      <c r="N63" s="1">
        <v>566000</v>
      </c>
      <c r="O63" s="1">
        <v>142000</v>
      </c>
      <c r="P63" s="1">
        <v>1252000</v>
      </c>
      <c r="Q63" s="1">
        <v>24000</v>
      </c>
      <c r="R63" s="1">
        <v>75000</v>
      </c>
      <c r="T63" s="6">
        <v>4.3999999999999997E-2</v>
      </c>
      <c r="U63" s="6">
        <v>3.7999999999999999E-2</v>
      </c>
      <c r="V63" s="6">
        <v>0.128</v>
      </c>
      <c r="W63" s="6">
        <v>0.16900000000000001</v>
      </c>
      <c r="X63" s="6">
        <v>8.2000000000000003E-2</v>
      </c>
      <c r="Y63" s="6">
        <v>0.221</v>
      </c>
      <c r="Z63" s="6">
        <v>4.4999999999999998E-2</v>
      </c>
      <c r="AA63" s="6">
        <v>4.9000000000000002E-2</v>
      </c>
      <c r="AB63" s="13">
        <f>鋼材国内消費量!B63*(1-T63)-B63</f>
        <v>19837544.919999998</v>
      </c>
      <c r="AC63" s="13">
        <f>鋼材国内消費量!C63*(1-U63)-C63</f>
        <v>7941997.2599999998</v>
      </c>
      <c r="AD63" s="13">
        <f>鋼材国内消費量!D63*(1-V63)-D63</f>
        <v>2535120.3119999999</v>
      </c>
      <c r="AE63" s="13">
        <f>(鋼材国内消費量!E63-E63)*(1-W63)</f>
        <v>2969672.4029999999</v>
      </c>
      <c r="AF63" s="13">
        <f>鋼材国内消費量!F63*(1-X63)-F63</f>
        <v>1856095.4079999998</v>
      </c>
      <c r="AG63" s="13">
        <f>鋼材国内消費量!G63*(1-Y63)-G63</f>
        <v>4241282.0600000005</v>
      </c>
      <c r="AH63" s="13">
        <f>鋼材国内消費量!H63*(1-Z63)-H63</f>
        <v>1454082.665</v>
      </c>
      <c r="AI63" s="13">
        <f>鋼材国内消費量!I63*(1-AA63)-I63</f>
        <v>3752301.3279999997</v>
      </c>
      <c r="AJ63" s="13">
        <f t="shared" si="0"/>
        <v>44588096.356000006</v>
      </c>
      <c r="AK63" s="13">
        <f>鋼材国内消費量!K63*(1-T63)-K63</f>
        <v>486109.74799999996</v>
      </c>
      <c r="AL63" s="13">
        <f>鋼材国内消費量!L63*(1-U63)-L63</f>
        <v>339338.26</v>
      </c>
      <c r="AM63" s="13">
        <f>鋼材国内消費量!M63*(1-V63)-M63</f>
        <v>326050.95199999999</v>
      </c>
      <c r="AN63" s="13">
        <f>鋼材国内消費量!N63*(1-W63)-N63</f>
        <v>1276003.7409999999</v>
      </c>
      <c r="AO63" s="13">
        <f>鋼材国内消費量!O63*(1-X63)-O63</f>
        <v>-3309.4780000000028</v>
      </c>
      <c r="AP63" s="13">
        <f>鋼材国内消費量!P63*(1-Y63)-P63</f>
        <v>1052849.1120000002</v>
      </c>
      <c r="AQ63" s="13">
        <f>鋼材国内消費量!Q63*(1-Z63)-Q63</f>
        <v>202834.465</v>
      </c>
      <c r="AR63" s="13">
        <f>鋼材国内消費量!R63*(1-AA63)-R63</f>
        <v>53383.097999999998</v>
      </c>
      <c r="AS63" s="13">
        <f t="shared" si="1"/>
        <v>3733259.898</v>
      </c>
      <c r="AT63" s="13">
        <f t="shared" si="2"/>
        <v>44588096.356000006</v>
      </c>
      <c r="AU63" s="13">
        <f t="shared" si="3"/>
        <v>3733259.898</v>
      </c>
    </row>
    <row r="64" spans="1:47" x14ac:dyDescent="0.15">
      <c r="A64" s="4">
        <v>1981</v>
      </c>
      <c r="B64" s="1">
        <v>0</v>
      </c>
      <c r="C64" s="1">
        <v>504000</v>
      </c>
      <c r="D64" s="1">
        <v>1259000</v>
      </c>
      <c r="E64" s="1">
        <v>1683000</v>
      </c>
      <c r="F64" s="1">
        <v>2379000</v>
      </c>
      <c r="G64" s="1">
        <v>4544000</v>
      </c>
      <c r="H64" s="1">
        <v>336000</v>
      </c>
      <c r="I64" s="1">
        <v>1609000</v>
      </c>
      <c r="K64" s="1">
        <v>0</v>
      </c>
      <c r="L64" s="1">
        <v>29000</v>
      </c>
      <c r="M64" s="1">
        <v>104000</v>
      </c>
      <c r="N64" s="1">
        <v>648000</v>
      </c>
      <c r="O64" s="1">
        <v>78000</v>
      </c>
      <c r="P64" s="1">
        <v>1225000</v>
      </c>
      <c r="Q64" s="1">
        <v>20000</v>
      </c>
      <c r="R64" s="1">
        <v>52000</v>
      </c>
      <c r="T64" s="6">
        <v>4.3999999999999997E-2</v>
      </c>
      <c r="U64" s="6">
        <v>3.7999999999999999E-2</v>
      </c>
      <c r="V64" s="6">
        <v>0.124</v>
      </c>
      <c r="W64" s="6">
        <v>0.16800000000000001</v>
      </c>
      <c r="X64" s="6">
        <v>8.1000000000000003E-2</v>
      </c>
      <c r="Y64" s="6">
        <v>0.219</v>
      </c>
      <c r="Z64" s="6">
        <v>4.2999999999999997E-2</v>
      </c>
      <c r="AA64" s="6">
        <v>4.7E-2</v>
      </c>
      <c r="AB64" s="13">
        <f>鋼材国内消費量!B64*(1-T64)-B64</f>
        <v>17382680.32</v>
      </c>
      <c r="AC64" s="13">
        <f>鋼材国内消費量!C64*(1-U64)-C64</f>
        <v>7110617.6859999998</v>
      </c>
      <c r="AD64" s="13">
        <f>鋼材国内消費量!D64*(1-V64)-D64</f>
        <v>2770702.4920000001</v>
      </c>
      <c r="AE64" s="13">
        <f>(鋼材国内消費量!E64-E64)*(1-W64)</f>
        <v>2476150.9759999998</v>
      </c>
      <c r="AF64" s="13">
        <f>鋼材国内消費量!F64*(1-X64)-F64</f>
        <v>1918878.1100000003</v>
      </c>
      <c r="AG64" s="13">
        <f>鋼材国内消費量!G64*(1-Y64)-G64</f>
        <v>3591988.6189999999</v>
      </c>
      <c r="AH64" s="13">
        <f>鋼材国内消費量!H64*(1-Z64)-H64</f>
        <v>1646481.963</v>
      </c>
      <c r="AI64" s="13">
        <f>鋼材国内消費量!I64*(1-AA64)-I64</f>
        <v>2780105.3509999998</v>
      </c>
      <c r="AJ64" s="13">
        <f t="shared" si="0"/>
        <v>39677605.517000005</v>
      </c>
      <c r="AK64" s="13">
        <f>鋼材国内消費量!K64*(1-T64)-K64</f>
        <v>575345.65599999996</v>
      </c>
      <c r="AL64" s="13">
        <f>鋼材国内消費量!L64*(1-U64)-L64</f>
        <v>444150.07999999996</v>
      </c>
      <c r="AM64" s="13">
        <f>鋼材国内消費量!M64*(1-V64)-M64</f>
        <v>335754.62800000003</v>
      </c>
      <c r="AN64" s="13">
        <f>鋼材国内消費量!N64*(1-W64)-N64</f>
        <v>1295663.4879999999</v>
      </c>
      <c r="AO64" s="13">
        <f>鋼材国内消費量!O64*(1-X64)-O64</f>
        <v>74622.925000000017</v>
      </c>
      <c r="AP64" s="13">
        <f>鋼材国内消費量!P64*(1-Y64)-P64</f>
        <v>1251604.889</v>
      </c>
      <c r="AQ64" s="13">
        <f>鋼材国内消費量!Q64*(1-Z64)-Q64</f>
        <v>199861.18</v>
      </c>
      <c r="AR64" s="13">
        <f>鋼材国内消費量!R64*(1-AA64)-R64</f>
        <v>79536.872000000003</v>
      </c>
      <c r="AS64" s="13">
        <f t="shared" si="1"/>
        <v>4256539.7180000003</v>
      </c>
      <c r="AT64" s="13">
        <f t="shared" si="2"/>
        <v>39677605.517000005</v>
      </c>
      <c r="AU64" s="13">
        <f t="shared" si="3"/>
        <v>4256539.7180000003</v>
      </c>
    </row>
    <row r="65" spans="1:47" x14ac:dyDescent="0.15">
      <c r="A65" s="4">
        <v>1982</v>
      </c>
      <c r="B65" s="1">
        <v>0</v>
      </c>
      <c r="C65" s="1">
        <v>487000</v>
      </c>
      <c r="D65" s="1">
        <v>1136000</v>
      </c>
      <c r="E65" s="1">
        <v>1577000</v>
      </c>
      <c r="F65" s="1">
        <v>1915000</v>
      </c>
      <c r="G65" s="1">
        <v>4204000</v>
      </c>
      <c r="H65" s="1">
        <v>230000</v>
      </c>
      <c r="I65" s="1">
        <v>1311000</v>
      </c>
      <c r="K65" s="1">
        <v>0</v>
      </c>
      <c r="L65" s="1">
        <v>26000</v>
      </c>
      <c r="M65" s="1">
        <v>98000</v>
      </c>
      <c r="N65" s="1">
        <v>660000</v>
      </c>
      <c r="O65" s="1">
        <v>67000</v>
      </c>
      <c r="P65" s="1">
        <v>1187000</v>
      </c>
      <c r="Q65" s="1">
        <v>8000</v>
      </c>
      <c r="R65" s="1">
        <v>29000</v>
      </c>
      <c r="T65" s="6">
        <v>4.3999999999999997E-2</v>
      </c>
      <c r="U65" s="6">
        <v>3.7999999999999999E-2</v>
      </c>
      <c r="V65" s="6">
        <v>0.127</v>
      </c>
      <c r="W65" s="6">
        <v>0.14399999999999999</v>
      </c>
      <c r="X65" s="6">
        <v>8.4000000000000005E-2</v>
      </c>
      <c r="Y65" s="6">
        <v>0.20200000000000001</v>
      </c>
      <c r="Z65" s="6">
        <v>0.04</v>
      </c>
      <c r="AA65" s="6">
        <v>4.3999999999999997E-2</v>
      </c>
      <c r="AB65" s="13">
        <f>鋼材国内消費量!B65*(1-T65)-B65</f>
        <v>16206872.02</v>
      </c>
      <c r="AC65" s="13">
        <f>鋼材国内消費量!C65*(1-U65)-C65</f>
        <v>6423673.2239999995</v>
      </c>
      <c r="AD65" s="13">
        <f>鋼材国内消費量!D65*(1-V65)-D65</f>
        <v>2618567.8450000002</v>
      </c>
      <c r="AE65" s="13">
        <f>(鋼材国内消費量!E65-E65)*(1-W65)</f>
        <v>2040765.632</v>
      </c>
      <c r="AF65" s="13">
        <f>鋼材国内消費量!F65*(1-X65)-F65</f>
        <v>1529858.9080000003</v>
      </c>
      <c r="AG65" s="13">
        <f>鋼材国内消費量!G65*(1-Y65)-G65</f>
        <v>3485444.21</v>
      </c>
      <c r="AH65" s="13">
        <f>鋼材国内消費量!H65*(1-Z65)-H65</f>
        <v>1638823.3599999999</v>
      </c>
      <c r="AI65" s="13">
        <f>鋼材国内消費量!I65*(1-AA65)-I65</f>
        <v>2814587.4079999998</v>
      </c>
      <c r="AJ65" s="13">
        <f t="shared" si="0"/>
        <v>36758592.607000001</v>
      </c>
      <c r="AK65" s="13">
        <f>鋼材国内消費量!K65*(1-T65)-K65</f>
        <v>512937.01999999996</v>
      </c>
      <c r="AL65" s="13">
        <f>鋼材国内消費量!L65*(1-U65)-L65</f>
        <v>340727.86799999996</v>
      </c>
      <c r="AM65" s="13">
        <f>鋼材国内消費量!M65*(1-V65)-M65</f>
        <v>330274.59399999998</v>
      </c>
      <c r="AN65" s="13">
        <f>鋼材国内消費量!N65*(1-W65)-N65</f>
        <v>1036339.48</v>
      </c>
      <c r="AO65" s="13">
        <f>鋼材国内消費量!O65*(1-X65)-O65</f>
        <v>38314.351999999999</v>
      </c>
      <c r="AP65" s="13">
        <f>鋼材国内消費量!P65*(1-Y65)-P65</f>
        <v>1139426.1580000003</v>
      </c>
      <c r="AQ65" s="13">
        <f>鋼材国内消費量!Q65*(1-Z65)-Q65</f>
        <v>99382.720000000001</v>
      </c>
      <c r="AR65" s="13">
        <f>鋼材国内消費量!R65*(1-AA65)-R65</f>
        <v>95953.98</v>
      </c>
      <c r="AS65" s="13">
        <f t="shared" si="1"/>
        <v>3593356.1720000003</v>
      </c>
      <c r="AT65" s="13">
        <f t="shared" si="2"/>
        <v>36758592.607000001</v>
      </c>
      <c r="AU65" s="13">
        <f t="shared" si="3"/>
        <v>3593356.1720000003</v>
      </c>
    </row>
    <row r="66" spans="1:47" x14ac:dyDescent="0.15">
      <c r="A66" s="4">
        <v>1983</v>
      </c>
      <c r="B66" s="1">
        <v>0</v>
      </c>
      <c r="C66" s="1">
        <v>462000</v>
      </c>
      <c r="D66" s="1">
        <v>1188000</v>
      </c>
      <c r="E66" s="1">
        <v>1526000</v>
      </c>
      <c r="F66" s="1">
        <v>2176000</v>
      </c>
      <c r="G66" s="1">
        <v>4286000</v>
      </c>
      <c r="H66" s="1">
        <v>215000</v>
      </c>
      <c r="I66" s="1">
        <v>1579000</v>
      </c>
      <c r="K66" s="1">
        <v>0</v>
      </c>
      <c r="L66" s="1">
        <v>28000</v>
      </c>
      <c r="M66" s="1">
        <v>122000</v>
      </c>
      <c r="N66" s="1">
        <v>799000</v>
      </c>
      <c r="O66" s="1">
        <v>99000</v>
      </c>
      <c r="P66" s="1">
        <v>1408000</v>
      </c>
      <c r="Q66" s="1">
        <v>12000</v>
      </c>
      <c r="R66" s="1">
        <v>110000</v>
      </c>
      <c r="T66" s="6">
        <v>4.3999999999999997E-2</v>
      </c>
      <c r="U66" s="6">
        <v>3.7999999999999999E-2</v>
      </c>
      <c r="V66" s="6">
        <v>0.1305</v>
      </c>
      <c r="W66" s="6">
        <v>0.11899999999999999</v>
      </c>
      <c r="X66" s="6">
        <v>8.7999999999999995E-2</v>
      </c>
      <c r="Y66" s="6">
        <v>0.186</v>
      </c>
      <c r="Z66" s="6">
        <v>3.6999999999999998E-2</v>
      </c>
      <c r="AA66" s="6">
        <v>0.04</v>
      </c>
      <c r="AB66" s="13">
        <f>鋼材国内消費量!B66*(1-T66)-B66</f>
        <v>16376767.559999999</v>
      </c>
      <c r="AC66" s="13">
        <f>鋼材国内消費量!C66*(1-U66)-C66</f>
        <v>5872396.7439999999</v>
      </c>
      <c r="AD66" s="13">
        <f>鋼材国内消費量!D66*(1-V66)-D66</f>
        <v>2698445.0164999999</v>
      </c>
      <c r="AE66" s="13">
        <f>(鋼材国内消費量!E66-E66)*(1-W66)</f>
        <v>1977134.9140000001</v>
      </c>
      <c r="AF66" s="13">
        <f>鋼材国内消費量!F66*(1-X66)-F66</f>
        <v>1639600.0640000002</v>
      </c>
      <c r="AG66" s="13">
        <f>鋼材国内消費量!G66*(1-Y66)-G66</f>
        <v>4194385.4960000012</v>
      </c>
      <c r="AH66" s="13">
        <f>鋼材国内消費量!H66*(1-Z66)-H66</f>
        <v>1796594.3289999999</v>
      </c>
      <c r="AI66" s="13">
        <f>鋼材国内消費量!I66*(1-AA66)-I66</f>
        <v>2548634.2399999998</v>
      </c>
      <c r="AJ66" s="13">
        <f t="shared" si="0"/>
        <v>37103958.363500006</v>
      </c>
      <c r="AK66" s="13">
        <f>鋼材国内消費量!K66*(1-T66)-K66</f>
        <v>592902.59600000002</v>
      </c>
      <c r="AL66" s="13">
        <f>鋼材国内消費量!L66*(1-U66)-L66</f>
        <v>391516.65599999996</v>
      </c>
      <c r="AM66" s="13">
        <f>鋼材国内消費量!M66*(1-V66)-M66</f>
        <v>354957.26899999997</v>
      </c>
      <c r="AN66" s="13">
        <f>鋼材国内消費量!N66*(1-W66)-N66</f>
        <v>1150133.21</v>
      </c>
      <c r="AO66" s="13">
        <f>鋼材国内消費量!O66*(1-X66)-O66</f>
        <v>58506.959999999992</v>
      </c>
      <c r="AP66" s="13">
        <f>鋼材国内消費量!P66*(1-Y66)-P66</f>
        <v>1586376.33</v>
      </c>
      <c r="AQ66" s="13">
        <f>鋼材国内消費量!Q66*(1-Z66)-Q66</f>
        <v>213314.073</v>
      </c>
      <c r="AR66" s="13">
        <f>鋼材国内消費量!R66*(1-AA66)-R66</f>
        <v>90203.199999999983</v>
      </c>
      <c r="AS66" s="13">
        <f t="shared" si="1"/>
        <v>4437910.2939999998</v>
      </c>
      <c r="AT66" s="13">
        <f t="shared" si="2"/>
        <v>37103958.363500006</v>
      </c>
      <c r="AU66" s="13">
        <f t="shared" si="3"/>
        <v>4437910.2939999998</v>
      </c>
    </row>
    <row r="67" spans="1:47" x14ac:dyDescent="0.15">
      <c r="A67" s="4">
        <v>1984</v>
      </c>
      <c r="B67" s="1">
        <v>0</v>
      </c>
      <c r="C67" s="1">
        <v>368000</v>
      </c>
      <c r="D67" s="1">
        <v>1372000</v>
      </c>
      <c r="E67" s="1">
        <v>1703000</v>
      </c>
      <c r="F67" s="1">
        <v>2331000</v>
      </c>
      <c r="G67" s="1">
        <v>4878000</v>
      </c>
      <c r="H67" s="1">
        <v>242000</v>
      </c>
      <c r="I67" s="1">
        <v>1871000</v>
      </c>
      <c r="K67" s="1">
        <v>0</v>
      </c>
      <c r="L67" s="1">
        <v>19000</v>
      </c>
      <c r="M67" s="1">
        <v>140000</v>
      </c>
      <c r="N67" s="1">
        <v>873000</v>
      </c>
      <c r="O67" s="1">
        <v>111000</v>
      </c>
      <c r="P67" s="1">
        <v>1628000</v>
      </c>
      <c r="Q67" s="1">
        <v>11000</v>
      </c>
      <c r="R67" s="1">
        <v>172000</v>
      </c>
      <c r="T67" s="6">
        <v>4.3999999999999997E-2</v>
      </c>
      <c r="U67" s="6">
        <v>3.7999999999999999E-2</v>
      </c>
      <c r="V67" s="6">
        <v>0.13400000000000001</v>
      </c>
      <c r="W67" s="6">
        <v>9.6000000000000002E-2</v>
      </c>
      <c r="X67" s="6">
        <v>9.0999999999999998E-2</v>
      </c>
      <c r="Y67" s="6">
        <v>0.16900000000000001</v>
      </c>
      <c r="Z67" s="6">
        <v>3.4000000000000002E-2</v>
      </c>
      <c r="AA67" s="6">
        <v>3.6999999999999998E-2</v>
      </c>
      <c r="AB67" s="13">
        <f>鋼材国内消費量!B67*(1-T67)-B67</f>
        <v>16745481.464</v>
      </c>
      <c r="AC67" s="13">
        <f>鋼材国内消費量!C67*(1-U67)-C67</f>
        <v>6138197.4380000001</v>
      </c>
      <c r="AD67" s="13">
        <f>鋼材国内消費量!D67*(1-V67)-D67</f>
        <v>2915306.2</v>
      </c>
      <c r="AE67" s="13">
        <f>(鋼材国内消費量!E67-E67)*(1-W67)</f>
        <v>2204759.2719999999</v>
      </c>
      <c r="AF67" s="13">
        <f>鋼材国内消費量!F67*(1-X67)-F67</f>
        <v>1996665.3720000004</v>
      </c>
      <c r="AG67" s="13">
        <f>鋼材国内消費量!G67*(1-Y67)-G67</f>
        <v>4715348.2019999996</v>
      </c>
      <c r="AH67" s="13">
        <f>鋼材国内消費量!H67*(1-Z67)-H67</f>
        <v>1903258.0239999997</v>
      </c>
      <c r="AI67" s="13">
        <f>鋼材国内消費量!I67*(1-AA67)-I67</f>
        <v>2630254.5999999996</v>
      </c>
      <c r="AJ67" s="13">
        <f t="shared" si="0"/>
        <v>39249270.571999997</v>
      </c>
      <c r="AK67" s="13">
        <f>鋼材国内消費量!K67*(1-T67)-K67</f>
        <v>575810.272</v>
      </c>
      <c r="AL67" s="13">
        <f>鋼材国内消費量!L67*(1-U67)-L67</f>
        <v>328545.58799999999</v>
      </c>
      <c r="AM67" s="13">
        <f>鋼材国内消費量!M67*(1-V67)-M67</f>
        <v>397939.28200000001</v>
      </c>
      <c r="AN67" s="13">
        <f>鋼材国内消費量!N67*(1-W67)-N67</f>
        <v>1266257.2400000002</v>
      </c>
      <c r="AO67" s="13">
        <f>鋼材国内消費量!O67*(1-X67)-O67</f>
        <v>84192.29700000002</v>
      </c>
      <c r="AP67" s="13">
        <f>鋼材国内消費量!P67*(1-Y67)-P67</f>
        <v>1785301.753</v>
      </c>
      <c r="AQ67" s="13">
        <f>鋼材国内消費量!Q67*(1-Z67)-Q67</f>
        <v>177113.04399999999</v>
      </c>
      <c r="AR67" s="13">
        <f>鋼材国内消費量!R67*(1-AA67)-R67</f>
        <v>82734.685999999987</v>
      </c>
      <c r="AS67" s="13">
        <f t="shared" si="1"/>
        <v>4697894.1619999995</v>
      </c>
      <c r="AT67" s="13">
        <f t="shared" si="2"/>
        <v>39249270.571999997</v>
      </c>
      <c r="AU67" s="13">
        <f t="shared" si="3"/>
        <v>4697894.1619999995</v>
      </c>
    </row>
    <row r="68" spans="1:47" x14ac:dyDescent="0.15">
      <c r="A68" s="4">
        <v>1985</v>
      </c>
      <c r="B68" s="1">
        <v>0</v>
      </c>
      <c r="C68" s="1">
        <v>263000</v>
      </c>
      <c r="D68" s="1">
        <v>1513000</v>
      </c>
      <c r="E68" s="1">
        <v>2630000</v>
      </c>
      <c r="F68" s="1">
        <v>2106000</v>
      </c>
      <c r="G68" s="1">
        <v>7483000</v>
      </c>
      <c r="H68" s="1">
        <v>210000</v>
      </c>
      <c r="I68" s="1">
        <v>1588000</v>
      </c>
      <c r="K68" s="1">
        <v>0</v>
      </c>
      <c r="L68" s="1">
        <v>16000</v>
      </c>
      <c r="M68" s="1">
        <v>147000</v>
      </c>
      <c r="N68" s="1">
        <v>1367000</v>
      </c>
      <c r="O68" s="1">
        <v>102000</v>
      </c>
      <c r="P68" s="1">
        <v>2465000</v>
      </c>
      <c r="Q68" s="1">
        <v>7000</v>
      </c>
      <c r="R68" s="1">
        <v>126000</v>
      </c>
      <c r="T68" s="6">
        <v>4.3999999999999997E-2</v>
      </c>
      <c r="U68" s="6">
        <v>3.7999999999999999E-2</v>
      </c>
      <c r="V68" s="6">
        <v>0.13500000000000001</v>
      </c>
      <c r="W68" s="6">
        <v>0.106</v>
      </c>
      <c r="X68" s="6">
        <v>8.4000000000000005E-2</v>
      </c>
      <c r="Y68" s="6">
        <v>0.17399999999999999</v>
      </c>
      <c r="Z68" s="6">
        <v>3.4000000000000002E-2</v>
      </c>
      <c r="AA68" s="6">
        <v>3.5999999999999997E-2</v>
      </c>
      <c r="AB68" s="13">
        <f>鋼材国内消費量!B68*(1-T68)-B68</f>
        <v>17609614.643999998</v>
      </c>
      <c r="AC68" s="13">
        <f>鋼材国内消費量!C68*(1-U68)-C68</f>
        <v>6063878.7139999997</v>
      </c>
      <c r="AD68" s="13">
        <f>鋼材国内消費量!D68*(1-V68)-D68</f>
        <v>2780561.5750000002</v>
      </c>
      <c r="AE68" s="13">
        <f>(鋼材国内消費量!E68-E68)*(1-W68)</f>
        <v>1169942.9340000001</v>
      </c>
      <c r="AF68" s="13">
        <f>鋼材国内消費量!F68*(1-X68)-F68</f>
        <v>1300699.264</v>
      </c>
      <c r="AG68" s="13">
        <f>鋼材国内消費量!G68*(1-Y68)-G68</f>
        <v>2394046.1580000017</v>
      </c>
      <c r="AH68" s="13">
        <f>鋼材国内消費量!H68*(1-Z68)-H68</f>
        <v>1910501.3760000002</v>
      </c>
      <c r="AI68" s="13">
        <f>鋼材国内消費量!I68*(1-AA68)-I68</f>
        <v>2609030.4239999996</v>
      </c>
      <c r="AJ68" s="13">
        <f t="shared" ref="AJ68:AJ93" si="4">SUM(AB68:AI68)</f>
        <v>35838275.089000002</v>
      </c>
      <c r="AK68" s="13">
        <f>鋼材国内消費量!K68*(1-T68)-K68</f>
        <v>600953.07199999993</v>
      </c>
      <c r="AL68" s="13">
        <f>鋼材国内消費量!L68*(1-U68)-L68</f>
        <v>389741.77799999999</v>
      </c>
      <c r="AM68" s="13">
        <f>鋼材国内消費量!M68*(1-V68)-M68</f>
        <v>373473.96</v>
      </c>
      <c r="AN68" s="13">
        <f>鋼材国内消費量!N68*(1-W68)-N68</f>
        <v>710312.70400000014</v>
      </c>
      <c r="AO68" s="13">
        <f>鋼材国内消費量!O68*(1-X68)-O68</f>
        <v>31031.59600000002</v>
      </c>
      <c r="AP68" s="13">
        <f>鋼材国内消費量!P68*(1-Y68)-P68</f>
        <v>1210576.1000000001</v>
      </c>
      <c r="AQ68" s="13">
        <f>鋼材国内消費量!Q68*(1-Z68)-Q68</f>
        <v>120906.128</v>
      </c>
      <c r="AR68" s="13">
        <f>鋼材国内消費量!R68*(1-AA68)-R68</f>
        <v>47748.467999999993</v>
      </c>
      <c r="AS68" s="13">
        <f t="shared" ref="AS68:AS93" si="5">SUM(AK68:AR68)</f>
        <v>3484743.8059999999</v>
      </c>
      <c r="AT68" s="13">
        <f t="shared" ref="AT68:AT93" si="6">AJ68</f>
        <v>35838275.089000002</v>
      </c>
      <c r="AU68" s="13">
        <f t="shared" ref="AU68:AU93" si="7">AS68</f>
        <v>3484743.8059999999</v>
      </c>
    </row>
    <row r="69" spans="1:47" x14ac:dyDescent="0.15">
      <c r="A69" s="4">
        <v>1986</v>
      </c>
      <c r="B69" s="1">
        <v>0</v>
      </c>
      <c r="C69" s="1">
        <v>324000</v>
      </c>
      <c r="D69" s="1">
        <v>1332000</v>
      </c>
      <c r="E69" s="1">
        <v>2225000</v>
      </c>
      <c r="F69" s="1">
        <v>908000</v>
      </c>
      <c r="G69" s="1">
        <v>6825000</v>
      </c>
      <c r="H69" s="1">
        <v>114000</v>
      </c>
      <c r="I69" s="1">
        <v>1356000</v>
      </c>
      <c r="K69" s="1">
        <v>0</v>
      </c>
      <c r="L69" s="1">
        <v>15000</v>
      </c>
      <c r="M69" s="1">
        <v>120000</v>
      </c>
      <c r="N69" s="1">
        <v>1080000</v>
      </c>
      <c r="O69" s="1">
        <v>59000</v>
      </c>
      <c r="P69" s="1">
        <v>2367000</v>
      </c>
      <c r="Q69" s="1">
        <v>2000</v>
      </c>
      <c r="R69" s="1">
        <v>121000</v>
      </c>
      <c r="T69" s="6">
        <v>4.3999999999999997E-2</v>
      </c>
      <c r="U69" s="6">
        <v>3.7999999999999999E-2</v>
      </c>
      <c r="V69" s="6">
        <v>0.13550000000000001</v>
      </c>
      <c r="W69" s="6">
        <v>0.11600000000000001</v>
      </c>
      <c r="X69" s="6">
        <v>7.6999999999999999E-2</v>
      </c>
      <c r="Y69" s="6">
        <v>0.17899999999999999</v>
      </c>
      <c r="Z69" s="6">
        <v>3.3000000000000002E-2</v>
      </c>
      <c r="AA69" s="6">
        <v>3.5000000000000003E-2</v>
      </c>
      <c r="AB69" s="13">
        <f>鋼材国内消費量!B69*(1-T69)-B69</f>
        <v>19421425.844000001</v>
      </c>
      <c r="AC69" s="13">
        <f>鋼材国内消費量!C69*(1-U69)-C69</f>
        <v>6466218.318</v>
      </c>
      <c r="AD69" s="13">
        <f>鋼材国内消費量!D69*(1-V69)-D69</f>
        <v>2831717.2850000001</v>
      </c>
      <c r="AE69" s="13">
        <f>(鋼材国内消費量!E69-E69)*(1-W69)</f>
        <v>1299897.2479999999</v>
      </c>
      <c r="AF69" s="13">
        <f>鋼材国内消費量!F69*(1-X69)-F69</f>
        <v>1368531.5040000002</v>
      </c>
      <c r="AG69" s="13">
        <f>鋼材国内消費量!G69*(1-Y69)-G69</f>
        <v>2155158.7539999988</v>
      </c>
      <c r="AH69" s="13">
        <f>鋼材国内消費量!H69*(1-Z69)-H69</f>
        <v>1996810.148</v>
      </c>
      <c r="AI69" s="13">
        <f>鋼材国内消費量!I69*(1-AA69)-I69</f>
        <v>2679816.2449999996</v>
      </c>
      <c r="AJ69" s="13">
        <f t="shared" si="4"/>
        <v>38219575.346000001</v>
      </c>
      <c r="AK69" s="13">
        <f>鋼材国内消費量!K69*(1-T69)-K69</f>
        <v>613376.29200000002</v>
      </c>
      <c r="AL69" s="13">
        <f>鋼材国内消費量!L69*(1-U69)-L69</f>
        <v>322409.95600000001</v>
      </c>
      <c r="AM69" s="13">
        <f>鋼材国内消費量!M69*(1-V69)-M69</f>
        <v>350942.4265</v>
      </c>
      <c r="AN69" s="13">
        <f>鋼材国内消費量!N69*(1-W69)-N69</f>
        <v>642664.06000000006</v>
      </c>
      <c r="AO69" s="13">
        <f>鋼材国内消費量!O69*(1-X69)-O69</f>
        <v>61998.839000000007</v>
      </c>
      <c r="AP69" s="13">
        <f>鋼材国内消費量!P69*(1-Y69)-P69</f>
        <v>1191730.409</v>
      </c>
      <c r="AQ69" s="13">
        <f>鋼材国内消費量!Q69*(1-Z69)-Q69</f>
        <v>68405.335999999996</v>
      </c>
      <c r="AR69" s="13">
        <f>鋼材国内消費量!R69*(1-AA69)-R69</f>
        <v>18140.454999999987</v>
      </c>
      <c r="AS69" s="13">
        <f t="shared" si="5"/>
        <v>3269667.7735000001</v>
      </c>
      <c r="AT69" s="13">
        <f t="shared" si="6"/>
        <v>38219575.346000001</v>
      </c>
      <c r="AU69" s="13">
        <f t="shared" si="7"/>
        <v>3269667.7735000001</v>
      </c>
    </row>
    <row r="70" spans="1:47" x14ac:dyDescent="0.15">
      <c r="A70" s="4">
        <v>1987</v>
      </c>
      <c r="B70" s="1">
        <v>0</v>
      </c>
      <c r="C70" s="1">
        <v>117000</v>
      </c>
      <c r="D70" s="1">
        <v>1282000</v>
      </c>
      <c r="E70" s="1">
        <v>2068000</v>
      </c>
      <c r="F70" s="1">
        <v>1039000</v>
      </c>
      <c r="G70" s="1">
        <v>6759000</v>
      </c>
      <c r="H70" s="1">
        <v>83000</v>
      </c>
      <c r="I70" s="1">
        <v>3658000</v>
      </c>
      <c r="K70" s="1">
        <v>0</v>
      </c>
      <c r="L70" s="1">
        <v>6000</v>
      </c>
      <c r="M70" s="1">
        <v>120000</v>
      </c>
      <c r="N70" s="1">
        <v>1109000</v>
      </c>
      <c r="O70" s="1">
        <v>67000</v>
      </c>
      <c r="P70" s="1">
        <v>2397000</v>
      </c>
      <c r="Q70" s="1">
        <v>2000</v>
      </c>
      <c r="R70" s="1">
        <v>99000</v>
      </c>
      <c r="T70" s="6">
        <v>4.3999999999999997E-2</v>
      </c>
      <c r="U70" s="6">
        <v>3.7999999999999999E-2</v>
      </c>
      <c r="V70" s="6">
        <v>0.13700000000000001</v>
      </c>
      <c r="W70" s="6">
        <v>0.125</v>
      </c>
      <c r="X70" s="6">
        <v>7.0000000000000007E-2</v>
      </c>
      <c r="Y70" s="6">
        <v>0.184</v>
      </c>
      <c r="Z70" s="6">
        <v>3.3000000000000002E-2</v>
      </c>
      <c r="AA70" s="6">
        <v>3.4000000000000002E-2</v>
      </c>
      <c r="AB70" s="13">
        <f>鋼材国内消費量!B70*(1-T70)-B70</f>
        <v>22681361.943999998</v>
      </c>
      <c r="AC70" s="13">
        <f>鋼材国内消費量!C70*(1-U70)-C70</f>
        <v>7350983.8739999998</v>
      </c>
      <c r="AD70" s="13">
        <f>鋼材国内消費量!D70*(1-V70)-D70</f>
        <v>3442759.3039999995</v>
      </c>
      <c r="AE70" s="13">
        <f>(鋼材国内消費量!E70-E70)*(1-W70)</f>
        <v>1949291.75</v>
      </c>
      <c r="AF70" s="13">
        <f>鋼材国内消費量!F70*(1-X70)-F70</f>
        <v>1301164.58</v>
      </c>
      <c r="AG70" s="13">
        <f>鋼材国内消費量!G70*(1-Y70)-G70</f>
        <v>3322453.1520000007</v>
      </c>
      <c r="AH70" s="13">
        <f>鋼材国内消費量!H70*(1-Z70)-H70</f>
        <v>2213860.9479999999</v>
      </c>
      <c r="AI70" s="13">
        <f>鋼材国内消費量!I70*(1-AA70)-I70</f>
        <v>1005371.7620000001</v>
      </c>
      <c r="AJ70" s="13">
        <f t="shared" si="4"/>
        <v>43267247.313999996</v>
      </c>
      <c r="AK70" s="13">
        <f>鋼材国内消費量!K70*(1-T70)-K70</f>
        <v>721141.39199999999</v>
      </c>
      <c r="AL70" s="13">
        <f>鋼材国内消費量!L70*(1-U70)-L70</f>
        <v>410494.05199999997</v>
      </c>
      <c r="AM70" s="13">
        <f>鋼材国内消費量!M70*(1-V70)-M70</f>
        <v>427314.6</v>
      </c>
      <c r="AN70" s="13">
        <f>鋼材国内消費量!N70*(1-W70)-N70</f>
        <v>989750.5</v>
      </c>
      <c r="AO70" s="13">
        <f>鋼材国内消費量!O70*(1-X70)-O70</f>
        <v>24721.25</v>
      </c>
      <c r="AP70" s="13">
        <f>鋼材国内消費量!P70*(1-Y70)-P70</f>
        <v>1605933.6960000005</v>
      </c>
      <c r="AQ70" s="13">
        <f>鋼材国内消費量!Q70*(1-Z70)-Q70</f>
        <v>68905.274999999994</v>
      </c>
      <c r="AR70" s="13">
        <f>鋼材国内消費量!R70*(1-AA70)-R70</f>
        <v>53753.579999999987</v>
      </c>
      <c r="AS70" s="13">
        <f t="shared" si="5"/>
        <v>4302014.3450000007</v>
      </c>
      <c r="AT70" s="13">
        <f t="shared" si="6"/>
        <v>43267247.313999996</v>
      </c>
      <c r="AU70" s="13">
        <f t="shared" si="7"/>
        <v>4302014.3450000007</v>
      </c>
    </row>
    <row r="71" spans="1:47" x14ac:dyDescent="0.15">
      <c r="A71" s="4">
        <v>1988</v>
      </c>
      <c r="B71" s="1">
        <v>0</v>
      </c>
      <c r="C71" s="1">
        <v>56000</v>
      </c>
      <c r="D71" s="1">
        <v>1352000</v>
      </c>
      <c r="E71" s="1">
        <v>1896000</v>
      </c>
      <c r="F71" s="1">
        <v>1658000</v>
      </c>
      <c r="G71" s="1">
        <v>6797000</v>
      </c>
      <c r="H71" s="1">
        <v>75000</v>
      </c>
      <c r="I71" s="1">
        <v>2978000</v>
      </c>
      <c r="K71" s="1">
        <v>0</v>
      </c>
      <c r="L71" s="1">
        <v>4000</v>
      </c>
      <c r="M71" s="1">
        <v>139000</v>
      </c>
      <c r="N71" s="1">
        <v>1106000</v>
      </c>
      <c r="O71" s="1">
        <v>106000</v>
      </c>
      <c r="P71" s="1">
        <v>2525000</v>
      </c>
      <c r="Q71" s="1">
        <v>2000</v>
      </c>
      <c r="R71" s="1">
        <v>64000</v>
      </c>
      <c r="T71" s="6">
        <v>4.3999999999999997E-2</v>
      </c>
      <c r="U71" s="6">
        <v>3.7999999999999999E-2</v>
      </c>
      <c r="V71" s="6">
        <v>0.13750000000000001</v>
      </c>
      <c r="W71" s="6">
        <v>0.13500000000000001</v>
      </c>
      <c r="X71" s="6">
        <v>6.3E-2</v>
      </c>
      <c r="Y71" s="6">
        <v>0.189</v>
      </c>
      <c r="Z71" s="6">
        <v>3.2000000000000001E-2</v>
      </c>
      <c r="AA71" s="6">
        <v>3.3000000000000002E-2</v>
      </c>
      <c r="AB71" s="13">
        <f>鋼材国内消費量!B71*(1-T71)-B71</f>
        <v>26462244.432</v>
      </c>
      <c r="AC71" s="13">
        <f>鋼材国内消費量!C71*(1-U71)-C71</f>
        <v>7608427.1600000001</v>
      </c>
      <c r="AD71" s="13">
        <f>鋼材国内消費量!D71*(1-V71)-D71</f>
        <v>3588428.4625000004</v>
      </c>
      <c r="AE71" s="13">
        <f>(鋼材国内消費量!E71-E71)*(1-W71)</f>
        <v>2506885.91</v>
      </c>
      <c r="AF71" s="13">
        <f>鋼材国内消費量!F71*(1-X71)-F71</f>
        <v>926232.88200000022</v>
      </c>
      <c r="AG71" s="13">
        <f>鋼材国内消費量!G71*(1-Y71)-G71</f>
        <v>4539391.568</v>
      </c>
      <c r="AH71" s="13">
        <f>鋼材国内消費量!H71*(1-Z71)-H71</f>
        <v>2368657.92</v>
      </c>
      <c r="AI71" s="13">
        <f>鋼材国内消費量!I71*(1-AA71)-I71</f>
        <v>2511722.8219999997</v>
      </c>
      <c r="AJ71" s="13">
        <f t="shared" si="4"/>
        <v>50511991.156499997</v>
      </c>
      <c r="AK71" s="13">
        <f>鋼材国内消費量!K71*(1-T71)-K71</f>
        <v>702572.04799999995</v>
      </c>
      <c r="AL71" s="13">
        <f>鋼材国内消費量!L71*(1-U71)-L71</f>
        <v>467704.19399999996</v>
      </c>
      <c r="AM71" s="13">
        <f>鋼材国内消費量!M71*(1-V71)-M71</f>
        <v>521894.9375</v>
      </c>
      <c r="AN71" s="13">
        <f>鋼材国内消費量!N71*(1-W71)-N71</f>
        <v>1247407.23</v>
      </c>
      <c r="AO71" s="13">
        <f>鋼材国内消費量!O71*(1-X71)-O71</f>
        <v>31807.401000000013</v>
      </c>
      <c r="AP71" s="13">
        <f>鋼材国内消費量!P71*(1-Y71)-P71</f>
        <v>1855690.301</v>
      </c>
      <c r="AQ71" s="13">
        <f>鋼材国内消費量!Q71*(1-Z71)-Q71</f>
        <v>80757.224000000002</v>
      </c>
      <c r="AR71" s="13">
        <f>鋼材国内消費量!R71*(1-AA71)-R71</f>
        <v>76762.321999999986</v>
      </c>
      <c r="AS71" s="13">
        <f t="shared" si="5"/>
        <v>4984595.6575000007</v>
      </c>
      <c r="AT71" s="13">
        <f t="shared" si="6"/>
        <v>50511991.156499997</v>
      </c>
      <c r="AU71" s="13">
        <f t="shared" si="7"/>
        <v>4984595.6575000007</v>
      </c>
    </row>
    <row r="72" spans="1:47" x14ac:dyDescent="0.15">
      <c r="A72" s="4">
        <v>1989</v>
      </c>
      <c r="B72" s="1">
        <v>0</v>
      </c>
      <c r="C72" s="1">
        <v>44000</v>
      </c>
      <c r="D72" s="1">
        <v>1446000</v>
      </c>
      <c r="E72" s="1">
        <v>2159000</v>
      </c>
      <c r="F72" s="1">
        <v>2118000</v>
      </c>
      <c r="G72" s="1">
        <v>6589000</v>
      </c>
      <c r="H72" s="1">
        <v>63000</v>
      </c>
      <c r="I72" s="1">
        <v>2920000</v>
      </c>
      <c r="K72" s="1">
        <v>0</v>
      </c>
      <c r="L72" s="1">
        <v>3000</v>
      </c>
      <c r="M72" s="1">
        <v>146000</v>
      </c>
      <c r="N72" s="1">
        <v>1204000</v>
      </c>
      <c r="O72" s="1">
        <v>173000</v>
      </c>
      <c r="P72" s="1">
        <v>2430000</v>
      </c>
      <c r="Q72" s="1">
        <v>1000</v>
      </c>
      <c r="R72" s="1">
        <v>76000</v>
      </c>
      <c r="T72" s="6">
        <v>4.3999999999999997E-2</v>
      </c>
      <c r="U72" s="6">
        <v>3.7999999999999999E-2</v>
      </c>
      <c r="V72" s="6">
        <v>0.13850000000000001</v>
      </c>
      <c r="W72" s="6">
        <v>0.14499999999999999</v>
      </c>
      <c r="X72" s="6">
        <v>5.6000000000000001E-2</v>
      </c>
      <c r="Y72" s="6">
        <v>0.19400000000000001</v>
      </c>
      <c r="Z72" s="6">
        <v>3.2000000000000001E-2</v>
      </c>
      <c r="AA72" s="6">
        <v>3.2000000000000001E-2</v>
      </c>
      <c r="AB72" s="13">
        <f>鋼材国内消費量!B72*(1-T72)-B72</f>
        <v>29553747.671999998</v>
      </c>
      <c r="AC72" s="13">
        <f>鋼材国内消費量!C72*(1-U72)-C72</f>
        <v>7876483.6619999995</v>
      </c>
      <c r="AD72" s="13">
        <f>鋼材国内消費量!D72*(1-V72)-D72</f>
        <v>3867191.8394999998</v>
      </c>
      <c r="AE72" s="13">
        <f>(鋼材国内消費量!E72-E72)*(1-W72)</f>
        <v>2686441.6349999998</v>
      </c>
      <c r="AF72" s="13">
        <f>鋼材国内消費量!F72*(1-X72)-F72</f>
        <v>983863.16800000006</v>
      </c>
      <c r="AG72" s="13">
        <f>鋼材国内消費量!G72*(1-Y72)-G72</f>
        <v>5365466.2640000004</v>
      </c>
      <c r="AH72" s="13">
        <f>鋼材国内消費量!H72*(1-Z72)-H72</f>
        <v>2501724.7119999998</v>
      </c>
      <c r="AI72" s="13">
        <f>鋼材国内消費量!I72*(1-AA72)-I72</f>
        <v>2631627.1359999999</v>
      </c>
      <c r="AJ72" s="13">
        <f t="shared" si="4"/>
        <v>55466546.088499993</v>
      </c>
      <c r="AK72" s="13">
        <f>鋼材国内消費量!K72*(1-T72)-K72</f>
        <v>693028.29999999993</v>
      </c>
      <c r="AL72" s="13">
        <f>鋼材国内消費量!L72*(1-U72)-L72</f>
        <v>486499.26999999996</v>
      </c>
      <c r="AM72" s="13">
        <f>鋼材国内消費量!M72*(1-V72)-M72</f>
        <v>531453.44749999989</v>
      </c>
      <c r="AN72" s="13">
        <f>鋼材国内消費量!N72*(1-W72)-N72</f>
        <v>1267321.0699999998</v>
      </c>
      <c r="AO72" s="13">
        <f>鋼材国内消費量!O72*(1-X72)-O72</f>
        <v>111757.59999999998</v>
      </c>
      <c r="AP72" s="13">
        <f>鋼材国内消費量!P72*(1-Y72)-P72</f>
        <v>2144017.7600000007</v>
      </c>
      <c r="AQ72" s="13">
        <f>鋼材国内消費量!Q72*(1-Z72)-Q72</f>
        <v>60223.095999999998</v>
      </c>
      <c r="AR72" s="13">
        <f>鋼材国内消費量!R72*(1-AA72)-R72</f>
        <v>65346.391999999993</v>
      </c>
      <c r="AS72" s="13">
        <f t="shared" si="5"/>
        <v>5359646.9354999997</v>
      </c>
      <c r="AT72" s="13">
        <f t="shared" si="6"/>
        <v>55466546.088499993</v>
      </c>
      <c r="AU72" s="13">
        <f t="shared" si="7"/>
        <v>5359646.9354999997</v>
      </c>
    </row>
    <row r="73" spans="1:47" x14ac:dyDescent="0.15">
      <c r="A73" s="4">
        <v>1990</v>
      </c>
      <c r="B73" s="1">
        <v>0</v>
      </c>
      <c r="C73" s="1">
        <v>35000</v>
      </c>
      <c r="D73" s="1">
        <v>1604000</v>
      </c>
      <c r="E73" s="1">
        <v>2294000</v>
      </c>
      <c r="F73" s="1">
        <v>2536000</v>
      </c>
      <c r="G73" s="1">
        <v>6587000</v>
      </c>
      <c r="H73" s="1">
        <v>65000</v>
      </c>
      <c r="I73" s="1">
        <v>2734000</v>
      </c>
      <c r="K73" s="1">
        <v>0</v>
      </c>
      <c r="L73" s="1">
        <v>3000</v>
      </c>
      <c r="M73" s="1">
        <v>153000</v>
      </c>
      <c r="N73" s="1">
        <v>1260000</v>
      </c>
      <c r="O73" s="1">
        <v>192000</v>
      </c>
      <c r="P73" s="1">
        <v>2415000</v>
      </c>
      <c r="Q73" s="1">
        <v>1000</v>
      </c>
      <c r="R73" s="1">
        <v>71000</v>
      </c>
      <c r="T73" s="6">
        <v>4.3999999999999997E-2</v>
      </c>
      <c r="U73" s="6">
        <v>3.7999999999999999E-2</v>
      </c>
      <c r="V73" s="6">
        <v>0.13700000000000001</v>
      </c>
      <c r="W73" s="6">
        <v>0.14499999999999999</v>
      </c>
      <c r="X73" s="6">
        <v>5.3999999999999999E-2</v>
      </c>
      <c r="Y73" s="6">
        <v>0.188</v>
      </c>
      <c r="Z73" s="6">
        <v>2.9000000000000001E-2</v>
      </c>
      <c r="AA73" s="6">
        <v>2.8000000000000001E-2</v>
      </c>
      <c r="AB73" s="13">
        <f>鋼材国内消費量!B73*(1-T73)-B73</f>
        <v>31439332.435999997</v>
      </c>
      <c r="AC73" s="13">
        <f>鋼材国内消費量!C73*(1-U73)-C73</f>
        <v>8614097.6519999988</v>
      </c>
      <c r="AD73" s="13">
        <f>鋼材国内消費量!D73*(1-V73)-D73</f>
        <v>3848453.8490000004</v>
      </c>
      <c r="AE73" s="13">
        <f>(鋼材国内消費量!E73-E73)*(1-W73)</f>
        <v>2807096.67</v>
      </c>
      <c r="AF73" s="13">
        <f>鋼材国内消費量!F73*(1-X73)-F73</f>
        <v>763475.82799999975</v>
      </c>
      <c r="AG73" s="13">
        <f>鋼材国内消費量!G73*(1-Y73)-G73</f>
        <v>5723853.8000000007</v>
      </c>
      <c r="AH73" s="13">
        <f>鋼材国内消費量!H73*(1-Z73)-H73</f>
        <v>2617077.7509999997</v>
      </c>
      <c r="AI73" s="13">
        <f>鋼材国内消費量!I73*(1-AA73)-I73</f>
        <v>3066018.284</v>
      </c>
      <c r="AJ73" s="13">
        <f t="shared" si="4"/>
        <v>58879406.270000003</v>
      </c>
      <c r="AK73" s="13">
        <f>鋼材国内消費量!K73*(1-T73)-K73</f>
        <v>837488.50399999996</v>
      </c>
      <c r="AL73" s="13">
        <f>鋼材国内消費量!L73*(1-U73)-L73</f>
        <v>613696.83400000003</v>
      </c>
      <c r="AM73" s="13">
        <f>鋼材国内消費量!M73*(1-V73)-M73</f>
        <v>506367.38300000003</v>
      </c>
      <c r="AN73" s="13">
        <f>鋼材国内消費量!N73*(1-W73)-N73</f>
        <v>1305978.9750000001</v>
      </c>
      <c r="AO73" s="13">
        <f>鋼材国内消費量!O73*(1-X73)-O73</f>
        <v>90965.627999999968</v>
      </c>
      <c r="AP73" s="13">
        <f>鋼材国内消費量!P73*(1-Y73)-P73</f>
        <v>2306407.2920000004</v>
      </c>
      <c r="AQ73" s="13">
        <f>鋼材国内消費量!Q73*(1-Z73)-Q73</f>
        <v>52428.303999999996</v>
      </c>
      <c r="AR73" s="13">
        <f>鋼材国内消費量!R73*(1-AA73)-R73</f>
        <v>66867.508000000002</v>
      </c>
      <c r="AS73" s="13">
        <f t="shared" si="5"/>
        <v>5780200.4280000003</v>
      </c>
      <c r="AT73" s="13">
        <f t="shared" si="6"/>
        <v>58879406.270000003</v>
      </c>
      <c r="AU73" s="13">
        <f t="shared" si="7"/>
        <v>5780200.4280000003</v>
      </c>
    </row>
    <row r="74" spans="1:47" x14ac:dyDescent="0.15">
      <c r="A74" s="4">
        <v>1991</v>
      </c>
      <c r="B74" s="1">
        <v>0</v>
      </c>
      <c r="C74" s="1">
        <v>0</v>
      </c>
      <c r="D74" s="1">
        <v>1500000</v>
      </c>
      <c r="E74" s="1">
        <v>2012000</v>
      </c>
      <c r="F74" s="1">
        <v>2511000</v>
      </c>
      <c r="G74" s="1">
        <v>6569000</v>
      </c>
      <c r="H74" s="1">
        <v>54000</v>
      </c>
      <c r="I74" s="1">
        <v>2340000</v>
      </c>
      <c r="K74" s="1">
        <v>0</v>
      </c>
      <c r="L74" s="1">
        <v>0</v>
      </c>
      <c r="M74" s="1">
        <v>126000</v>
      </c>
      <c r="N74" s="1">
        <v>1072000</v>
      </c>
      <c r="O74" s="1">
        <v>164000</v>
      </c>
      <c r="P74" s="1">
        <v>2454000</v>
      </c>
      <c r="Q74" s="1">
        <v>1000</v>
      </c>
      <c r="R74" s="1">
        <v>56000</v>
      </c>
      <c r="T74" s="6">
        <v>4.3999999999999997E-2</v>
      </c>
      <c r="U74" s="6">
        <v>3.7999999999999999E-2</v>
      </c>
      <c r="V74" s="6">
        <v>0.13500000000000001</v>
      </c>
      <c r="W74" s="6">
        <v>0.14499999999999999</v>
      </c>
      <c r="X74" s="6">
        <v>5.1999999999999998E-2</v>
      </c>
      <c r="Y74" s="6">
        <v>0.18099999999999999</v>
      </c>
      <c r="Z74" s="6">
        <v>2.5000000000000001E-2</v>
      </c>
      <c r="AA74" s="6">
        <v>2.5000000000000001E-2</v>
      </c>
      <c r="AB74" s="13">
        <f>鋼材国内消費量!B74*(1-T74)-B74</f>
        <v>28651300.879999999</v>
      </c>
      <c r="AC74" s="13">
        <f>鋼材国内消費量!C74*(1-U74)-C74</f>
        <v>8385735.7220000001</v>
      </c>
      <c r="AD74" s="13">
        <f>鋼材国内消費量!D74*(1-V74)-D74</f>
        <v>4134044.29</v>
      </c>
      <c r="AE74" s="13">
        <f>(鋼材国内消費量!E74-E74)*(1-W74)</f>
        <v>2729726.8649999998</v>
      </c>
      <c r="AF74" s="13">
        <f>鋼材国内消費量!F74*(1-X74)-F74</f>
        <v>1045224.8159999996</v>
      </c>
      <c r="AG74" s="13">
        <f>鋼材国内消費量!G74*(1-Y74)-G74</f>
        <v>5703100.75</v>
      </c>
      <c r="AH74" s="13">
        <f>鋼材国内消費量!H74*(1-Z74)-H74</f>
        <v>2632050.9</v>
      </c>
      <c r="AI74" s="13">
        <f>鋼材国内消費量!I74*(1-AA74)-I74</f>
        <v>3521666.8499999996</v>
      </c>
      <c r="AJ74" s="13">
        <f t="shared" si="4"/>
        <v>56802851.072999999</v>
      </c>
      <c r="AK74" s="13">
        <f>鋼材国内消費量!K74*(1-T74)-K74</f>
        <v>778414.39599999995</v>
      </c>
      <c r="AL74" s="13">
        <f>鋼材国内消費量!L74*(1-U74)-L74</f>
        <v>550264.96199999994</v>
      </c>
      <c r="AM74" s="13">
        <f>鋼材国内消費量!M74*(1-V74)-M74</f>
        <v>501274.64500000002</v>
      </c>
      <c r="AN74" s="13">
        <f>鋼材国内消費量!N74*(1-W74)-N74</f>
        <v>1122773.8849999998</v>
      </c>
      <c r="AO74" s="13">
        <f>鋼材国内消費量!O74*(1-X74)-O74</f>
        <v>86518.479999999981</v>
      </c>
      <c r="AP74" s="13">
        <f>鋼材国内消費量!P74*(1-Y74)-P74</f>
        <v>2288213.1119999997</v>
      </c>
      <c r="AQ74" s="13">
        <f>鋼材国内消費量!Q74*(1-Z74)-Q74</f>
        <v>68569.175000000003</v>
      </c>
      <c r="AR74" s="13">
        <f>鋼材国内消費量!R74*(1-AA74)-R74</f>
        <v>66583.824999999997</v>
      </c>
      <c r="AS74" s="13">
        <f t="shared" si="5"/>
        <v>5462612.4799999995</v>
      </c>
      <c r="AT74" s="13">
        <f t="shared" si="6"/>
        <v>56802851.072999999</v>
      </c>
      <c r="AU74" s="13">
        <f t="shared" si="7"/>
        <v>5462612.4799999995</v>
      </c>
    </row>
    <row r="75" spans="1:47" x14ac:dyDescent="0.15">
      <c r="A75" s="4">
        <v>1992</v>
      </c>
      <c r="B75" s="1">
        <v>0</v>
      </c>
      <c r="C75" s="1">
        <v>-13000</v>
      </c>
      <c r="D75" s="1">
        <v>1416000</v>
      </c>
      <c r="E75" s="1">
        <v>1865000</v>
      </c>
      <c r="F75" s="1">
        <v>2722000</v>
      </c>
      <c r="G75" s="1">
        <v>6440000</v>
      </c>
      <c r="H75" s="1">
        <v>39000</v>
      </c>
      <c r="I75" s="1">
        <v>2397000</v>
      </c>
      <c r="K75" s="1">
        <v>0</v>
      </c>
      <c r="L75" s="1">
        <v>-1000</v>
      </c>
      <c r="M75" s="1">
        <v>132000</v>
      </c>
      <c r="N75" s="1">
        <v>1044000</v>
      </c>
      <c r="O75" s="1">
        <v>146000</v>
      </c>
      <c r="P75" s="1">
        <v>2407000</v>
      </c>
      <c r="Q75" s="1">
        <v>1000</v>
      </c>
      <c r="R75" s="1">
        <v>74000</v>
      </c>
      <c r="T75" s="6">
        <v>4.3999999999999997E-2</v>
      </c>
      <c r="U75" s="6">
        <v>3.7999999999999999E-2</v>
      </c>
      <c r="V75" s="6">
        <v>0.13400000000000001</v>
      </c>
      <c r="W75" s="6">
        <v>0.14499999999999999</v>
      </c>
      <c r="X75" s="6">
        <v>0.05</v>
      </c>
      <c r="Y75" s="6">
        <v>0.17499999999999999</v>
      </c>
      <c r="Z75" s="6">
        <v>2.1999999999999999E-2</v>
      </c>
      <c r="AA75" s="6">
        <v>2.1999999999999999E-2</v>
      </c>
      <c r="AB75" s="13">
        <f>鋼材国内消費量!B75*(1-T75)-B75</f>
        <v>25398051.044</v>
      </c>
      <c r="AC75" s="13">
        <f>鋼材国内消費量!C75*(1-U75)-C75</f>
        <v>7538245</v>
      </c>
      <c r="AD75" s="13">
        <f>鋼材国内消費量!D75*(1-V75)-D75</f>
        <v>3148045.16</v>
      </c>
      <c r="AE75" s="13">
        <f>(鋼材国内消費量!E75-E75)*(1-W75)</f>
        <v>2163382.56</v>
      </c>
      <c r="AF75" s="13">
        <f>鋼材国内消費量!F75*(1-X75)-F75</f>
        <v>821114.29999999981</v>
      </c>
      <c r="AG75" s="13">
        <f>鋼材国内消費量!G75*(1-Y75)-G75</f>
        <v>4707265.5249999985</v>
      </c>
      <c r="AH75" s="13">
        <f>鋼材国内消費量!H75*(1-Z75)-H75</f>
        <v>2324704.7280000001</v>
      </c>
      <c r="AI75" s="13">
        <f>鋼材国内消費量!I75*(1-AA75)-I75</f>
        <v>2717511.6359999999</v>
      </c>
      <c r="AJ75" s="13">
        <f t="shared" si="4"/>
        <v>48818319.952999994</v>
      </c>
      <c r="AK75" s="13">
        <f>鋼材国内消費量!K75*(1-T75)-K75</f>
        <v>696545.424</v>
      </c>
      <c r="AL75" s="13">
        <f>鋼材国内消費量!L75*(1-U75)-L75</f>
        <v>498177.95399999997</v>
      </c>
      <c r="AM75" s="13">
        <f>鋼材国内消費量!M75*(1-V75)-M75</f>
        <v>432748.91000000003</v>
      </c>
      <c r="AN75" s="13">
        <f>鋼材国内消費量!N75*(1-W75)-N75</f>
        <v>917998.42500000005</v>
      </c>
      <c r="AO75" s="13">
        <f>鋼材国内消費量!O75*(1-X75)-O75</f>
        <v>57766.449999999983</v>
      </c>
      <c r="AP75" s="13">
        <f>鋼材国内消費量!P75*(1-Y75)-P75</f>
        <v>2100979.8499999996</v>
      </c>
      <c r="AQ75" s="13">
        <f>鋼材国内消費量!Q75*(1-Z75)-Q75</f>
        <v>52739.144</v>
      </c>
      <c r="AR75" s="13">
        <f>鋼材国内消費量!R75*(1-AA75)-R75</f>
        <v>45394.239999999991</v>
      </c>
      <c r="AS75" s="13">
        <f t="shared" si="5"/>
        <v>4802350.3970000008</v>
      </c>
      <c r="AT75" s="13">
        <f t="shared" si="6"/>
        <v>48818319.952999994</v>
      </c>
      <c r="AU75" s="13">
        <f t="shared" si="7"/>
        <v>4802350.3970000008</v>
      </c>
    </row>
    <row r="76" spans="1:47" x14ac:dyDescent="0.15">
      <c r="A76" s="4">
        <v>1993</v>
      </c>
      <c r="B76" s="1">
        <v>0</v>
      </c>
      <c r="C76" s="1">
        <v>-22000</v>
      </c>
      <c r="D76" s="1">
        <v>1309000</v>
      </c>
      <c r="E76" s="1">
        <v>1970000</v>
      </c>
      <c r="F76" s="1">
        <v>2614000</v>
      </c>
      <c r="G76" s="1">
        <v>6282000</v>
      </c>
      <c r="H76" s="1">
        <v>33000</v>
      </c>
      <c r="I76" s="1">
        <v>2422000</v>
      </c>
      <c r="K76" s="1">
        <v>0</v>
      </c>
      <c r="L76" s="1">
        <v>-2000</v>
      </c>
      <c r="M76" s="1">
        <v>124000</v>
      </c>
      <c r="N76" s="1">
        <v>1200000</v>
      </c>
      <c r="O76" s="1">
        <v>117000</v>
      </c>
      <c r="P76" s="1">
        <v>2425000</v>
      </c>
      <c r="Q76" s="1">
        <v>1000</v>
      </c>
      <c r="R76" s="1">
        <v>78000</v>
      </c>
      <c r="T76" s="6">
        <v>4.3999999999999997E-2</v>
      </c>
      <c r="U76" s="6">
        <v>3.7999999999999999E-2</v>
      </c>
      <c r="V76" s="6">
        <v>0.13250000000000001</v>
      </c>
      <c r="W76" s="6">
        <v>0.14499999999999999</v>
      </c>
      <c r="X76" s="6">
        <v>4.8000000000000001E-2</v>
      </c>
      <c r="Y76" s="6">
        <v>0.16800000000000001</v>
      </c>
      <c r="Z76" s="6">
        <v>1.7999999999999999E-2</v>
      </c>
      <c r="AA76" s="6">
        <v>1.7999999999999999E-2</v>
      </c>
      <c r="AB76" s="13">
        <f>鋼材国内消費量!B76*(1-T76)-B76</f>
        <v>23296158.851999998</v>
      </c>
      <c r="AC76" s="13">
        <f>鋼材国内消費量!C76*(1-U76)-C76</f>
        <v>7144699.9479999999</v>
      </c>
      <c r="AD76" s="13">
        <f>鋼材国内消費量!D76*(1-V76)-D76</f>
        <v>2994473.1799999997</v>
      </c>
      <c r="AE76" s="13">
        <f>(鋼材国内消費量!E76-E76)*(1-W76)</f>
        <v>1732546.3499999999</v>
      </c>
      <c r="AF76" s="13">
        <f>鋼材国内消費量!F76*(1-X76)-F76</f>
        <v>749657.80799999973</v>
      </c>
      <c r="AG76" s="13">
        <f>鋼材国内消費量!G76*(1-Y76)-G76</f>
        <v>3815931.5839999989</v>
      </c>
      <c r="AH76" s="13">
        <f>鋼材国内消費量!H76*(1-Z76)-H76</f>
        <v>2350712.6919999998</v>
      </c>
      <c r="AI76" s="13">
        <f>鋼材国内消費量!I76*(1-AA76)-I76</f>
        <v>2739919.3339999998</v>
      </c>
      <c r="AJ76" s="13">
        <f t="shared" si="4"/>
        <v>44824099.747999996</v>
      </c>
      <c r="AK76" s="13">
        <f>鋼材国内消費量!K76*(1-T76)-K76</f>
        <v>707171.36399999994</v>
      </c>
      <c r="AL76" s="13">
        <f>鋼材国内消費量!L76*(1-U76)-L76</f>
        <v>507880.20600000001</v>
      </c>
      <c r="AM76" s="13">
        <f>鋼材国内消費量!M76*(1-V76)-M76</f>
        <v>410379.13249999995</v>
      </c>
      <c r="AN76" s="13">
        <f>鋼材国内消費量!N76*(1-W76)-N76</f>
        <v>726671.53499999992</v>
      </c>
      <c r="AO76" s="13">
        <f>鋼材国内消費量!O76*(1-X76)-O76</f>
        <v>4371.4320000000007</v>
      </c>
      <c r="AP76" s="13">
        <f>鋼材国内消費量!P76*(1-Y76)-P76</f>
        <v>1741864</v>
      </c>
      <c r="AQ76" s="13">
        <f>鋼材国内消費量!Q76*(1-Z76)-Q76</f>
        <v>52479.72</v>
      </c>
      <c r="AR76" s="13">
        <f>鋼材国内消費量!R76*(1-AA76)-R76</f>
        <v>69048.608000000007</v>
      </c>
      <c r="AS76" s="13">
        <f t="shared" si="5"/>
        <v>4219865.9975000005</v>
      </c>
      <c r="AT76" s="13">
        <f t="shared" si="6"/>
        <v>44824099.747999996</v>
      </c>
      <c r="AU76" s="13">
        <f t="shared" si="7"/>
        <v>4219865.9975000005</v>
      </c>
    </row>
    <row r="77" spans="1:47" x14ac:dyDescent="0.15">
      <c r="A77" s="4">
        <v>1994</v>
      </c>
      <c r="B77" s="1">
        <v>0</v>
      </c>
      <c r="C77" s="1">
        <v>-14000</v>
      </c>
      <c r="D77" s="1">
        <v>1304000</v>
      </c>
      <c r="E77" s="1">
        <v>1895000</v>
      </c>
      <c r="F77" s="1">
        <v>2679000</v>
      </c>
      <c r="G77" s="1">
        <v>6113000</v>
      </c>
      <c r="H77" s="1">
        <v>26000</v>
      </c>
      <c r="I77" s="1">
        <v>2382000</v>
      </c>
      <c r="K77" s="1">
        <v>0</v>
      </c>
      <c r="L77" s="1">
        <v>-1000</v>
      </c>
      <c r="M77" s="1">
        <v>121000</v>
      </c>
      <c r="N77" s="1">
        <v>1356000</v>
      </c>
      <c r="O77" s="1">
        <v>163000</v>
      </c>
      <c r="P77" s="1">
        <v>2490000</v>
      </c>
      <c r="Q77" s="1">
        <v>1000</v>
      </c>
      <c r="R77" s="1">
        <v>70000</v>
      </c>
      <c r="T77" s="6">
        <v>4.3999999999999997E-2</v>
      </c>
      <c r="U77" s="6">
        <v>3.7999999999999999E-2</v>
      </c>
      <c r="V77" s="6">
        <v>0.1305</v>
      </c>
      <c r="W77" s="6">
        <v>0.14499999999999999</v>
      </c>
      <c r="X77" s="6">
        <v>4.5999999999999999E-2</v>
      </c>
      <c r="Y77" s="6">
        <v>0.16200000000000001</v>
      </c>
      <c r="Z77" s="6">
        <v>1.4999999999999999E-2</v>
      </c>
      <c r="AA77" s="6">
        <v>1.4999999999999999E-2</v>
      </c>
      <c r="AB77" s="13">
        <f>鋼材国内消費量!B77*(1-T77)-B77</f>
        <v>24667000.711999997</v>
      </c>
      <c r="AC77" s="13">
        <f>鋼材国内消費量!C77*(1-U77)-C77</f>
        <v>7067270.4840000002</v>
      </c>
      <c r="AD77" s="13">
        <f>鋼材国内消費量!D77*(1-V77)-D77</f>
        <v>3194902.557</v>
      </c>
      <c r="AE77" s="13">
        <f>(鋼材国内消費量!E77-E77)*(1-W77)</f>
        <v>1923969.7349999999</v>
      </c>
      <c r="AF77" s="13">
        <f>鋼材国内消費量!F77*(1-X77)-F77</f>
        <v>980937.04799999995</v>
      </c>
      <c r="AG77" s="13">
        <f>鋼材国内消費量!G77*(1-Y77)-G77</f>
        <v>4411366.58</v>
      </c>
      <c r="AH77" s="13">
        <f>鋼材国内消費量!H77*(1-Z77)-H77</f>
        <v>2427341.4699999997</v>
      </c>
      <c r="AI77" s="13">
        <f>鋼材国内消費量!I77*(1-AA77)-I77</f>
        <v>2950502.38</v>
      </c>
      <c r="AJ77" s="13">
        <f t="shared" si="4"/>
        <v>47623290.965999998</v>
      </c>
      <c r="AK77" s="13">
        <f>鋼材国内消費量!K77*(1-T77)-K77</f>
        <v>732379.17200000002</v>
      </c>
      <c r="AL77" s="13">
        <f>鋼材国内消費量!L77*(1-U77)-L77</f>
        <v>555890.25800000003</v>
      </c>
      <c r="AM77" s="13">
        <f>鋼材国内消費量!M77*(1-V77)-M77</f>
        <v>461036.34399999992</v>
      </c>
      <c r="AN77" s="13">
        <f>鋼材国内消費量!N77*(1-W77)-N77</f>
        <v>1023048.6149999998</v>
      </c>
      <c r="AO77" s="13">
        <f>鋼材国内消費量!O77*(1-X77)-O77</f>
        <v>65449.609999999986</v>
      </c>
      <c r="AP77" s="13">
        <f>鋼材国内消費量!P77*(1-Y77)-P77</f>
        <v>2154625.8939999994</v>
      </c>
      <c r="AQ77" s="13">
        <f>鋼材国内消費量!Q77*(1-Z77)-Q77</f>
        <v>64603.955000000002</v>
      </c>
      <c r="AR77" s="13">
        <f>鋼材国内消費量!R77*(1-AA77)-R77</f>
        <v>131157.685</v>
      </c>
      <c r="AS77" s="13">
        <f t="shared" si="5"/>
        <v>5188191.5329999989</v>
      </c>
      <c r="AT77" s="13">
        <f t="shared" si="6"/>
        <v>47623290.965999998</v>
      </c>
      <c r="AU77" s="13">
        <f t="shared" si="7"/>
        <v>5188191.5329999989</v>
      </c>
    </row>
    <row r="78" spans="1:47" x14ac:dyDescent="0.15">
      <c r="A78" s="4">
        <v>1995</v>
      </c>
      <c r="B78" s="1">
        <v>0</v>
      </c>
      <c r="C78" s="1">
        <v>-19000</v>
      </c>
      <c r="D78" s="1">
        <v>1238000</v>
      </c>
      <c r="E78" s="1">
        <v>2024000</v>
      </c>
      <c r="F78" s="1">
        <v>2847000</v>
      </c>
      <c r="G78" s="1">
        <v>5658000</v>
      </c>
      <c r="H78" s="1">
        <v>20000</v>
      </c>
      <c r="I78" s="1">
        <v>2276000</v>
      </c>
      <c r="K78" s="1">
        <v>0</v>
      </c>
      <c r="L78" s="1">
        <v>-1000</v>
      </c>
      <c r="M78" s="1">
        <v>126000</v>
      </c>
      <c r="N78" s="1">
        <v>1285000</v>
      </c>
      <c r="O78" s="1">
        <v>151000</v>
      </c>
      <c r="P78" s="1">
        <v>2328000</v>
      </c>
      <c r="Q78" s="1">
        <v>0</v>
      </c>
      <c r="R78" s="1">
        <v>76000</v>
      </c>
      <c r="T78" s="6">
        <v>4.3999999999999997E-2</v>
      </c>
      <c r="U78" s="6">
        <v>3.7999999999999999E-2</v>
      </c>
      <c r="V78" s="6">
        <v>0.127</v>
      </c>
      <c r="W78" s="6">
        <v>0.14699999999999999</v>
      </c>
      <c r="X78" s="6">
        <v>5.0999999999999997E-2</v>
      </c>
      <c r="Y78" s="6">
        <v>0.16600000000000001</v>
      </c>
      <c r="Z78" s="6">
        <v>1.9E-2</v>
      </c>
      <c r="AA78" s="6">
        <v>1.9E-2</v>
      </c>
      <c r="AB78" s="13">
        <f>鋼材国内消費量!B78*(1-T78)-B78</f>
        <v>26041774.599999998</v>
      </c>
      <c r="AC78" s="13">
        <f>鋼材国内消費量!C78*(1-U78)-C78</f>
        <v>7676663.3379999995</v>
      </c>
      <c r="AD78" s="13">
        <f>鋼材国内消費量!D78*(1-V78)-D78</f>
        <v>2929211.3739999998</v>
      </c>
      <c r="AE78" s="13">
        <f>(鋼材国内消費量!E78-E78)*(1-W78)</f>
        <v>1850987.8219999999</v>
      </c>
      <c r="AF78" s="13">
        <f>鋼材国内消費量!F78*(1-X78)-F78</f>
        <v>1011119.642</v>
      </c>
      <c r="AG78" s="13">
        <f>鋼材国内消費量!G78*(1-Y78)-G78</f>
        <v>4567151.9159999993</v>
      </c>
      <c r="AH78" s="13">
        <f>鋼材国内消費量!H78*(1-Z78)-H78</f>
        <v>2415853.4109999998</v>
      </c>
      <c r="AI78" s="13">
        <f>鋼材国内消費量!I78*(1-AA78)-I78</f>
        <v>2977573.8250000002</v>
      </c>
      <c r="AJ78" s="13">
        <f t="shared" si="4"/>
        <v>49470335.927999988</v>
      </c>
      <c r="AK78" s="13">
        <f>鋼材国内消費量!K78*(1-T78)-K78</f>
        <v>799502.79999999993</v>
      </c>
      <c r="AL78" s="13">
        <f>鋼材国内消費量!L78*(1-U78)-L78</f>
        <v>594339.47399999993</v>
      </c>
      <c r="AM78" s="13">
        <f>鋼材国内消費量!M78*(1-V78)-M78</f>
        <v>496631.45700000005</v>
      </c>
      <c r="AN78" s="13">
        <f>鋼材国内消費量!N78*(1-W78)-N78</f>
        <v>935585.89800000004</v>
      </c>
      <c r="AO78" s="13">
        <f>鋼材国内消費量!O78*(1-X78)-O78</f>
        <v>63751.107999999978</v>
      </c>
      <c r="AP78" s="13">
        <f>鋼材国内消費量!P78*(1-Y78)-P78</f>
        <v>2096890.4160000002</v>
      </c>
      <c r="AQ78" s="13">
        <f>鋼材国内消費量!Q78*(1-Z78)-Q78</f>
        <v>54206.135999999999</v>
      </c>
      <c r="AR78" s="13">
        <f>鋼材国内消費量!R78*(1-AA78)-R78</f>
        <v>162357.49400000001</v>
      </c>
      <c r="AS78" s="13">
        <f t="shared" si="5"/>
        <v>5203264.7829999998</v>
      </c>
      <c r="AT78" s="13">
        <f t="shared" si="6"/>
        <v>49470335.927999988</v>
      </c>
      <c r="AU78" s="13">
        <f t="shared" si="7"/>
        <v>5203264.7829999998</v>
      </c>
    </row>
    <row r="79" spans="1:47" x14ac:dyDescent="0.15">
      <c r="A79" s="4">
        <v>1996</v>
      </c>
      <c r="B79" s="1">
        <v>0</v>
      </c>
      <c r="C79" s="1">
        <v>-27000</v>
      </c>
      <c r="D79" s="1">
        <v>1287000</v>
      </c>
      <c r="E79" s="1">
        <v>2008000</v>
      </c>
      <c r="F79" s="1">
        <v>2933000</v>
      </c>
      <c r="G79" s="1">
        <v>5772000</v>
      </c>
      <c r="H79" s="1">
        <v>16000</v>
      </c>
      <c r="I79" s="1">
        <v>2275000</v>
      </c>
      <c r="K79" s="1">
        <v>0</v>
      </c>
      <c r="L79" s="1">
        <v>-2000</v>
      </c>
      <c r="M79" s="1">
        <v>141000</v>
      </c>
      <c r="N79" s="1">
        <v>1317000</v>
      </c>
      <c r="O79" s="1">
        <v>136000</v>
      </c>
      <c r="P79" s="1">
        <v>2476000</v>
      </c>
      <c r="Q79" s="1">
        <v>0</v>
      </c>
      <c r="R79" s="1">
        <v>76000</v>
      </c>
      <c r="T79" s="6">
        <v>4.3999999999999997E-2</v>
      </c>
      <c r="U79" s="6">
        <v>3.7999999999999999E-2</v>
      </c>
      <c r="V79" s="6">
        <v>0.124</v>
      </c>
      <c r="W79" s="6">
        <v>0.15</v>
      </c>
      <c r="X79" s="6">
        <v>5.7000000000000002E-2</v>
      </c>
      <c r="Y79" s="6">
        <v>0.17100000000000001</v>
      </c>
      <c r="Z79" s="6">
        <v>2.3E-2</v>
      </c>
      <c r="AA79" s="6">
        <v>2.3E-2</v>
      </c>
      <c r="AB79" s="13">
        <f>鋼材国内消費量!B79*(1-T79)-B79</f>
        <v>27464298.776000001</v>
      </c>
      <c r="AC79" s="13">
        <f>鋼材国内消費量!C79*(1-U79)-C79</f>
        <v>7353809.4119999995</v>
      </c>
      <c r="AD79" s="13">
        <f>鋼材国内消費量!D79*(1-V79)-D79</f>
        <v>2904709.932</v>
      </c>
      <c r="AE79" s="13">
        <f>(鋼材国内消費量!E79-E79)*(1-W79)</f>
        <v>1937475.55</v>
      </c>
      <c r="AF79" s="13">
        <f>鋼材国内消費量!F79*(1-X79)-F79</f>
        <v>1068891.1409999998</v>
      </c>
      <c r="AG79" s="13">
        <f>鋼材国内消費量!G79*(1-Y79)-G79</f>
        <v>4466804.0810000002</v>
      </c>
      <c r="AH79" s="13">
        <f>鋼材国内消費量!H79*(1-Z79)-H79</f>
        <v>2363268.56</v>
      </c>
      <c r="AI79" s="13">
        <f>鋼材国内消費量!I79*(1-AA79)-I79</f>
        <v>3157737.4639999997</v>
      </c>
      <c r="AJ79" s="13">
        <f t="shared" si="4"/>
        <v>50716994.916000009</v>
      </c>
      <c r="AK79" s="13">
        <f>鋼材国内消費量!K79*(1-T79)-K79</f>
        <v>830461.90399999998</v>
      </c>
      <c r="AL79" s="13">
        <f>鋼材国内消費量!L79*(1-U79)-L79</f>
        <v>636368.77399999998</v>
      </c>
      <c r="AM79" s="13">
        <f>鋼材国内消費量!M79*(1-V79)-M79</f>
        <v>462104.1</v>
      </c>
      <c r="AN79" s="13">
        <f>鋼材国内消費量!N79*(1-W79)-N79</f>
        <v>1089974.75</v>
      </c>
      <c r="AO79" s="13">
        <f>鋼材国内消費量!O79*(1-X79)-O79</f>
        <v>61570.758999999991</v>
      </c>
      <c r="AP79" s="13">
        <f>鋼材国内消費量!P79*(1-Y79)-P79</f>
        <v>2051942.4569999995</v>
      </c>
      <c r="AQ79" s="13">
        <f>鋼材国内消費量!Q79*(1-Z79)-Q79</f>
        <v>53510.29</v>
      </c>
      <c r="AR79" s="13">
        <f>鋼材国内消費量!R79*(1-AA79)-R79</f>
        <v>170355.435</v>
      </c>
      <c r="AS79" s="13">
        <f t="shared" si="5"/>
        <v>5356288.4689999986</v>
      </c>
      <c r="AT79" s="13">
        <f t="shared" si="6"/>
        <v>50716994.916000009</v>
      </c>
      <c r="AU79" s="13">
        <f t="shared" si="7"/>
        <v>5356288.4689999986</v>
      </c>
    </row>
    <row r="80" spans="1:47" x14ac:dyDescent="0.15">
      <c r="A80" s="4">
        <v>1997</v>
      </c>
      <c r="B80" s="1">
        <v>0</v>
      </c>
      <c r="C80" s="1">
        <v>-47000</v>
      </c>
      <c r="D80" s="1">
        <v>1247000</v>
      </c>
      <c r="E80" s="1">
        <v>1890000</v>
      </c>
      <c r="F80" s="1">
        <v>3168000</v>
      </c>
      <c r="G80" s="1">
        <v>5429000</v>
      </c>
      <c r="H80" s="1">
        <v>12000</v>
      </c>
      <c r="I80" s="1">
        <v>2160000</v>
      </c>
      <c r="K80" s="1">
        <v>0</v>
      </c>
      <c r="L80" s="1">
        <v>-4000</v>
      </c>
      <c r="M80" s="1">
        <v>146000</v>
      </c>
      <c r="N80" s="1">
        <v>1273000</v>
      </c>
      <c r="O80" s="1">
        <v>126000</v>
      </c>
      <c r="P80" s="1">
        <v>2356000</v>
      </c>
      <c r="Q80" s="1">
        <v>0</v>
      </c>
      <c r="R80" s="1">
        <v>66000</v>
      </c>
      <c r="T80" s="6">
        <v>4.3999999999999997E-2</v>
      </c>
      <c r="U80" s="6">
        <v>3.7999999999999999E-2</v>
      </c>
      <c r="V80" s="6">
        <v>0.121</v>
      </c>
      <c r="W80" s="6">
        <v>0.152</v>
      </c>
      <c r="X80" s="6">
        <v>6.2E-2</v>
      </c>
      <c r="Y80" s="6">
        <v>0.17499999999999999</v>
      </c>
      <c r="Z80" s="6">
        <v>2.7E-2</v>
      </c>
      <c r="AA80" s="6">
        <v>2.7E-2</v>
      </c>
      <c r="AB80" s="13">
        <f>鋼材国内消費量!B80*(1-T80)-B80</f>
        <v>25865818.976</v>
      </c>
      <c r="AC80" s="13">
        <f>鋼材国内消費量!C80*(1-U80)-C80</f>
        <v>6676293.9959999993</v>
      </c>
      <c r="AD80" s="13">
        <f>鋼材国内消費量!D80*(1-V80)-D80</f>
        <v>2737735.54</v>
      </c>
      <c r="AE80" s="13">
        <f>(鋼材国内消費量!E80-E80)*(1-W80)</f>
        <v>1913545.0719999999</v>
      </c>
      <c r="AF80" s="13">
        <f>鋼材国内消費量!F80*(1-X80)-F80</f>
        <v>1076351.5099999998</v>
      </c>
      <c r="AG80" s="13">
        <f>鋼材国内消費量!G80*(1-Y80)-G80</f>
        <v>4633301.4249999989</v>
      </c>
      <c r="AH80" s="13">
        <f>鋼材国内消費量!H80*(1-Z80)-H80</f>
        <v>2248115.5359999998</v>
      </c>
      <c r="AI80" s="13">
        <f>鋼材国内消費量!I80*(1-AA80)-I80</f>
        <v>3006037.443</v>
      </c>
      <c r="AJ80" s="13">
        <f t="shared" si="4"/>
        <v>48157199.497999996</v>
      </c>
      <c r="AK80" s="13">
        <f>鋼材国内消費量!K80*(1-T80)-K80</f>
        <v>872065.11199999996</v>
      </c>
      <c r="AL80" s="13">
        <f>鋼材国内消費量!L80*(1-U80)-L80</f>
        <v>632649.68400000001</v>
      </c>
      <c r="AM80" s="13">
        <f>鋼材国内消費量!M80*(1-V80)-M80</f>
        <v>476578.99899999995</v>
      </c>
      <c r="AN80" s="13">
        <f>鋼材国内消費量!N80*(1-W80)-N80</f>
        <v>1077003.8879999998</v>
      </c>
      <c r="AO80" s="13">
        <f>鋼材国内消費量!O80*(1-X80)-O80</f>
        <v>32416.943999999989</v>
      </c>
      <c r="AP80" s="13">
        <f>鋼材国内消費量!P80*(1-Y80)-P80</f>
        <v>2069861</v>
      </c>
      <c r="AQ80" s="13">
        <f>鋼材国内消費量!Q80*(1-Z80)-Q80</f>
        <v>44172.254000000001</v>
      </c>
      <c r="AR80" s="13">
        <f>鋼材国内消費量!R80*(1-AA80)-R80</f>
        <v>181162.43299999999</v>
      </c>
      <c r="AS80" s="13">
        <f t="shared" si="5"/>
        <v>5385910.3140000002</v>
      </c>
      <c r="AT80" s="13">
        <f t="shared" si="6"/>
        <v>48157199.497999996</v>
      </c>
      <c r="AU80" s="13">
        <f t="shared" si="7"/>
        <v>5385910.3140000002</v>
      </c>
    </row>
    <row r="81" spans="1:47" x14ac:dyDescent="0.15">
      <c r="A81" s="4">
        <v>1998</v>
      </c>
      <c r="B81" s="1">
        <v>0</v>
      </c>
      <c r="C81" s="1">
        <v>-49000</v>
      </c>
      <c r="D81" s="1">
        <v>1059000</v>
      </c>
      <c r="E81" s="1">
        <v>1522000</v>
      </c>
      <c r="F81" s="1">
        <v>3120000</v>
      </c>
      <c r="G81" s="1">
        <v>4744000</v>
      </c>
      <c r="H81" s="1">
        <v>7000</v>
      </c>
      <c r="I81" s="1">
        <v>1893000</v>
      </c>
      <c r="K81" s="1">
        <v>0</v>
      </c>
      <c r="L81" s="1">
        <v>-4000</v>
      </c>
      <c r="M81" s="1">
        <v>112000</v>
      </c>
      <c r="N81" s="1">
        <v>929000</v>
      </c>
      <c r="O81" s="1">
        <v>118000</v>
      </c>
      <c r="P81" s="1">
        <v>1972000</v>
      </c>
      <c r="Q81" s="1">
        <v>0</v>
      </c>
      <c r="R81" s="1">
        <v>53000</v>
      </c>
      <c r="T81" s="6">
        <v>4.3999999999999997E-2</v>
      </c>
      <c r="U81" s="6">
        <v>3.7999999999999999E-2</v>
      </c>
      <c r="V81" s="6">
        <v>0.11749999999999999</v>
      </c>
      <c r="W81" s="6">
        <v>0.155</v>
      </c>
      <c r="X81" s="6">
        <v>6.7000000000000004E-2</v>
      </c>
      <c r="Y81" s="6">
        <v>0.18</v>
      </c>
      <c r="Z81" s="6">
        <v>3.1E-2</v>
      </c>
      <c r="AA81" s="6">
        <v>0.03</v>
      </c>
      <c r="AB81" s="13">
        <f>鋼材国内消費量!B81*(1-T81)-B81</f>
        <v>23110270.388</v>
      </c>
      <c r="AC81" s="13">
        <f>鋼材国内消費量!C81*(1-U81)-C81</f>
        <v>6473976.7400000002</v>
      </c>
      <c r="AD81" s="13">
        <f>鋼材国内消費量!D81*(1-V81)-D81</f>
        <v>2466490.4250000003</v>
      </c>
      <c r="AE81" s="13">
        <f>(鋼材国内消費量!E81-E81)*(1-W81)</f>
        <v>1532497.915</v>
      </c>
      <c r="AF81" s="13">
        <f>鋼材国内消費量!F81*(1-X81)-F81</f>
        <v>761228.68500000006</v>
      </c>
      <c r="AG81" s="13">
        <f>鋼材国内消費量!G81*(1-Y81)-G81</f>
        <v>4125506.2200000007</v>
      </c>
      <c r="AH81" s="13">
        <f>鋼材国内消費量!H81*(1-Z81)-H81</f>
        <v>2062314.0349999999</v>
      </c>
      <c r="AI81" s="13">
        <f>鋼材国内消費量!I81*(1-AA81)-I81</f>
        <v>2549772.66</v>
      </c>
      <c r="AJ81" s="13">
        <f t="shared" si="4"/>
        <v>43082057.068000004</v>
      </c>
      <c r="AK81" s="13">
        <f>鋼材国内消費量!K81*(1-T81)-K81</f>
        <v>689074.28399999999</v>
      </c>
      <c r="AL81" s="13">
        <f>鋼材国内消費量!L81*(1-U81)-L81</f>
        <v>649021.96199999994</v>
      </c>
      <c r="AM81" s="13">
        <f>鋼材国内消費量!M81*(1-V81)-M81</f>
        <v>391169.73000000004</v>
      </c>
      <c r="AN81" s="13">
        <f>鋼材国内消費量!N81*(1-W81)-N81</f>
        <v>768712.31499999994</v>
      </c>
      <c r="AO81" s="13">
        <f>鋼材国内消費量!O81*(1-X81)-O81</f>
        <v>14735.111000000004</v>
      </c>
      <c r="AP81" s="13">
        <f>鋼材国内消費量!P81*(1-Y81)-P81</f>
        <v>1772062.6</v>
      </c>
      <c r="AQ81" s="13">
        <f>鋼材国内消費量!Q81*(1-Z81)-Q81</f>
        <v>33223.133999999998</v>
      </c>
      <c r="AR81" s="13">
        <f>鋼材国内消費量!R81*(1-AA81)-R81</f>
        <v>79366.199999999983</v>
      </c>
      <c r="AS81" s="13">
        <f t="shared" si="5"/>
        <v>4397365.3360000001</v>
      </c>
      <c r="AT81" s="13">
        <f t="shared" si="6"/>
        <v>43082057.068000004</v>
      </c>
      <c r="AU81" s="13">
        <f t="shared" si="7"/>
        <v>4397365.3360000001</v>
      </c>
    </row>
    <row r="82" spans="1:47" x14ac:dyDescent="0.15">
      <c r="A82" s="4">
        <v>1999</v>
      </c>
      <c r="B82" s="1">
        <v>0</v>
      </c>
      <c r="C82" s="1">
        <v>-58000</v>
      </c>
      <c r="D82" s="1">
        <v>1057000</v>
      </c>
      <c r="E82" s="1">
        <v>1411000</v>
      </c>
      <c r="F82" s="1">
        <v>3044000</v>
      </c>
      <c r="G82" s="1">
        <v>4601000</v>
      </c>
      <c r="H82" s="1">
        <v>4000</v>
      </c>
      <c r="I82" s="1">
        <v>1846000</v>
      </c>
      <c r="K82" s="1">
        <v>0</v>
      </c>
      <c r="L82" s="1">
        <v>-6000</v>
      </c>
      <c r="M82" s="1">
        <v>110000</v>
      </c>
      <c r="N82" s="1">
        <v>873000</v>
      </c>
      <c r="O82" s="1">
        <v>148000</v>
      </c>
      <c r="P82" s="1">
        <v>2005000</v>
      </c>
      <c r="Q82" s="1">
        <v>0</v>
      </c>
      <c r="R82" s="1">
        <v>49000</v>
      </c>
      <c r="T82" s="6">
        <v>4.3999999999999997E-2</v>
      </c>
      <c r="U82" s="6">
        <v>3.7999999999999999E-2</v>
      </c>
      <c r="V82" s="6">
        <v>0.114</v>
      </c>
      <c r="W82" s="6">
        <v>0.157</v>
      </c>
      <c r="X82" s="6">
        <v>7.2999999999999995E-2</v>
      </c>
      <c r="Y82" s="6">
        <v>0.184</v>
      </c>
      <c r="Z82" s="6">
        <v>3.4000000000000002E-2</v>
      </c>
      <c r="AA82" s="6">
        <v>3.4000000000000002E-2</v>
      </c>
      <c r="AB82" s="13">
        <f>鋼材国内消費量!B82*(1-T82)-B82</f>
        <v>23336327.103999998</v>
      </c>
      <c r="AC82" s="13">
        <f>鋼材国内消費量!C82*(1-U82)-C82</f>
        <v>6277000.9959999993</v>
      </c>
      <c r="AD82" s="13">
        <f>鋼材国内消費量!D82*(1-V82)-D82</f>
        <v>2524188.9640000002</v>
      </c>
      <c r="AE82" s="13">
        <f>(鋼材国内消費量!E82-E82)*(1-W82)</f>
        <v>1627531.206</v>
      </c>
      <c r="AF82" s="13">
        <f>鋼材国内消費量!F82*(1-X82)-F82</f>
        <v>606507.46</v>
      </c>
      <c r="AG82" s="13">
        <f>鋼材国内消費量!G82*(1-Y82)-G82</f>
        <v>4320426.7360000014</v>
      </c>
      <c r="AH82" s="13">
        <f>鋼材国内消費量!H82*(1-Z82)-H82</f>
        <v>2039919.794</v>
      </c>
      <c r="AI82" s="13">
        <f>鋼材国内消費量!I82*(1-AA82)-I82</f>
        <v>2687420.6119999997</v>
      </c>
      <c r="AJ82" s="13">
        <f t="shared" si="4"/>
        <v>43419322.871999994</v>
      </c>
      <c r="AK82" s="13">
        <f>鋼材国内消費量!K82*(1-T82)-K82</f>
        <v>772829.44400000002</v>
      </c>
      <c r="AL82" s="13">
        <f>鋼材国内消費量!L82*(1-U82)-L82</f>
        <v>649373.09399999992</v>
      </c>
      <c r="AM82" s="13">
        <f>鋼材国内消費量!M82*(1-V82)-M82</f>
        <v>411496.05599999998</v>
      </c>
      <c r="AN82" s="13">
        <f>鋼材国内消費量!N82*(1-W82)-N82</f>
        <v>935670.83100000001</v>
      </c>
      <c r="AO82" s="13">
        <f>鋼材国内消費量!O82*(1-X82)-O82</f>
        <v>1488.9470000000147</v>
      </c>
      <c r="AP82" s="13">
        <f>鋼材国内消費量!P82*(1-Y82)-P82</f>
        <v>1990956.8960000002</v>
      </c>
      <c r="AQ82" s="13">
        <f>鋼材国内消費量!Q82*(1-Z82)-Q82</f>
        <v>24825.234</v>
      </c>
      <c r="AR82" s="13">
        <f>鋼材国内消費量!R82*(1-AA82)-R82</f>
        <v>75362.84</v>
      </c>
      <c r="AS82" s="13">
        <f t="shared" si="5"/>
        <v>4862003.3420000002</v>
      </c>
      <c r="AT82" s="13">
        <f t="shared" si="6"/>
        <v>43419322.871999994</v>
      </c>
      <c r="AU82" s="13">
        <f t="shared" si="7"/>
        <v>4862003.3420000002</v>
      </c>
    </row>
    <row r="83" spans="1:47" x14ac:dyDescent="0.15">
      <c r="A83" s="4">
        <v>2000</v>
      </c>
      <c r="B83" s="1">
        <v>0</v>
      </c>
      <c r="C83" s="1">
        <v>-62000</v>
      </c>
      <c r="D83" s="1">
        <v>1099000</v>
      </c>
      <c r="E83" s="1">
        <v>1438000</v>
      </c>
      <c r="F83" s="1">
        <v>2891000</v>
      </c>
      <c r="G83" s="1">
        <v>4847000</v>
      </c>
      <c r="H83" s="1">
        <v>1000</v>
      </c>
      <c r="I83" s="1">
        <v>1759000</v>
      </c>
      <c r="K83" s="1">
        <v>0</v>
      </c>
      <c r="L83" s="1">
        <v>-6000</v>
      </c>
      <c r="M83" s="1">
        <v>124000</v>
      </c>
      <c r="N83" s="1">
        <v>901000</v>
      </c>
      <c r="O83" s="1">
        <v>160000</v>
      </c>
      <c r="P83" s="1">
        <v>2071000</v>
      </c>
      <c r="Q83" s="1">
        <v>0</v>
      </c>
      <c r="R83" s="1">
        <v>48000</v>
      </c>
      <c r="T83" s="6">
        <v>4.3999999999999997E-2</v>
      </c>
      <c r="U83" s="6">
        <v>3.7999999999999999E-2</v>
      </c>
      <c r="V83" s="6">
        <v>0.1105</v>
      </c>
      <c r="W83" s="6">
        <v>0.16</v>
      </c>
      <c r="X83" s="6">
        <v>7.8E-2</v>
      </c>
      <c r="Y83" s="6">
        <v>0.189</v>
      </c>
      <c r="Z83" s="6">
        <v>3.7999999999999999E-2</v>
      </c>
      <c r="AA83" s="6">
        <v>3.7999999999999999E-2</v>
      </c>
      <c r="AB83" s="13">
        <f>鋼材国内消費量!B83*(1-T83)-B83</f>
        <v>24992727.119999997</v>
      </c>
      <c r="AC83" s="13">
        <f>鋼材国内消費量!C83*(1-U83)-C83</f>
        <v>6548048.3480000002</v>
      </c>
      <c r="AD83" s="13">
        <f>鋼材国内消費量!D83*(1-V83)-D83</f>
        <v>2870590.3295</v>
      </c>
      <c r="AE83" s="13">
        <f>(鋼材国内消費量!E83-E83)*(1-W83)</f>
        <v>1832103.8399999999</v>
      </c>
      <c r="AF83" s="13">
        <f>鋼材国内消費量!F83*(1-X83)-F83</f>
        <v>1213285.7660000003</v>
      </c>
      <c r="AG83" s="13">
        <f>鋼材国内消費量!G83*(1-Y83)-G83</f>
        <v>5093634.6159999985</v>
      </c>
      <c r="AH83" s="13">
        <f>鋼材国内消費量!H83*(1-Z83)-H83</f>
        <v>2006054.27</v>
      </c>
      <c r="AI83" s="13">
        <f>鋼材国内消費量!I83*(1-AA83)-I83</f>
        <v>3039969.7079999996</v>
      </c>
      <c r="AJ83" s="13">
        <f t="shared" si="4"/>
        <v>47596413.997500002</v>
      </c>
      <c r="AK83" s="13">
        <f>鋼材国内消費量!K83*(1-T83)-K83</f>
        <v>813672.63199999998</v>
      </c>
      <c r="AL83" s="13">
        <f>鋼材国内消費量!L83*(1-U83)-L83</f>
        <v>715785.72600000002</v>
      </c>
      <c r="AM83" s="13">
        <f>鋼材国内消費量!M83*(1-V83)-M83</f>
        <v>545499.96499999997</v>
      </c>
      <c r="AN83" s="13">
        <f>鋼材国内消費量!N83*(1-W83)-N83</f>
        <v>1007777.3599999999</v>
      </c>
      <c r="AO83" s="13">
        <f>鋼材国内消費量!O83*(1-X83)-O83</f>
        <v>70406.877999999997</v>
      </c>
      <c r="AP83" s="13">
        <f>鋼材国内消費量!P83*(1-Y83)-P83</f>
        <v>2473105.9899999993</v>
      </c>
      <c r="AQ83" s="13">
        <f>鋼材国内消費量!Q83*(1-Z83)-Q83</f>
        <v>41335.216</v>
      </c>
      <c r="AR83" s="13">
        <f>鋼材国内消費量!R83*(1-AA83)-R83</f>
        <v>95688.168000000005</v>
      </c>
      <c r="AS83" s="13">
        <f t="shared" si="5"/>
        <v>5763271.9349999987</v>
      </c>
      <c r="AT83" s="13">
        <f t="shared" si="6"/>
        <v>47596413.997500002</v>
      </c>
      <c r="AU83" s="13">
        <f t="shared" si="7"/>
        <v>5763271.9349999987</v>
      </c>
    </row>
    <row r="84" spans="1:47" x14ac:dyDescent="0.15">
      <c r="A84" s="4">
        <v>2001</v>
      </c>
      <c r="B84" s="1">
        <v>0</v>
      </c>
      <c r="C84" s="1">
        <v>-79000</v>
      </c>
      <c r="D84" s="1">
        <v>891000</v>
      </c>
      <c r="E84" s="1">
        <v>1210000</v>
      </c>
      <c r="F84" s="1">
        <v>3168000</v>
      </c>
      <c r="G84" s="1">
        <v>4730000</v>
      </c>
      <c r="H84" s="1">
        <v>-3000</v>
      </c>
      <c r="I84" s="1">
        <v>1530000</v>
      </c>
      <c r="K84" s="1">
        <v>0</v>
      </c>
      <c r="L84" s="1">
        <v>-8000</v>
      </c>
      <c r="M84" s="1">
        <v>95000</v>
      </c>
      <c r="N84" s="1">
        <v>672000</v>
      </c>
      <c r="O84" s="1">
        <v>193000</v>
      </c>
      <c r="P84" s="1">
        <v>1940000</v>
      </c>
      <c r="Q84" s="1">
        <v>0</v>
      </c>
      <c r="R84" s="1">
        <v>40000</v>
      </c>
      <c r="T84" s="6">
        <v>4.3999999999999997E-2</v>
      </c>
      <c r="U84" s="6">
        <v>3.7999999999999999E-2</v>
      </c>
      <c r="V84" s="6">
        <v>0.108</v>
      </c>
      <c r="W84" s="6">
        <v>0.16200000000000001</v>
      </c>
      <c r="X84" s="6">
        <v>8.3000000000000004E-2</v>
      </c>
      <c r="Y84" s="6">
        <v>0.193</v>
      </c>
      <c r="Z84" s="6">
        <v>4.2000000000000003E-2</v>
      </c>
      <c r="AA84" s="6">
        <v>4.2999999999999997E-2</v>
      </c>
      <c r="AB84" s="13">
        <f>鋼材国内消費量!B84*(1-T84)-B84</f>
        <v>22686931.599999998</v>
      </c>
      <c r="AC84" s="13">
        <f>鋼材国内消費量!C84*(1-U84)-C84</f>
        <v>5967017.2000000002</v>
      </c>
      <c r="AD84" s="13">
        <f>鋼材国内消費量!D84*(1-V84)-D84</f>
        <v>2321002.8000000003</v>
      </c>
      <c r="AE84" s="13">
        <f>(鋼材国内消費量!E84-E84)*(1-W84)</f>
        <v>1571585.2</v>
      </c>
      <c r="AF84" s="13">
        <f>鋼材国内消費量!F84*(1-X84)-F84</f>
        <v>210869.89999999991</v>
      </c>
      <c r="AG84" s="13">
        <f>鋼材国内消費量!G84*(1-Y84)-G84</f>
        <v>3939843.0999999996</v>
      </c>
      <c r="AH84" s="13">
        <f>鋼材国内消費量!H84*(1-Z84)-H84</f>
        <v>1779898.4</v>
      </c>
      <c r="AI84" s="13">
        <f>鋼材国内消費量!I84*(1-AA84)-I84</f>
        <v>2691327</v>
      </c>
      <c r="AJ84" s="13">
        <f t="shared" si="4"/>
        <v>41168475.199999996</v>
      </c>
      <c r="AK84" s="13">
        <f>鋼材国内消費量!K84*(1-T84)-K84</f>
        <v>707640.76</v>
      </c>
      <c r="AL84" s="13">
        <f>鋼材国内消費量!L84*(1-U84)-L84</f>
        <v>642298.54799999995</v>
      </c>
      <c r="AM84" s="13">
        <f>鋼材国内消費量!M84*(1-V84)-M84</f>
        <v>471942.71200000006</v>
      </c>
      <c r="AN84" s="13">
        <f>鋼材国内消費量!N84*(1-W84)-N84</f>
        <v>923932.45200000005</v>
      </c>
      <c r="AO84" s="13">
        <f>鋼材国内消費量!O84*(1-X84)-O84</f>
        <v>94790.363000000012</v>
      </c>
      <c r="AP84" s="13">
        <f>鋼材国内消費量!P84*(1-Y84)-P84</f>
        <v>2261412.2769999998</v>
      </c>
      <c r="AQ84" s="13">
        <f>鋼材国内消費量!Q84*(1-Z84)-Q84</f>
        <v>35963.32</v>
      </c>
      <c r="AR84" s="13">
        <f>鋼材国内消費量!R84*(1-AA84)-R84</f>
        <v>97980.25999999998</v>
      </c>
      <c r="AS84" s="13">
        <f t="shared" si="5"/>
        <v>5235960.6919999998</v>
      </c>
      <c r="AT84" s="13">
        <f t="shared" si="6"/>
        <v>41168475.199999996</v>
      </c>
      <c r="AU84" s="13">
        <f t="shared" si="7"/>
        <v>5235960.6919999998</v>
      </c>
    </row>
    <row r="85" spans="1:47" x14ac:dyDescent="0.15">
      <c r="A85" s="4">
        <v>2002</v>
      </c>
      <c r="B85" s="1">
        <v>0</v>
      </c>
      <c r="C85" s="1">
        <v>-209000</v>
      </c>
      <c r="D85" s="1">
        <v>922000</v>
      </c>
      <c r="E85" s="1">
        <v>1348000</v>
      </c>
      <c r="F85" s="1">
        <v>2975000</v>
      </c>
      <c r="G85" s="1">
        <v>5658000</v>
      </c>
      <c r="H85" s="1">
        <v>-16000</v>
      </c>
      <c r="I85" s="1">
        <v>1846000</v>
      </c>
      <c r="K85" s="1">
        <v>0</v>
      </c>
      <c r="L85" s="1">
        <v>-22000</v>
      </c>
      <c r="M85" s="1">
        <v>95000</v>
      </c>
      <c r="N85" s="1">
        <v>851000</v>
      </c>
      <c r="O85" s="1">
        <v>300000</v>
      </c>
      <c r="P85" s="1">
        <v>2500000</v>
      </c>
      <c r="Q85" s="1">
        <v>0</v>
      </c>
      <c r="R85" s="1">
        <v>61000</v>
      </c>
      <c r="T85" s="6">
        <v>4.3999999999999997E-2</v>
      </c>
      <c r="U85" s="6">
        <v>3.7999999999999999E-2</v>
      </c>
      <c r="V85" s="6">
        <v>0.1045</v>
      </c>
      <c r="W85" s="6">
        <v>0.16500000000000001</v>
      </c>
      <c r="X85" s="6">
        <v>8.8999999999999996E-2</v>
      </c>
      <c r="Y85" s="6">
        <v>0.19800000000000001</v>
      </c>
      <c r="Z85" s="6">
        <v>4.5999999999999999E-2</v>
      </c>
      <c r="AA85" s="6">
        <v>4.7E-2</v>
      </c>
      <c r="AB85" s="13">
        <f>鋼材国内消費量!B85*(1-T85)-B85</f>
        <v>22226426.399999999</v>
      </c>
      <c r="AC85" s="13">
        <f>鋼材国内消費量!C85*(1-U85)-C85</f>
        <v>5796584.5999999996</v>
      </c>
      <c r="AD85" s="13">
        <f>鋼材国内消費量!D85*(1-V85)-D85</f>
        <v>2440333.8499999996</v>
      </c>
      <c r="AE85" s="13">
        <f>(鋼材国内消費量!E85-E85)*(1-W85)</f>
        <v>1482626</v>
      </c>
      <c r="AF85" s="13">
        <f>鋼材国内消費量!F85*(1-X85)-F85</f>
        <v>342133.20000000019</v>
      </c>
      <c r="AG85" s="13">
        <f>鋼材国内消費量!G85*(1-Y85)-G85</f>
        <v>3900717.2000000011</v>
      </c>
      <c r="AH85" s="13">
        <f>鋼材国内消費量!H85*(1-Z85)-H85</f>
        <v>1842719.2</v>
      </c>
      <c r="AI85" s="13">
        <f>鋼材国内消費量!I85*(1-AA85)-I85</f>
        <v>2126771.0999999996</v>
      </c>
      <c r="AJ85" s="13">
        <f t="shared" si="4"/>
        <v>40158311.550000004</v>
      </c>
      <c r="AK85" s="13">
        <f>鋼材国内消費量!K85*(1-T85)-K85</f>
        <v>683735.98</v>
      </c>
      <c r="AL85" s="13">
        <f>鋼材国内消費量!L85*(1-U85)-L85</f>
        <v>601581.91200000001</v>
      </c>
      <c r="AM85" s="13">
        <f>鋼材国内消費量!M85*(1-V85)-M85</f>
        <v>531310.0135</v>
      </c>
      <c r="AN85" s="13">
        <f>鋼材国内消費量!N85*(1-W85)-N85</f>
        <v>970566.69499999983</v>
      </c>
      <c r="AO85" s="13">
        <f>鋼材国内消費量!O85*(1-X85)-O85</f>
        <v>70035.445999999996</v>
      </c>
      <c r="AP85" s="13">
        <f>鋼材国内消費量!P85*(1-Y85)-P85</f>
        <v>2434597.7300000004</v>
      </c>
      <c r="AQ85" s="13">
        <f>鋼材国内消費量!Q85*(1-Z85)-Q85</f>
        <v>34296.299999999996</v>
      </c>
      <c r="AR85" s="13">
        <f>鋼材国内消費量!R85*(1-AA85)-R85</f>
        <v>78080.820000000007</v>
      </c>
      <c r="AS85" s="13">
        <f t="shared" si="5"/>
        <v>5404204.8964999998</v>
      </c>
      <c r="AT85" s="13">
        <f t="shared" si="6"/>
        <v>40158311.550000004</v>
      </c>
      <c r="AU85" s="13">
        <f t="shared" si="7"/>
        <v>5404204.8964999998</v>
      </c>
    </row>
    <row r="86" spans="1:47" x14ac:dyDescent="0.15">
      <c r="A86" s="4">
        <v>2003</v>
      </c>
      <c r="B86" s="1">
        <v>0</v>
      </c>
      <c r="C86" s="1">
        <v>-215000</v>
      </c>
      <c r="D86" s="1">
        <v>964000</v>
      </c>
      <c r="E86" s="1">
        <v>1390000</v>
      </c>
      <c r="F86" s="1">
        <v>3192000</v>
      </c>
      <c r="G86" s="1">
        <v>5820000</v>
      </c>
      <c r="H86" s="1">
        <v>-17000</v>
      </c>
      <c r="I86" s="1">
        <v>1935000</v>
      </c>
      <c r="K86" s="1">
        <v>0</v>
      </c>
      <c r="L86" s="1">
        <v>-23000</v>
      </c>
      <c r="M86" s="1">
        <v>111000</v>
      </c>
      <c r="N86" s="1">
        <v>924000</v>
      </c>
      <c r="O86" s="1">
        <v>295000</v>
      </c>
      <c r="P86" s="1">
        <v>2753000</v>
      </c>
      <c r="Q86" s="1">
        <v>0</v>
      </c>
      <c r="R86" s="1">
        <v>69000</v>
      </c>
      <c r="T86" s="6">
        <v>4.3999999999999997E-2</v>
      </c>
      <c r="U86" s="6">
        <v>3.7999999999999999E-2</v>
      </c>
      <c r="V86" s="6">
        <v>0.10099999999999999</v>
      </c>
      <c r="W86" s="6">
        <v>0.16700000000000001</v>
      </c>
      <c r="X86" s="6">
        <v>9.4E-2</v>
      </c>
      <c r="Y86" s="6">
        <v>0.20200000000000001</v>
      </c>
      <c r="Z86" s="6">
        <v>0.05</v>
      </c>
      <c r="AA86" s="6">
        <v>0.05</v>
      </c>
      <c r="AB86" s="13">
        <f>鋼材国内消費量!B86*(1-T86)-B86</f>
        <v>21855020.399999999</v>
      </c>
      <c r="AC86" s="13">
        <f>鋼材国内消費量!C86*(1-U86)-C86</f>
        <v>5553041.7999999998</v>
      </c>
      <c r="AD86" s="13">
        <f>鋼材国内消費量!D86*(1-V86)-D86</f>
        <v>2378302.2000000002</v>
      </c>
      <c r="AE86" s="13">
        <f>(鋼材国内消費量!E86-E86)*(1-W86)</f>
        <v>1669415.2999999998</v>
      </c>
      <c r="AF86" s="13">
        <f>鋼材国内消費量!F86*(1-X86)-F86</f>
        <v>343755.60000000009</v>
      </c>
      <c r="AG86" s="13">
        <f>鋼材国内消費量!G86*(1-Y86)-G86</f>
        <v>3581477.4000000004</v>
      </c>
      <c r="AH86" s="13">
        <f>鋼材国内消費量!H86*(1-Z86)-H86</f>
        <v>1865795</v>
      </c>
      <c r="AI86" s="13">
        <f>鋼材国内消費量!I86*(1-AA86)-I86</f>
        <v>1967125</v>
      </c>
      <c r="AJ86" s="13">
        <f t="shared" si="4"/>
        <v>39213932.700000003</v>
      </c>
      <c r="AK86" s="13">
        <f>鋼材国内消費量!K86*(1-T86)-K86</f>
        <v>783267.05200000003</v>
      </c>
      <c r="AL86" s="13">
        <f>鋼材国内消費量!L86*(1-U86)-L86</f>
        <v>616557.848</v>
      </c>
      <c r="AM86" s="13">
        <f>鋼材国内消費量!M86*(1-V86)-M86</f>
        <v>531596.21</v>
      </c>
      <c r="AN86" s="13">
        <f>鋼材国内消費量!N86*(1-W86)-N86</f>
        <v>1183999.7960000001</v>
      </c>
      <c r="AO86" s="13">
        <f>鋼材国内消費量!O86*(1-X86)-O86</f>
        <v>53973.080000000016</v>
      </c>
      <c r="AP86" s="13">
        <f>鋼材国内消費量!P86*(1-Y86)-P86</f>
        <v>2489537.608</v>
      </c>
      <c r="AQ86" s="13">
        <f>鋼材国内消費量!Q86*(1-Z86)-Q86</f>
        <v>36783.049999999996</v>
      </c>
      <c r="AR86" s="13">
        <f>鋼材国内消費量!R86*(1-AA86)-R86</f>
        <v>63066.149999999994</v>
      </c>
      <c r="AS86" s="13">
        <f t="shared" si="5"/>
        <v>5758780.7940000007</v>
      </c>
      <c r="AT86" s="13">
        <f t="shared" si="6"/>
        <v>39213932.700000003</v>
      </c>
      <c r="AU86" s="13">
        <f t="shared" si="7"/>
        <v>5758780.7940000007</v>
      </c>
    </row>
    <row r="87" spans="1:47" x14ac:dyDescent="0.15">
      <c r="A87" s="4">
        <v>2004</v>
      </c>
      <c r="B87" s="1">
        <v>0</v>
      </c>
      <c r="C87" s="1">
        <v>-237000</v>
      </c>
      <c r="D87" s="1">
        <v>1081000</v>
      </c>
      <c r="E87" s="1">
        <v>1501000</v>
      </c>
      <c r="F87" s="1">
        <v>3724000</v>
      </c>
      <c r="G87" s="1">
        <v>6175000</v>
      </c>
      <c r="H87" s="1">
        <v>-19000</v>
      </c>
      <c r="I87" s="1">
        <v>2142000</v>
      </c>
      <c r="K87" s="1">
        <v>0</v>
      </c>
      <c r="L87" s="1">
        <v>-30000</v>
      </c>
      <c r="M87" s="1">
        <v>103000</v>
      </c>
      <c r="N87" s="1">
        <v>1053000</v>
      </c>
      <c r="O87" s="1">
        <v>237000</v>
      </c>
      <c r="P87" s="1">
        <v>3296000</v>
      </c>
      <c r="Q87" s="1">
        <v>0</v>
      </c>
      <c r="R87" s="1">
        <v>72000</v>
      </c>
      <c r="T87" s="6">
        <v>4.3999999999999997E-2</v>
      </c>
      <c r="U87" s="6">
        <v>3.7999999999999999E-2</v>
      </c>
      <c r="V87" s="6">
        <v>0.10099999999999999</v>
      </c>
      <c r="W87" s="6">
        <v>0.16700000000000001</v>
      </c>
      <c r="X87" s="6">
        <v>9.4E-2</v>
      </c>
      <c r="Y87" s="6">
        <v>0.20200000000000001</v>
      </c>
      <c r="Z87" s="6">
        <v>0.05</v>
      </c>
      <c r="AA87" s="6">
        <v>0.05</v>
      </c>
      <c r="AB87" s="13">
        <f>鋼材国内消費量!B87*(1-T87)-B87</f>
        <v>21675005.599999998</v>
      </c>
      <c r="AC87" s="13">
        <f>鋼材国内消費量!C87*(1-U87)-C87</f>
        <v>5411598</v>
      </c>
      <c r="AD87" s="13">
        <f>鋼材国内消費量!D87*(1-V87)-D87</f>
        <v>2409727.1</v>
      </c>
      <c r="AE87" s="13">
        <f>(鋼材国内消費量!E87-E87)*(1-W87)</f>
        <v>1782203.5</v>
      </c>
      <c r="AF87" s="13">
        <f>鋼材国内消費量!F87*(1-X87)-F87</f>
        <v>398571.80000000028</v>
      </c>
      <c r="AG87" s="13">
        <f>鋼材国内消費量!G87*(1-Y87)-G87</f>
        <v>3617258</v>
      </c>
      <c r="AH87" s="13">
        <f>鋼材国内消費量!H87*(1-Z87)-H87</f>
        <v>1782770</v>
      </c>
      <c r="AI87" s="13">
        <f>鋼材国内消費量!I87*(1-AA87)-I87</f>
        <v>1758415</v>
      </c>
      <c r="AJ87" s="13">
        <f t="shared" si="4"/>
        <v>38835549</v>
      </c>
      <c r="AK87" s="13">
        <f>鋼材国内消費量!K87*(1-T87)-K87</f>
        <v>803539.03200000001</v>
      </c>
      <c r="AL87" s="13">
        <f>鋼材国内消費量!L87*(1-U87)-L87</f>
        <v>655224.00199999998</v>
      </c>
      <c r="AM87" s="13">
        <f>鋼材国内消費量!M87*(1-V87)-M87</f>
        <v>568582.66700000002</v>
      </c>
      <c r="AN87" s="13">
        <f>鋼材国内消費量!N87*(1-W87)-N87</f>
        <v>1427396.611</v>
      </c>
      <c r="AO87" s="13">
        <f>鋼材国内消費量!O87*(1-X87)-O87</f>
        <v>-12897.275999999983</v>
      </c>
      <c r="AP87" s="13">
        <f>鋼材国内消費量!P87*(1-Y87)-P87</f>
        <v>2853856.426</v>
      </c>
      <c r="AQ87" s="13">
        <f>鋼材国内消費量!Q87*(1-Z87)-Q87</f>
        <v>71297.5</v>
      </c>
      <c r="AR87" s="13">
        <f>鋼材国内消費量!R87*(1-AA87)-R87</f>
        <v>74407.350000000006</v>
      </c>
      <c r="AS87" s="13">
        <f t="shared" si="5"/>
        <v>6441406.311999999</v>
      </c>
      <c r="AT87" s="13">
        <f t="shared" si="6"/>
        <v>38835549</v>
      </c>
      <c r="AU87" s="13">
        <f t="shared" si="7"/>
        <v>6441406.311999999</v>
      </c>
    </row>
    <row r="88" spans="1:47" x14ac:dyDescent="0.15">
      <c r="A88" s="4">
        <v>2005</v>
      </c>
      <c r="B88" s="1">
        <v>0</v>
      </c>
      <c r="C88" s="1">
        <v>-139000</v>
      </c>
      <c r="D88" s="1">
        <v>1355000</v>
      </c>
      <c r="E88" s="1">
        <v>1677000</v>
      </c>
      <c r="F88" s="1">
        <v>4005000</v>
      </c>
      <c r="G88" s="1">
        <v>6575000</v>
      </c>
      <c r="H88" s="1">
        <v>-7000</v>
      </c>
      <c r="I88" s="1">
        <v>2353000</v>
      </c>
      <c r="K88" s="1">
        <v>0</v>
      </c>
      <c r="L88" s="1">
        <v>-17000</v>
      </c>
      <c r="M88" s="1">
        <v>141000</v>
      </c>
      <c r="N88" s="1">
        <v>1223000</v>
      </c>
      <c r="O88" s="1">
        <v>236000</v>
      </c>
      <c r="P88" s="1">
        <v>3769000</v>
      </c>
      <c r="Q88" s="1">
        <v>0</v>
      </c>
      <c r="R88" s="1">
        <v>79000</v>
      </c>
      <c r="T88" s="6">
        <v>4.3999999999999997E-2</v>
      </c>
      <c r="U88" s="6">
        <v>3.7999999999999999E-2</v>
      </c>
      <c r="V88" s="6">
        <v>0.10099999999999999</v>
      </c>
      <c r="W88" s="6">
        <v>0.16700000000000001</v>
      </c>
      <c r="X88" s="6">
        <v>9.4E-2</v>
      </c>
      <c r="Y88" s="6">
        <v>0.20200000000000001</v>
      </c>
      <c r="Z88" s="6">
        <v>0.05</v>
      </c>
      <c r="AA88" s="6">
        <v>0.05</v>
      </c>
      <c r="AB88" s="13">
        <f>鋼材国内消費量!B88*(1-T88)-B88</f>
        <v>20661167.599999998</v>
      </c>
      <c r="AC88" s="13">
        <f>鋼材国内消費量!C88*(1-U88)-C88</f>
        <v>5285603.8</v>
      </c>
      <c r="AD88" s="13">
        <f>鋼材国内消費量!D88*(1-V88)-D88</f>
        <v>1995662.9</v>
      </c>
      <c r="AE88" s="13">
        <f>(鋼材国内消費量!E88-E88)*(1-W88)</f>
        <v>1584699.2</v>
      </c>
      <c r="AF88" s="13">
        <f>鋼材国内消費量!F88*(1-X88)-F88</f>
        <v>770254.20000000019</v>
      </c>
      <c r="AG88" s="13">
        <f>鋼材国内消費量!G88*(1-Y88)-G88</f>
        <v>3359940.4000000004</v>
      </c>
      <c r="AH88" s="13">
        <f>鋼材国内消費量!H88*(1-Z88)-H88</f>
        <v>1702180</v>
      </c>
      <c r="AI88" s="13">
        <f>鋼材国内消費量!I88*(1-AA88)-I88</f>
        <v>1146040</v>
      </c>
      <c r="AJ88" s="13">
        <f t="shared" si="4"/>
        <v>36505548.099999994</v>
      </c>
      <c r="AK88" s="13">
        <f>鋼材国内消費量!K88*(1-T88)-K88</f>
        <v>711683.68400000001</v>
      </c>
      <c r="AL88" s="13">
        <f>鋼材国内消費量!L88*(1-U88)-L88</f>
        <v>580683.9</v>
      </c>
      <c r="AM88" s="13">
        <f>鋼材国内消費量!M88*(1-V88)-M88</f>
        <v>473121.28399999999</v>
      </c>
      <c r="AN88" s="13">
        <f>鋼材国内消費量!N88*(1-W88)-N88</f>
        <v>1306928.4569999999</v>
      </c>
      <c r="AO88" s="13">
        <f>鋼材国内消費量!O88*(1-X88)-O88</f>
        <v>8262.1300000000047</v>
      </c>
      <c r="AP88" s="13">
        <f>鋼材国内消費量!P88*(1-Y88)-P88</f>
        <v>2940815.42</v>
      </c>
      <c r="AQ88" s="13">
        <f>鋼材国内消費量!Q88*(1-Z88)-Q88</f>
        <v>81078.7</v>
      </c>
      <c r="AR88" s="13">
        <f>鋼材国内消費量!R88*(1-AA88)-R88</f>
        <v>43676.349999999991</v>
      </c>
      <c r="AS88" s="13">
        <f t="shared" si="5"/>
        <v>6146249.9249999998</v>
      </c>
      <c r="AT88" s="13">
        <f t="shared" si="6"/>
        <v>36505548.099999994</v>
      </c>
      <c r="AU88" s="13">
        <f t="shared" si="7"/>
        <v>6146249.9249999998</v>
      </c>
    </row>
    <row r="89" spans="1:47" x14ac:dyDescent="0.15">
      <c r="A89" s="4">
        <v>2006</v>
      </c>
      <c r="B89" s="1">
        <v>0</v>
      </c>
      <c r="C89" s="1">
        <v>-169000</v>
      </c>
      <c r="D89" s="1">
        <v>1302000</v>
      </c>
      <c r="E89" s="1">
        <v>1680000</v>
      </c>
      <c r="F89" s="1">
        <v>3987000</v>
      </c>
      <c r="G89" s="1">
        <v>6589000</v>
      </c>
      <c r="H89" s="1">
        <v>-11000</v>
      </c>
      <c r="I89" s="1">
        <v>2413000</v>
      </c>
      <c r="K89" s="1">
        <v>0</v>
      </c>
      <c r="L89" s="1">
        <v>-23000</v>
      </c>
      <c r="M89" s="1">
        <v>128000</v>
      </c>
      <c r="N89" s="1">
        <v>1171000</v>
      </c>
      <c r="O89" s="1">
        <v>270000</v>
      </c>
      <c r="P89" s="1">
        <v>3689000</v>
      </c>
      <c r="Q89" s="1">
        <v>0</v>
      </c>
      <c r="R89" s="1">
        <v>0</v>
      </c>
      <c r="T89" s="6">
        <v>4.3999999999999997E-2</v>
      </c>
      <c r="U89" s="6">
        <v>3.7999999999999999E-2</v>
      </c>
      <c r="V89" s="6">
        <v>0.10099999999999999</v>
      </c>
      <c r="W89" s="6">
        <v>0.16700000000000001</v>
      </c>
      <c r="X89" s="6">
        <v>9.4E-2</v>
      </c>
      <c r="Y89" s="6">
        <v>0.20200000000000001</v>
      </c>
      <c r="Z89" s="6">
        <v>0.05</v>
      </c>
      <c r="AA89" s="6">
        <v>0.05</v>
      </c>
      <c r="AB89" s="13">
        <f>鋼材国内消費量!B89*(1-T89)-B89</f>
        <v>21620322.399999999</v>
      </c>
      <c r="AC89" s="13">
        <f>鋼材国内消費量!C89*(1-U89)-C89</f>
        <v>5349658.5999999996</v>
      </c>
      <c r="AD89" s="13">
        <f>鋼材国内消費量!D89*(1-V89)-D89</f>
        <v>2144855.9</v>
      </c>
      <c r="AE89" s="13">
        <f>(鋼材国内消費量!E89-E89)*(1-W89)</f>
        <v>1939473.9</v>
      </c>
      <c r="AF89" s="13">
        <f>鋼材国内消費量!F89*(1-X89)-F89</f>
        <v>692127.60000000056</v>
      </c>
      <c r="AG89" s="13">
        <f>鋼材国内消費量!G89*(1-Y89)-G89</f>
        <v>3693389.5999999996</v>
      </c>
      <c r="AH89" s="13">
        <f>鋼材国内消費量!H89*(1-Z89)-H89</f>
        <v>1758905</v>
      </c>
      <c r="AI89" s="13">
        <f>鋼材国内消費量!I89*(1-AA89)-I89</f>
        <v>1304350</v>
      </c>
      <c r="AJ89" s="13">
        <f t="shared" si="4"/>
        <v>38503083</v>
      </c>
      <c r="AK89" s="13">
        <f>鋼材国内消費量!K89*(1-T89)-K89</f>
        <v>781702.08</v>
      </c>
      <c r="AL89" s="13">
        <f>鋼材国内消費量!L89*(1-U89)-L89</f>
        <v>680353.84</v>
      </c>
      <c r="AM89" s="13">
        <f>鋼材国内消費量!M89*(1-V89)-M89</f>
        <v>524077.96299999999</v>
      </c>
      <c r="AN89" s="13">
        <f>鋼材国内消費量!N89*(1-W89)-N89</f>
        <v>1572832.0279999999</v>
      </c>
      <c r="AO89" s="13">
        <f>鋼材国内消費量!O89*(1-X89)-O89</f>
        <v>16529.748000000021</v>
      </c>
      <c r="AP89" s="13">
        <f>鋼材国内消費量!P89*(1-Y89)-P89</f>
        <v>3071172.4120000005</v>
      </c>
      <c r="AQ89" s="13">
        <f>鋼材国内消費量!Q89*(1-Z89)-Q89</f>
        <v>112898.95</v>
      </c>
      <c r="AR89" s="13">
        <f>鋼材国内消費量!R89*(1-AA89)-R89</f>
        <v>115862</v>
      </c>
      <c r="AS89" s="13">
        <f t="shared" si="5"/>
        <v>6875429.0210000006</v>
      </c>
      <c r="AT89" s="13">
        <f t="shared" si="6"/>
        <v>38503083</v>
      </c>
      <c r="AU89" s="13">
        <f t="shared" si="7"/>
        <v>6875429.0210000006</v>
      </c>
    </row>
    <row r="90" spans="1:47" x14ac:dyDescent="0.15">
      <c r="A90" s="4">
        <v>2007</v>
      </c>
      <c r="B90" s="1">
        <v>0</v>
      </c>
      <c r="C90" s="1">
        <v>-153000</v>
      </c>
      <c r="D90" s="1">
        <v>1474000</v>
      </c>
      <c r="E90" s="1">
        <v>1847000</v>
      </c>
      <c r="F90" s="1">
        <v>4379000</v>
      </c>
      <c r="G90" s="1">
        <v>7136000</v>
      </c>
      <c r="H90" s="1">
        <v>-8000</v>
      </c>
      <c r="I90" s="1">
        <v>2628000</v>
      </c>
      <c r="K90" s="1">
        <v>0</v>
      </c>
      <c r="L90" s="1">
        <v>-20000</v>
      </c>
      <c r="M90" s="1">
        <v>138000</v>
      </c>
      <c r="N90" s="1">
        <v>1284000</v>
      </c>
      <c r="O90" s="1">
        <v>290000</v>
      </c>
      <c r="P90" s="1">
        <v>4042000</v>
      </c>
      <c r="Q90" s="1">
        <v>0</v>
      </c>
      <c r="R90" s="1">
        <v>0</v>
      </c>
      <c r="T90" s="6">
        <v>4.3999999999999997E-2</v>
      </c>
      <c r="U90" s="6">
        <v>3.7999999999999999E-2</v>
      </c>
      <c r="V90" s="6">
        <v>0.10099999999999999</v>
      </c>
      <c r="W90" s="6">
        <v>0.16700000000000001</v>
      </c>
      <c r="X90" s="6">
        <v>9.4E-2</v>
      </c>
      <c r="Y90" s="6">
        <v>0.20200000000000001</v>
      </c>
      <c r="Z90" s="6">
        <v>0.05</v>
      </c>
      <c r="AA90" s="6">
        <v>0.05</v>
      </c>
      <c r="AB90" s="13">
        <f>鋼材国内消費量!B90*(1-T90)-B90</f>
        <v>21143660.800000001</v>
      </c>
      <c r="AC90" s="13">
        <f>鋼材国内消費量!C90*(1-U90)-C90</f>
        <v>5319517.2</v>
      </c>
      <c r="AD90" s="13">
        <f>鋼材国内消費量!D90*(1-V90)-D90</f>
        <v>1896980.3000000003</v>
      </c>
      <c r="AE90" s="13">
        <f>(鋼材国内消費量!E90-E90)*(1-W90)</f>
        <v>1925896</v>
      </c>
      <c r="AF90" s="13">
        <f>鋼材国内消費量!F90*(1-X90)-F90</f>
        <v>728846.79999999981</v>
      </c>
      <c r="AG90" s="13">
        <f>鋼材国内消費量!G90*(1-Y90)-G90</f>
        <v>3604441.6000000015</v>
      </c>
      <c r="AH90" s="13">
        <f>鋼材国内消費量!H90*(1-Z90)-H90</f>
        <v>1635350</v>
      </c>
      <c r="AI90" s="13">
        <f>鋼材国内消費量!I90*(1-AA90)-I90</f>
        <v>964045</v>
      </c>
      <c r="AJ90" s="13">
        <f t="shared" si="4"/>
        <v>37218737.700000003</v>
      </c>
      <c r="AK90" s="13">
        <f>鋼材国内消費量!K90*(1-T90)-K90</f>
        <v>861323.49599999993</v>
      </c>
      <c r="AL90" s="13">
        <f>鋼材国内消費量!L90*(1-U90)-L90</f>
        <v>711752.07400000002</v>
      </c>
      <c r="AM90" s="13">
        <f>鋼材国内消費量!M90*(1-V90)-M90</f>
        <v>423775.21100000001</v>
      </c>
      <c r="AN90" s="13">
        <f>鋼材国内消費量!N90*(1-W90)-N90</f>
        <v>1157553.821</v>
      </c>
      <c r="AO90" s="13">
        <f>鋼材国内消費量!O90*(1-X90)-O90</f>
        <v>50829.95199999999</v>
      </c>
      <c r="AP90" s="13">
        <f>鋼材国内消費量!P90*(1-Y90)-P90</f>
        <v>2113890.1040000003</v>
      </c>
      <c r="AQ90" s="13">
        <f>鋼材国内消費量!Q90*(1-Z90)-Q90</f>
        <v>73939.45</v>
      </c>
      <c r="AR90" s="13">
        <f>鋼材国内消費量!R90*(1-AA90)-R90</f>
        <v>414129.69999999995</v>
      </c>
      <c r="AS90" s="13">
        <f t="shared" si="5"/>
        <v>5807193.8080000002</v>
      </c>
      <c r="AT90" s="13">
        <f t="shared" si="6"/>
        <v>37218737.700000003</v>
      </c>
      <c r="AU90" s="13">
        <f t="shared" si="7"/>
        <v>5807193.8080000002</v>
      </c>
    </row>
    <row r="91" spans="1:47" x14ac:dyDescent="0.15">
      <c r="A91" s="4">
        <v>2008</v>
      </c>
      <c r="B91" s="1">
        <v>0</v>
      </c>
      <c r="C91" s="1">
        <v>-132000</v>
      </c>
      <c r="D91" s="1">
        <v>1343000</v>
      </c>
      <c r="E91" s="1">
        <v>1643000</v>
      </c>
      <c r="F91" s="1">
        <v>4877000</v>
      </c>
      <c r="G91" s="1">
        <v>6395000</v>
      </c>
      <c r="H91" s="1">
        <v>-6000</v>
      </c>
      <c r="I91" s="1">
        <v>2378000</v>
      </c>
      <c r="K91" s="1">
        <v>0</v>
      </c>
      <c r="L91" s="1">
        <v>-17000</v>
      </c>
      <c r="M91" s="1">
        <v>125000</v>
      </c>
      <c r="N91" s="1">
        <v>1195000</v>
      </c>
      <c r="O91" s="1">
        <v>241000</v>
      </c>
      <c r="P91" s="1">
        <v>3714000</v>
      </c>
      <c r="Q91" s="1">
        <v>0</v>
      </c>
      <c r="R91" s="1">
        <v>0</v>
      </c>
      <c r="T91" s="6">
        <v>4.3999999999999997E-2</v>
      </c>
      <c r="U91" s="6">
        <v>3.7999999999999999E-2</v>
      </c>
      <c r="V91" s="6">
        <v>0.10099999999999999</v>
      </c>
      <c r="W91" s="6">
        <v>0.16700000000000001</v>
      </c>
      <c r="X91" s="6">
        <v>9.4E-2</v>
      </c>
      <c r="Y91" s="6">
        <v>0.20200000000000001</v>
      </c>
      <c r="Z91" s="6">
        <v>0.05</v>
      </c>
      <c r="AA91" s="6">
        <v>0.05</v>
      </c>
      <c r="AB91" s="13">
        <f>鋼材国内消費量!B91*(1-T91)-B91</f>
        <v>17591069.199999999</v>
      </c>
      <c r="AC91" s="13">
        <f>鋼材国内消費量!C91*(1-U91)-C91</f>
        <v>4750081</v>
      </c>
      <c r="AD91" s="13">
        <f>鋼材国内消費量!D91*(1-V91)-D91</f>
        <v>1232095.6000000001</v>
      </c>
      <c r="AE91" s="13">
        <f>(鋼材国内消費量!E91-E91)*(1-W91)</f>
        <v>1246917.7</v>
      </c>
      <c r="AF91" s="13">
        <f>鋼材国内消費量!F91*(1-X91)-F91</f>
        <v>421650.40000000037</v>
      </c>
      <c r="AG91" s="13">
        <f>鋼材国内消費量!G91*(1-Y91)-G91</f>
        <v>1684111.6000000006</v>
      </c>
      <c r="AH91" s="13">
        <f>鋼材国内消費量!H91*(1-Z91)-H91</f>
        <v>1369915</v>
      </c>
      <c r="AI91" s="13">
        <f>鋼材国内消費量!I91*(1-AA91)-I91</f>
        <v>319810</v>
      </c>
      <c r="AJ91" s="13">
        <f t="shared" si="4"/>
        <v>28615650.5</v>
      </c>
      <c r="AK91" s="13">
        <f>鋼材国内消費量!K91*(1-T91)-K91</f>
        <v>750796.51199999999</v>
      </c>
      <c r="AL91" s="13">
        <f>鋼材国内消費量!L91*(1-U91)-L91</f>
        <v>609364.00599999994</v>
      </c>
      <c r="AM91" s="13">
        <f>鋼材国内消費量!M91*(1-V91)-M91</f>
        <v>300485.01300000004</v>
      </c>
      <c r="AN91" s="13">
        <f>鋼材国内消費量!N91*(1-W91)-N91</f>
        <v>774920.88299999991</v>
      </c>
      <c r="AO91" s="13">
        <f>鋼材国内消費量!O91*(1-X91)-O91</f>
        <v>67223.918000000005</v>
      </c>
      <c r="AP91" s="13">
        <f>鋼材国内消費量!P91*(1-Y91)-P91</f>
        <v>1029909.7020000005</v>
      </c>
      <c r="AQ91" s="13">
        <f>鋼材国内消費量!Q91*(1-Z91)-Q91</f>
        <v>51489.049999999996</v>
      </c>
      <c r="AR91" s="13">
        <f>鋼材国内消費量!R91*(1-AA91)-R91</f>
        <v>324998.8</v>
      </c>
      <c r="AS91" s="13">
        <f t="shared" si="5"/>
        <v>3909187.8840000001</v>
      </c>
      <c r="AT91" s="13">
        <f t="shared" si="6"/>
        <v>28615650.5</v>
      </c>
      <c r="AU91" s="13">
        <f t="shared" si="7"/>
        <v>3909187.8840000001</v>
      </c>
    </row>
    <row r="92" spans="1:47" x14ac:dyDescent="0.15">
      <c r="A92" s="4">
        <v>2009</v>
      </c>
      <c r="B92" s="1">
        <v>0</v>
      </c>
      <c r="C92" s="1">
        <v>-65000</v>
      </c>
      <c r="D92" s="1">
        <v>1610000</v>
      </c>
      <c r="E92" s="1">
        <v>997000</v>
      </c>
      <c r="F92" s="1">
        <v>4756000</v>
      </c>
      <c r="G92" s="1">
        <v>7650000</v>
      </c>
      <c r="H92" s="1">
        <v>3000</v>
      </c>
      <c r="I92" s="1">
        <v>1838000</v>
      </c>
      <c r="K92" s="1">
        <v>0</v>
      </c>
      <c r="L92" s="1">
        <v>-7000</v>
      </c>
      <c r="M92" s="1">
        <v>193000</v>
      </c>
      <c r="N92" s="1">
        <v>1462000</v>
      </c>
      <c r="O92" s="1">
        <v>190000</v>
      </c>
      <c r="P92" s="1">
        <v>4369000</v>
      </c>
      <c r="Q92" s="1">
        <v>0</v>
      </c>
      <c r="R92" s="1">
        <v>0</v>
      </c>
      <c r="T92" s="6">
        <v>4.3999999999999997E-2</v>
      </c>
      <c r="U92" s="6">
        <v>3.7999999999999999E-2</v>
      </c>
      <c r="V92" s="6">
        <v>0.10099999999999999</v>
      </c>
      <c r="W92" s="6">
        <v>0.16700000000000001</v>
      </c>
      <c r="X92" s="6">
        <v>9.4E-2</v>
      </c>
      <c r="Y92" s="6">
        <v>0.20200000000000001</v>
      </c>
      <c r="Z92" s="6">
        <v>0.05</v>
      </c>
      <c r="AA92" s="6">
        <v>0.05</v>
      </c>
      <c r="AB92" s="13">
        <f>鋼材国内消費量!B92*(1-T92)-B92</f>
        <v>14928609.199999999</v>
      </c>
      <c r="AC92" s="13">
        <f>鋼材国内消費量!C92*(1-U92)-C92</f>
        <v>3949075</v>
      </c>
      <c r="AD92" s="13">
        <f>鋼材国内消費量!D92*(1-V92)-D92</f>
        <v>833122.39999999991</v>
      </c>
      <c r="AE92" s="13">
        <f>(鋼材国内消費量!E92-E92)*(1-W92)</f>
        <v>994768.6</v>
      </c>
      <c r="AF92" s="13">
        <f>鋼材国内消費量!F92*(1-X92)-F92</f>
        <v>272753</v>
      </c>
      <c r="AG92" s="13">
        <f>鋼材国内消費量!G92*(1-Y92)-G92</f>
        <v>77911.800000000745</v>
      </c>
      <c r="AH92" s="13">
        <f>鋼材国内消費量!H92*(1-Z92)-H92</f>
        <v>1426845</v>
      </c>
      <c r="AI92" s="13">
        <f>鋼材国内消費量!I92*(1-AA92)-I92</f>
        <v>585640</v>
      </c>
      <c r="AJ92" s="13">
        <f t="shared" si="4"/>
        <v>23068725</v>
      </c>
      <c r="AK92" s="13">
        <f>鋼材国内消費量!K92*(1-T92)-K92</f>
        <v>591048.91200000001</v>
      </c>
      <c r="AL92" s="13">
        <f>鋼材国内消費量!L92*(1-U92)-L92</f>
        <v>458810.03399999999</v>
      </c>
      <c r="AM92" s="13">
        <f>鋼材国内消費量!M92*(1-V92)-M92</f>
        <v>253169.20500000002</v>
      </c>
      <c r="AN92" s="13">
        <f>鋼材国内消費量!N92*(1-W92)-N92</f>
        <v>-40234.766999999993</v>
      </c>
      <c r="AO92" s="13">
        <f>鋼材国内消費量!O92*(1-X92)-O92</f>
        <v>14999.714000000007</v>
      </c>
      <c r="AP92" s="13">
        <f>鋼材国内消費量!P92*(1-Y92)-P92</f>
        <v>90234.373999999836</v>
      </c>
      <c r="AQ92" s="13">
        <f>鋼材国内消費量!Q92*(1-Z92)-Q92</f>
        <v>43636.35</v>
      </c>
      <c r="AR92" s="13">
        <f>鋼材国内消費量!R92*(1-AA92)-R92</f>
        <v>365613.2</v>
      </c>
      <c r="AS92" s="13">
        <f t="shared" si="5"/>
        <v>1777277.0219999999</v>
      </c>
      <c r="AT92" s="13">
        <f t="shared" si="6"/>
        <v>23068725</v>
      </c>
      <c r="AU92" s="13">
        <f t="shared" si="7"/>
        <v>1777277.0219999999</v>
      </c>
    </row>
    <row r="93" spans="1:47" x14ac:dyDescent="0.15">
      <c r="A93" s="4">
        <v>2010</v>
      </c>
      <c r="B93" s="1">
        <v>0</v>
      </c>
      <c r="C93" s="1">
        <v>-58000</v>
      </c>
      <c r="D93" s="1">
        <v>1162000</v>
      </c>
      <c r="E93" s="1">
        <v>1233000</v>
      </c>
      <c r="F93" s="1">
        <v>4025000</v>
      </c>
      <c r="G93" s="1">
        <v>5167000</v>
      </c>
      <c r="H93" s="1">
        <v>0</v>
      </c>
      <c r="I93" s="1">
        <v>1980000</v>
      </c>
      <c r="K93" s="1">
        <v>0</v>
      </c>
      <c r="L93" s="1">
        <v>-6000</v>
      </c>
      <c r="M93" s="1">
        <v>145000</v>
      </c>
      <c r="N93" s="1">
        <v>1171000</v>
      </c>
      <c r="O93" s="1">
        <v>145000</v>
      </c>
      <c r="P93" s="1">
        <v>3225000</v>
      </c>
      <c r="Q93" s="1">
        <v>0</v>
      </c>
      <c r="R93" s="1">
        <v>0</v>
      </c>
      <c r="T93" s="6">
        <v>4.3999999999999997E-2</v>
      </c>
      <c r="U93" s="6">
        <v>3.7999999999999999E-2</v>
      </c>
      <c r="V93" s="6">
        <v>0.10099999999999999</v>
      </c>
      <c r="W93" s="6">
        <v>0.16700000000000001</v>
      </c>
      <c r="X93" s="6">
        <v>9.4E-2</v>
      </c>
      <c r="Y93" s="6">
        <v>0.20200000000000001</v>
      </c>
      <c r="Z93" s="6">
        <v>0.05</v>
      </c>
      <c r="AA93" s="6">
        <v>0.05</v>
      </c>
      <c r="AB93" s="13">
        <f>鋼材国内消費量!B93*(1-T93)-B93</f>
        <v>15422192</v>
      </c>
      <c r="AC93" s="13">
        <f>鋼材国内消費量!C93*(1-U93)-C93</f>
        <v>3768049.1999999997</v>
      </c>
      <c r="AD93" s="13">
        <f>鋼材国内消費量!D93*(1-V93)-D93</f>
        <v>1422535.1</v>
      </c>
      <c r="AE93" s="13">
        <f>(鋼材国内消費量!E93-E93)*(1-W93)</f>
        <v>1320471.5999999999</v>
      </c>
      <c r="AF93" s="13">
        <f>鋼材国内消費量!F93*(1-X93)-F93</f>
        <v>1094715.4000000004</v>
      </c>
      <c r="AG93" s="13">
        <f>鋼材国内消費量!G93*(1-Y93)-G93</f>
        <v>3006914</v>
      </c>
      <c r="AH93" s="13">
        <f>鋼材国内消費量!H93*(1-Z93)-H93</f>
        <v>1425950</v>
      </c>
      <c r="AI93" s="13">
        <f>鋼材国内消費量!I93*(1-AA93)-I93</f>
        <v>608940</v>
      </c>
      <c r="AJ93" s="13">
        <f t="shared" si="4"/>
        <v>28069767.300000004</v>
      </c>
      <c r="AK93" s="13">
        <f>鋼材国内消費量!K93*(1-T93)-K93</f>
        <v>719153.86800000002</v>
      </c>
      <c r="AL93" s="13">
        <f>鋼材国内消費量!L93*(1-U93)-L93</f>
        <v>430952.91800000001</v>
      </c>
      <c r="AM93" s="13">
        <f>鋼材国内消費量!M93*(1-V93)-M93</f>
        <v>391451.28</v>
      </c>
      <c r="AN93" s="13">
        <f>鋼材国内消費量!N93*(1-W93)-N93</f>
        <v>1072352.2999999998</v>
      </c>
      <c r="AO93" s="13">
        <f>鋼材国内消費量!O93*(1-X93)-O93</f>
        <v>99489.536000000022</v>
      </c>
      <c r="AP93" s="13">
        <f>鋼材国内消費量!P93*(1-Y93)-P93</f>
        <v>1950407.4539999999</v>
      </c>
      <c r="AQ93" s="13">
        <f>鋼材国内消費量!Q93*(1-Z93)-Q93</f>
        <v>60097.95</v>
      </c>
      <c r="AR93" s="13">
        <f>鋼材国内消費量!R93*(1-AA93)-R93</f>
        <v>462867.55</v>
      </c>
      <c r="AS93" s="13">
        <f t="shared" si="5"/>
        <v>5186772.8559999997</v>
      </c>
      <c r="AT93" s="13">
        <f t="shared" si="6"/>
        <v>28069767.300000004</v>
      </c>
      <c r="AU93" s="13">
        <f t="shared" si="7"/>
        <v>5186772.8559999997</v>
      </c>
    </row>
    <row r="96" spans="1:47" x14ac:dyDescent="0.15">
      <c r="A96" s="4"/>
    </row>
    <row r="97" spans="1:1" x14ac:dyDescent="0.15">
      <c r="A97" s="4"/>
    </row>
    <row r="98" spans="1:1" x14ac:dyDescent="0.15">
      <c r="A98" s="4"/>
    </row>
    <row r="99" spans="1:1" x14ac:dyDescent="0.15">
      <c r="A99" s="4"/>
    </row>
    <row r="100" spans="1:1" x14ac:dyDescent="0.15">
      <c r="A100" s="4"/>
    </row>
    <row r="101" spans="1:1" x14ac:dyDescent="0.15">
      <c r="A101" s="4"/>
    </row>
    <row r="102" spans="1:1" x14ac:dyDescent="0.15">
      <c r="A102" s="4"/>
    </row>
    <row r="103" spans="1:1" x14ac:dyDescent="0.15">
      <c r="A103" s="4"/>
    </row>
    <row r="104" spans="1:1" x14ac:dyDescent="0.15">
      <c r="A104" s="4"/>
    </row>
    <row r="105" spans="1:1" x14ac:dyDescent="0.15">
      <c r="A105" s="4"/>
    </row>
    <row r="106" spans="1:1" x14ac:dyDescent="0.15">
      <c r="A106" s="4"/>
    </row>
    <row r="107" spans="1:1" x14ac:dyDescent="0.15">
      <c r="A107" s="4"/>
    </row>
    <row r="108" spans="1:1" x14ac:dyDescent="0.15">
      <c r="A108" s="4"/>
    </row>
    <row r="109" spans="1:1" x14ac:dyDescent="0.15">
      <c r="A109" s="4"/>
    </row>
    <row r="110" spans="1:1" x14ac:dyDescent="0.15">
      <c r="A110" s="4"/>
    </row>
    <row r="111" spans="1:1" x14ac:dyDescent="0.15">
      <c r="A111" s="4"/>
    </row>
    <row r="112" spans="1:1" x14ac:dyDescent="0.15">
      <c r="A112" s="4"/>
    </row>
    <row r="113" spans="1:1" x14ac:dyDescent="0.15">
      <c r="A113" s="4"/>
    </row>
    <row r="114" spans="1:1" x14ac:dyDescent="0.15">
      <c r="A114" s="4"/>
    </row>
    <row r="115" spans="1:1" x14ac:dyDescent="0.15">
      <c r="A115" s="4"/>
    </row>
    <row r="116" spans="1:1" x14ac:dyDescent="0.15">
      <c r="A116" s="4"/>
    </row>
    <row r="117" spans="1:1" x14ac:dyDescent="0.15">
      <c r="A117" s="4"/>
    </row>
    <row r="118" spans="1:1" x14ac:dyDescent="0.15">
      <c r="A118" s="4"/>
    </row>
    <row r="119" spans="1:1" x14ac:dyDescent="0.15">
      <c r="A119" s="4"/>
    </row>
    <row r="120" spans="1:1" x14ac:dyDescent="0.15">
      <c r="A120" s="4"/>
    </row>
    <row r="121" spans="1:1" x14ac:dyDescent="0.15">
      <c r="A121" s="4"/>
    </row>
    <row r="122" spans="1:1" x14ac:dyDescent="0.15">
      <c r="A122" s="4"/>
    </row>
    <row r="123" spans="1:1" x14ac:dyDescent="0.15">
      <c r="A123" s="4"/>
    </row>
    <row r="124" spans="1:1" x14ac:dyDescent="0.15">
      <c r="A124" s="4"/>
    </row>
    <row r="125" spans="1:1" x14ac:dyDescent="0.15">
      <c r="A125" s="4"/>
    </row>
    <row r="127" spans="1:1" x14ac:dyDescent="0.15">
      <c r="A127" s="3"/>
    </row>
    <row r="128" spans="1:1" x14ac:dyDescent="0.15">
      <c r="A128" s="4"/>
    </row>
    <row r="129" spans="1:1" x14ac:dyDescent="0.15">
      <c r="A129" s="4"/>
    </row>
    <row r="130" spans="1:1" x14ac:dyDescent="0.15">
      <c r="A130" s="4"/>
    </row>
    <row r="131" spans="1:1" x14ac:dyDescent="0.15">
      <c r="A131" s="4"/>
    </row>
    <row r="132" spans="1:1" x14ac:dyDescent="0.15">
      <c r="A132" s="4"/>
    </row>
    <row r="133" spans="1:1" x14ac:dyDescent="0.15">
      <c r="A133" s="4"/>
    </row>
    <row r="134" spans="1:1" x14ac:dyDescent="0.15">
      <c r="A134" s="4"/>
    </row>
    <row r="135" spans="1:1" x14ac:dyDescent="0.15">
      <c r="A135" s="4"/>
    </row>
    <row r="136" spans="1:1" x14ac:dyDescent="0.15">
      <c r="A136" s="4"/>
    </row>
    <row r="137" spans="1:1" x14ac:dyDescent="0.15">
      <c r="A137" s="4"/>
    </row>
    <row r="138" spans="1:1" x14ac:dyDescent="0.15">
      <c r="A138" s="4"/>
    </row>
    <row r="139" spans="1:1" x14ac:dyDescent="0.15">
      <c r="A139" s="4"/>
    </row>
    <row r="140" spans="1:1" x14ac:dyDescent="0.15">
      <c r="A140" s="4"/>
    </row>
    <row r="141" spans="1:1" x14ac:dyDescent="0.15">
      <c r="A141" s="4"/>
    </row>
    <row r="142" spans="1:1" x14ac:dyDescent="0.15">
      <c r="A142" s="4"/>
    </row>
    <row r="143" spans="1:1" x14ac:dyDescent="0.15">
      <c r="A143" s="4"/>
    </row>
    <row r="144" spans="1:1" x14ac:dyDescent="0.15">
      <c r="A144" s="4"/>
    </row>
    <row r="145" spans="1:1" x14ac:dyDescent="0.15">
      <c r="A145" s="4"/>
    </row>
    <row r="146" spans="1:1" x14ac:dyDescent="0.15">
      <c r="A146" s="4"/>
    </row>
    <row r="147" spans="1:1" x14ac:dyDescent="0.15">
      <c r="A147" s="4"/>
    </row>
    <row r="148" spans="1:1" x14ac:dyDescent="0.15">
      <c r="A148" s="4"/>
    </row>
    <row r="149" spans="1:1" x14ac:dyDescent="0.15">
      <c r="A149" s="4"/>
    </row>
    <row r="150" spans="1:1" x14ac:dyDescent="0.15">
      <c r="A150" s="4"/>
    </row>
    <row r="151" spans="1:1" x14ac:dyDescent="0.15">
      <c r="A151" s="4"/>
    </row>
    <row r="152" spans="1:1" x14ac:dyDescent="0.15">
      <c r="A152" s="4"/>
    </row>
    <row r="153" spans="1:1" x14ac:dyDescent="0.15">
      <c r="A153" s="4"/>
    </row>
    <row r="154" spans="1:1" x14ac:dyDescent="0.15">
      <c r="A154" s="4"/>
    </row>
    <row r="155" spans="1:1" x14ac:dyDescent="0.15">
      <c r="A155" s="4"/>
    </row>
    <row r="156" spans="1:1" x14ac:dyDescent="0.15">
      <c r="A156" s="4"/>
    </row>
    <row r="157" spans="1:1" x14ac:dyDescent="0.15">
      <c r="A157" s="4"/>
    </row>
    <row r="158" spans="1:1" x14ac:dyDescent="0.15">
      <c r="A158" s="4"/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B7376-7591-4453-A654-C542F9904C58}">
  <dimension ref="A1:I5"/>
  <sheetViews>
    <sheetView workbookViewId="0">
      <selection activeCell="D10" sqref="D10"/>
    </sheetView>
  </sheetViews>
  <sheetFormatPr defaultRowHeight="13.5" x14ac:dyDescent="0.15"/>
  <cols>
    <col min="9" max="9" width="11.625" bestFit="1" customWidth="1"/>
  </cols>
  <sheetData>
    <row r="1" spans="1:9" x14ac:dyDescent="0.15">
      <c r="A1" t="s">
        <v>32</v>
      </c>
    </row>
    <row r="2" spans="1:9" x14ac:dyDescent="0.15">
      <c r="A2" s="14" t="s">
        <v>1</v>
      </c>
      <c r="B2" s="13" t="s">
        <v>2</v>
      </c>
      <c r="C2" s="15" t="s">
        <v>3</v>
      </c>
      <c r="D2" s="13" t="s">
        <v>16</v>
      </c>
      <c r="E2" s="15" t="s">
        <v>5</v>
      </c>
      <c r="F2" s="13" t="s">
        <v>6</v>
      </c>
      <c r="G2" s="15" t="s">
        <v>7</v>
      </c>
      <c r="H2" s="13" t="s">
        <v>8</v>
      </c>
      <c r="I2" s="15" t="s">
        <v>22</v>
      </c>
    </row>
    <row r="3" spans="1:9" x14ac:dyDescent="0.15">
      <c r="A3">
        <v>24992727.119999997</v>
      </c>
      <c r="B3">
        <v>6548048.3480000002</v>
      </c>
      <c r="C3">
        <v>2870590.3295</v>
      </c>
      <c r="D3">
        <v>1832103.8399999999</v>
      </c>
      <c r="E3">
        <v>1213285.7660000003</v>
      </c>
      <c r="F3">
        <v>5093634.6159999985</v>
      </c>
      <c r="H3">
        <v>3039969.7079999996</v>
      </c>
      <c r="I3">
        <f>SUM(A3:H3)</f>
        <v>45590359.727499999</v>
      </c>
    </row>
    <row r="4" spans="1:9" x14ac:dyDescent="0.15">
      <c r="A4">
        <f>A3/$I$3</f>
        <v>0.54820201615835118</v>
      </c>
      <c r="B4">
        <f t="shared" ref="B4:H4" si="0">B3/$I$3</f>
        <v>0.14362791579488751</v>
      </c>
      <c r="C4">
        <f t="shared" si="0"/>
        <v>6.2964853680864172E-2</v>
      </c>
      <c r="D4">
        <f t="shared" si="0"/>
        <v>4.0186211535744455E-2</v>
      </c>
      <c r="E4">
        <f t="shared" si="0"/>
        <v>2.6612770183257604E-2</v>
      </c>
      <c r="F4">
        <f t="shared" si="0"/>
        <v>0.11172613347307128</v>
      </c>
      <c r="G4">
        <f t="shared" si="0"/>
        <v>0</v>
      </c>
      <c r="H4">
        <f t="shared" si="0"/>
        <v>6.668009917382374E-2</v>
      </c>
    </row>
    <row r="5" spans="1:9" x14ac:dyDescent="0.15">
      <c r="A5">
        <f>A4+B4</f>
        <v>0.69182993195323872</v>
      </c>
      <c r="B5">
        <v>0</v>
      </c>
      <c r="C5">
        <f>C4</f>
        <v>6.2964853680864172E-2</v>
      </c>
      <c r="D5">
        <f t="shared" ref="D5:H5" si="1">D4</f>
        <v>4.0186211535744455E-2</v>
      </c>
      <c r="E5">
        <f t="shared" si="1"/>
        <v>2.6612770183257604E-2</v>
      </c>
      <c r="F5">
        <f t="shared" si="1"/>
        <v>0.11172613347307128</v>
      </c>
      <c r="G5">
        <f t="shared" si="1"/>
        <v>0</v>
      </c>
      <c r="H5">
        <f t="shared" si="1"/>
        <v>6.668009917382374E-2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"/>
  <sheetViews>
    <sheetView workbookViewId="0">
      <selection activeCell="C43" sqref="C43"/>
    </sheetView>
  </sheetViews>
  <sheetFormatPr defaultRowHeight="13.5" x14ac:dyDescent="0.15"/>
  <cols>
    <col min="1" max="1" width="14.375" bestFit="1" customWidth="1"/>
  </cols>
  <sheetData>
    <row r="1" spans="1:9" x14ac:dyDescent="0.15">
      <c r="A1" s="9" t="s">
        <v>17</v>
      </c>
      <c r="B1" s="10" t="s">
        <v>1</v>
      </c>
      <c r="C1" s="1" t="s">
        <v>2</v>
      </c>
      <c r="D1" s="11" t="s">
        <v>3</v>
      </c>
      <c r="E1" s="1" t="s">
        <v>16</v>
      </c>
      <c r="F1" s="11" t="s">
        <v>5</v>
      </c>
      <c r="G1" s="1" t="s">
        <v>6</v>
      </c>
      <c r="H1" s="11" t="s">
        <v>7</v>
      </c>
      <c r="I1" s="1" t="s">
        <v>8</v>
      </c>
    </row>
    <row r="2" spans="1:9" x14ac:dyDescent="0.15">
      <c r="A2" t="s">
        <v>18</v>
      </c>
      <c r="B2">
        <v>29</v>
      </c>
      <c r="C2">
        <v>35</v>
      </c>
      <c r="D2">
        <v>12</v>
      </c>
      <c r="E2">
        <v>12</v>
      </c>
      <c r="F2">
        <v>60</v>
      </c>
      <c r="G2">
        <v>13</v>
      </c>
      <c r="H2">
        <v>1</v>
      </c>
      <c r="I2">
        <v>13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3"/>
  <sheetViews>
    <sheetView zoomScale="85" zoomScaleNormal="85" workbookViewId="0">
      <selection activeCell="E24" sqref="E24"/>
    </sheetView>
  </sheetViews>
  <sheetFormatPr defaultRowHeight="13.5" x14ac:dyDescent="0.15"/>
  <cols>
    <col min="3" max="3" width="12.625" bestFit="1" customWidth="1"/>
    <col min="4" max="4" width="11.625" bestFit="1" customWidth="1"/>
    <col min="5" max="6" width="9.5" bestFit="1" customWidth="1"/>
    <col min="7" max="7" width="11.625" bestFit="1" customWidth="1"/>
    <col min="8" max="8" width="9.5" bestFit="1" customWidth="1"/>
    <col min="10" max="10" width="10.5" bestFit="1" customWidth="1"/>
    <col min="11" max="11" width="12.75" bestFit="1" customWidth="1"/>
  </cols>
  <sheetData>
    <row r="1" spans="1:11" x14ac:dyDescent="0.15">
      <c r="A1" t="s">
        <v>21</v>
      </c>
    </row>
    <row r="2" spans="1:11" x14ac:dyDescent="0.15">
      <c r="B2" s="11"/>
      <c r="C2" s="10" t="s">
        <v>1</v>
      </c>
      <c r="D2" s="1" t="s">
        <v>2</v>
      </c>
      <c r="E2" s="11" t="s">
        <v>3</v>
      </c>
      <c r="F2" s="1" t="s">
        <v>4</v>
      </c>
      <c r="G2" s="11" t="s">
        <v>5</v>
      </c>
      <c r="H2" s="1" t="s">
        <v>6</v>
      </c>
      <c r="I2" s="11" t="s">
        <v>7</v>
      </c>
      <c r="J2" s="1" t="s">
        <v>8</v>
      </c>
      <c r="K2" s="11" t="s">
        <v>27</v>
      </c>
    </row>
    <row r="3" spans="1:11" x14ac:dyDescent="0.15">
      <c r="A3" s="4">
        <v>1920</v>
      </c>
      <c r="I3">
        <f>投入量!AH3</f>
        <v>18722.774999999998</v>
      </c>
    </row>
    <row r="4" spans="1:11" x14ac:dyDescent="0.15">
      <c r="A4" s="4">
        <v>1921</v>
      </c>
      <c r="I4">
        <f>投入量!AH4</f>
        <v>21063.48</v>
      </c>
    </row>
    <row r="5" spans="1:11" x14ac:dyDescent="0.15">
      <c r="A5" s="4">
        <v>1922</v>
      </c>
      <c r="I5">
        <f>投入量!AH5</f>
        <v>23403.23</v>
      </c>
    </row>
    <row r="6" spans="1:11" x14ac:dyDescent="0.15">
      <c r="A6" s="4">
        <v>1923</v>
      </c>
      <c r="I6">
        <f>投入量!AH6</f>
        <v>25743.934999999998</v>
      </c>
    </row>
    <row r="7" spans="1:11" x14ac:dyDescent="0.15">
      <c r="A7" s="4">
        <v>1924</v>
      </c>
      <c r="I7">
        <f>投入量!AH7</f>
        <v>28083.684999999998</v>
      </c>
    </row>
    <row r="8" spans="1:11" x14ac:dyDescent="0.15">
      <c r="A8" s="4">
        <v>1925</v>
      </c>
      <c r="I8">
        <f>投入量!AH8</f>
        <v>30424.39</v>
      </c>
    </row>
    <row r="9" spans="1:11" x14ac:dyDescent="0.15">
      <c r="A9" s="4">
        <v>1926</v>
      </c>
      <c r="I9">
        <f>投入量!AH9</f>
        <v>32765.094999999998</v>
      </c>
    </row>
    <row r="10" spans="1:11" x14ac:dyDescent="0.15">
      <c r="A10" s="4">
        <v>1927</v>
      </c>
      <c r="I10">
        <f>投入量!AH10</f>
        <v>35104.845000000001</v>
      </c>
    </row>
    <row r="11" spans="1:11" x14ac:dyDescent="0.15">
      <c r="A11" s="4">
        <v>1928</v>
      </c>
      <c r="I11">
        <f>投入量!AH11</f>
        <v>37445.549999999996</v>
      </c>
    </row>
    <row r="12" spans="1:11" x14ac:dyDescent="0.15">
      <c r="A12" s="4">
        <v>1929</v>
      </c>
      <c r="I12">
        <f>投入量!AH12</f>
        <v>39785.299999999996</v>
      </c>
    </row>
    <row r="13" spans="1:11" x14ac:dyDescent="0.15">
      <c r="A13" s="4">
        <v>1930</v>
      </c>
      <c r="I13">
        <f>投入量!AH13</f>
        <v>46806.46</v>
      </c>
    </row>
    <row r="14" spans="1:11" x14ac:dyDescent="0.15">
      <c r="A14" s="4">
        <v>1931</v>
      </c>
      <c r="E14">
        <f>SUM(投入量!AD3:AD14)</f>
        <v>469422.88800000004</v>
      </c>
      <c r="F14">
        <f>SUM(投入量!AE3:AE14)</f>
        <v>668961.64800000004</v>
      </c>
      <c r="I14">
        <f>投入量!AH14</f>
        <v>41190.104999999996</v>
      </c>
    </row>
    <row r="15" spans="1:11" x14ac:dyDescent="0.15">
      <c r="A15" s="4">
        <v>1932</v>
      </c>
      <c r="E15">
        <f>SUM(投入量!AD4:AD15)</f>
        <v>504066.576</v>
      </c>
      <c r="F15">
        <f>SUM(投入量!AE4:AE15)</f>
        <v>718331.35799999989</v>
      </c>
      <c r="H15">
        <f>SUM(投入量!AG3:AG15)</f>
        <v>715470.21299999987</v>
      </c>
      <c r="I15">
        <f>投入量!AH15</f>
        <v>46806.46</v>
      </c>
      <c r="J15">
        <f>SUM(投入量!AI3:AI15)</f>
        <v>2083247.2860000001</v>
      </c>
    </row>
    <row r="16" spans="1:11" x14ac:dyDescent="0.15">
      <c r="A16" s="4">
        <v>1933</v>
      </c>
      <c r="E16">
        <f>SUM(投入量!AD5:AD16)</f>
        <v>563538.72</v>
      </c>
      <c r="F16">
        <f>SUM(投入量!AE5:AE16)</f>
        <v>803082.55500000005</v>
      </c>
      <c r="H16">
        <f>SUM(投入量!AG4:AG16)</f>
        <v>800103.88899999985</v>
      </c>
      <c r="I16">
        <f>投入量!AH16</f>
        <v>69273.789999999994</v>
      </c>
      <c r="J16">
        <f>SUM(投入量!AI4:AI16)</f>
        <v>2329677.0630000001</v>
      </c>
    </row>
    <row r="17" spans="1:10" x14ac:dyDescent="0.15">
      <c r="A17" s="4">
        <v>1934</v>
      </c>
      <c r="E17">
        <f>SUM(投入量!AD6:AD17)</f>
        <v>629361.64</v>
      </c>
      <c r="F17">
        <f>SUM(投入量!AE6:AE17)</f>
        <v>896885.83499999996</v>
      </c>
      <c r="H17">
        <f>SUM(投入量!AG5:AG17)</f>
        <v>893357.97899999993</v>
      </c>
      <c r="I17">
        <f>投入量!AH17</f>
        <v>76762.899999999994</v>
      </c>
      <c r="J17">
        <f>SUM(投入量!AI5:AI17)</f>
        <v>2601205.6319999998</v>
      </c>
    </row>
    <row r="18" spans="1:10" x14ac:dyDescent="0.15">
      <c r="A18" s="4">
        <v>1935</v>
      </c>
      <c r="E18">
        <f>SUM(投入量!AD7:AD18)</f>
        <v>722322.94400000002</v>
      </c>
      <c r="F18">
        <f>SUM(投入量!AE7:AE18)</f>
        <v>1029361.362</v>
      </c>
      <c r="H18">
        <f>SUM(投入量!AG6:AG18)</f>
        <v>1023443.189</v>
      </c>
      <c r="I18">
        <f>投入量!AH18</f>
        <v>101102.03</v>
      </c>
      <c r="J18">
        <f>SUM(投入量!AI6:AI18)</f>
        <v>2979977.52</v>
      </c>
    </row>
    <row r="19" spans="1:10" x14ac:dyDescent="0.15">
      <c r="A19" s="4">
        <v>1936</v>
      </c>
      <c r="E19">
        <f>SUM(投入量!AD8:AD19)</f>
        <v>828563.93599999999</v>
      </c>
      <c r="F19">
        <f>SUM(投入量!AE8:AE19)</f>
        <v>1180762.0830000001</v>
      </c>
      <c r="H19">
        <f>SUM(投入量!AG7:AG19)</f>
        <v>1171552.122</v>
      </c>
      <c r="I19">
        <f>投入量!AH19</f>
        <v>114208.45</v>
      </c>
      <c r="J19">
        <f>SUM(投入量!AI7:AI19)</f>
        <v>3411230.3429999999</v>
      </c>
    </row>
    <row r="20" spans="1:10" x14ac:dyDescent="0.15">
      <c r="A20" s="4">
        <v>1937</v>
      </c>
      <c r="E20">
        <f>SUM(投入量!AD9:AD20)</f>
        <v>948085.48800000013</v>
      </c>
      <c r="F20">
        <f>SUM(投入量!AE9:AE20)</f>
        <v>1351087.9979999997</v>
      </c>
      <c r="H20">
        <f>SUM(投入量!AG8:AG20)</f>
        <v>1337684.7780000002</v>
      </c>
      <c r="I20">
        <f>投入量!AH20</f>
        <v>127313.91499999999</v>
      </c>
      <c r="J20">
        <f>SUM(投入量!AI8:AI20)</f>
        <v>3894963.15</v>
      </c>
    </row>
    <row r="21" spans="1:10" x14ac:dyDescent="0.15">
      <c r="A21" s="4">
        <v>1938</v>
      </c>
      <c r="E21">
        <f>SUM(投入量!AD10:AD21)</f>
        <v>1073957.8159999999</v>
      </c>
      <c r="F21">
        <f>SUM(投入量!AE10:AE21)</f>
        <v>1530465.1649999998</v>
      </c>
      <c r="H21">
        <f>SUM(投入量!AG9:AG21)</f>
        <v>1512437.848</v>
      </c>
      <c r="I21">
        <f>投入量!AH21</f>
        <v>134803.02499999999</v>
      </c>
      <c r="J21">
        <f>SUM(投入量!AI9:AI21)</f>
        <v>4403795.7</v>
      </c>
    </row>
    <row r="22" spans="1:10" x14ac:dyDescent="0.15">
      <c r="A22" s="4">
        <v>1939</v>
      </c>
      <c r="E22">
        <f>SUM(投入量!AD11:AD22)</f>
        <v>1238516.4240000001</v>
      </c>
      <c r="F22">
        <f>SUM(投入量!AE11:AE22)</f>
        <v>1764971.703</v>
      </c>
      <c r="H22">
        <f>SUM(投入量!AG10:AG22)</f>
        <v>1739694.7390000001</v>
      </c>
      <c r="I22">
        <f>投入量!AH22</f>
        <v>168504.02</v>
      </c>
      <c r="J22">
        <f>SUM(投入量!AI10:AI22)</f>
        <v>5065505.3039999995</v>
      </c>
    </row>
    <row r="23" spans="1:10" x14ac:dyDescent="0.15">
      <c r="A23" s="4">
        <v>1940</v>
      </c>
      <c r="E23">
        <f>SUM(投入量!AD12:AD23)</f>
        <v>1404806.824</v>
      </c>
      <c r="F23">
        <f>SUM(投入量!AE12:AE23)</f>
        <v>2001946.311</v>
      </c>
      <c r="H23">
        <f>SUM(投入量!AG11:AG23)</f>
        <v>1969303.4310000001</v>
      </c>
      <c r="I23">
        <f>投入量!AH23</f>
        <v>172248.57499999998</v>
      </c>
      <c r="J23">
        <f>SUM(投入量!AI11:AI23)</f>
        <v>5734061.1569999997</v>
      </c>
    </row>
    <row r="24" spans="1:10" x14ac:dyDescent="0.15">
      <c r="A24" s="4">
        <v>1941</v>
      </c>
      <c r="E24">
        <f>SUM(投入量!AD13:AD24)</f>
        <v>1584377.7840000002</v>
      </c>
      <c r="F24">
        <f>SUM(投入量!AE13:AE24)</f>
        <v>2257846.9440000001</v>
      </c>
      <c r="H24">
        <f>SUM(投入量!AG12:AG24)</f>
        <v>2216935.8459999999</v>
      </c>
      <c r="I24">
        <f>投入量!AH24</f>
        <v>185354.995</v>
      </c>
      <c r="J24">
        <f>SUM(投入量!AI12:AI24)</f>
        <v>6455096.993999999</v>
      </c>
    </row>
    <row r="25" spans="1:10" x14ac:dyDescent="0.15">
      <c r="A25" s="4">
        <v>1942</v>
      </c>
      <c r="E25">
        <f>SUM(投入量!AD14:AD25)</f>
        <v>1750668.1839999999</v>
      </c>
      <c r="F25">
        <f>SUM(投入量!AE14:AE25)</f>
        <v>2494821.5519999997</v>
      </c>
      <c r="H25">
        <f>SUM(投入量!AG13:AG25)</f>
        <v>2454380.4990000003</v>
      </c>
      <c r="I25">
        <f>投入量!AH25</f>
        <v>181610.44</v>
      </c>
      <c r="J25">
        <f>SUM(投入量!AI13:AI25)</f>
        <v>7146470.1899999995</v>
      </c>
    </row>
    <row r="26" spans="1:10" x14ac:dyDescent="0.15">
      <c r="A26" s="4">
        <v>1943</v>
      </c>
      <c r="E26">
        <f>SUM(投入量!AD15:AD26)</f>
        <v>1921578.44</v>
      </c>
      <c r="F26">
        <f>SUM(投入量!AE15:AE26)</f>
        <v>2738379.3419999997</v>
      </c>
      <c r="H26">
        <f>SUM(投入量!AG14:AG26)</f>
        <v>2676936.125</v>
      </c>
      <c r="I26">
        <f>投入量!AH26</f>
        <v>179737.685</v>
      </c>
      <c r="J26">
        <f>SUM(投入量!AI14:AI26)</f>
        <v>7794489.1979999999</v>
      </c>
    </row>
    <row r="27" spans="1:10" x14ac:dyDescent="0.15">
      <c r="A27" s="4">
        <v>1944</v>
      </c>
      <c r="E27">
        <f>SUM(投入量!AD16:AD27)</f>
        <v>2055535.08</v>
      </c>
      <c r="F27">
        <f>SUM(投入量!AE16:AE27)</f>
        <v>2929275.8309999998</v>
      </c>
      <c r="H27">
        <f>SUM(投入量!AG15:AG27)</f>
        <v>2868145.5700000003</v>
      </c>
      <c r="I27">
        <f>投入量!AH27</f>
        <v>155398.55499999999</v>
      </c>
      <c r="J27">
        <f>SUM(投入量!AI15:AI27)</f>
        <v>8351237.8830000004</v>
      </c>
    </row>
    <row r="28" spans="1:10" x14ac:dyDescent="0.15">
      <c r="A28" s="4">
        <v>1945</v>
      </c>
      <c r="E28">
        <f>SUM(投入量!AD17:AD28)</f>
        <v>2032637.2320000001</v>
      </c>
      <c r="F28">
        <f>SUM(投入量!AE17:AE28)</f>
        <v>2896645.7849999997</v>
      </c>
      <c r="H28">
        <f>SUM(投入量!AG16:AG28)</f>
        <v>2874683.7170000002</v>
      </c>
      <c r="I28">
        <f>投入量!AH28</f>
        <v>50712.409999999996</v>
      </c>
      <c r="J28">
        <f>SUM(投入量!AI16:AI28)</f>
        <v>8370276.9030000009</v>
      </c>
    </row>
    <row r="29" spans="1:10" x14ac:dyDescent="0.15">
      <c r="A29" s="4">
        <v>1946</v>
      </c>
      <c r="E29">
        <f>SUM(投入量!AD18:AD29)</f>
        <v>1955703.2880000002</v>
      </c>
      <c r="F29">
        <f>SUM(投入量!AE18:AE29)</f>
        <v>2786008.6310000001</v>
      </c>
      <c r="H29">
        <f>SUM(投入量!AG17:AG29)</f>
        <v>2782806.12</v>
      </c>
      <c r="I29">
        <f>投入量!AH29</f>
        <v>14396.625</v>
      </c>
      <c r="J29">
        <f>SUM(投入量!AI17:AI29)</f>
        <v>8101756.7989999996</v>
      </c>
    </row>
    <row r="30" spans="1:10" x14ac:dyDescent="0.15">
      <c r="A30" s="4">
        <v>1947</v>
      </c>
      <c r="E30">
        <f>SUM(投入量!AD19:AD30)</f>
        <v>1861331.9600000004</v>
      </c>
      <c r="F30">
        <f>SUM(投入量!AE19:AE30)</f>
        <v>2649523.7459999998</v>
      </c>
      <c r="H30">
        <f>SUM(投入量!AG18:AG30)</f>
        <v>2695474.7669999995</v>
      </c>
      <c r="I30">
        <f>投入量!AH30</f>
        <v>24600.799999999999</v>
      </c>
      <c r="J30">
        <f>SUM(投入量!AI18:AI30)</f>
        <v>7844472.7129999995</v>
      </c>
    </row>
    <row r="31" spans="1:10" x14ac:dyDescent="0.15">
      <c r="A31" s="4">
        <v>1948</v>
      </c>
      <c r="C31">
        <f>SUM(投入量!AB3:AB31)</f>
        <v>10071307.040000001</v>
      </c>
      <c r="E31">
        <f>SUM(投入量!AD20:AD31)</f>
        <v>1775098.1360000002</v>
      </c>
      <c r="F31">
        <f>SUM(投入量!AE20:AE31)</f>
        <v>2523634.6349999998</v>
      </c>
      <c r="H31">
        <f>SUM(投入量!AG19:AG31)</f>
        <v>2600379.9000000004</v>
      </c>
      <c r="I31">
        <f>投入量!AH31</f>
        <v>44302.45</v>
      </c>
      <c r="J31">
        <f>SUM(投入量!AI19:AI31)</f>
        <v>7559581.4550000001</v>
      </c>
    </row>
    <row r="32" spans="1:10" x14ac:dyDescent="0.15">
      <c r="A32" s="4">
        <v>1949</v>
      </c>
      <c r="C32">
        <f>SUM(投入量!AB4:AB32)</f>
        <v>10350107.232000001</v>
      </c>
      <c r="E32">
        <f>SUM(投入量!AD21:AD32)</f>
        <v>1716213.9040000001</v>
      </c>
      <c r="F32">
        <f>SUM(投入量!AE21:AE32)</f>
        <v>2435145.42</v>
      </c>
      <c r="H32">
        <f>SUM(投入量!AG20:AG32)</f>
        <v>2543761.4010000001</v>
      </c>
      <c r="I32">
        <f>投入量!AH32</f>
        <v>80390.944999999992</v>
      </c>
      <c r="J32">
        <f>SUM(投入量!AI20:AI32)</f>
        <v>7376723.7029999997</v>
      </c>
    </row>
    <row r="33" spans="1:10" x14ac:dyDescent="0.15">
      <c r="A33" s="4">
        <v>1950</v>
      </c>
      <c r="C33">
        <f>SUM(投入量!AB5:AB33)</f>
        <v>10820070.140000001</v>
      </c>
      <c r="E33">
        <f>SUM(投入量!AD22:AD33)</f>
        <v>1703138.4479999996</v>
      </c>
      <c r="F33">
        <f>SUM(投入量!AE22:AE33)</f>
        <v>2409937.0720000002</v>
      </c>
      <c r="H33">
        <f>SUM(投入量!AG21:AG33)</f>
        <v>2539911.5830000001</v>
      </c>
      <c r="I33">
        <f>投入量!AH33</f>
        <v>124014.27499999999</v>
      </c>
      <c r="J33">
        <f>SUM(投入量!AI21:AI33)</f>
        <v>7330511.4129999997</v>
      </c>
    </row>
    <row r="34" spans="1:10" x14ac:dyDescent="0.15">
      <c r="A34" s="4">
        <v>1951</v>
      </c>
      <c r="C34">
        <f>SUM(投入量!AB6:AB34)</f>
        <v>11473746.612000002</v>
      </c>
      <c r="E34">
        <f>SUM(投入量!AD23:AD34)</f>
        <v>1700504.504</v>
      </c>
      <c r="F34">
        <f>SUM(投入量!AE23:AE34)</f>
        <v>2396033.7749999994</v>
      </c>
      <c r="H34">
        <f>SUM(投入量!AG22:AG34)</f>
        <v>2594473.7580000004</v>
      </c>
      <c r="I34">
        <f>投入量!AH34</f>
        <v>166990.22999999998</v>
      </c>
      <c r="J34">
        <f>SUM(投入量!AI22:AI34)</f>
        <v>7444292.6799999997</v>
      </c>
    </row>
    <row r="35" spans="1:10" x14ac:dyDescent="0.15">
      <c r="A35" s="4">
        <v>1952</v>
      </c>
      <c r="C35">
        <f>SUM(投入量!AB7:AB35)</f>
        <v>12173671.496000003</v>
      </c>
      <c r="E35">
        <f>SUM(投入量!AD24:AD35)</f>
        <v>1710757.48</v>
      </c>
      <c r="F35">
        <f>SUM(投入量!AE24:AE35)</f>
        <v>2407645.2479999997</v>
      </c>
      <c r="H35">
        <f>SUM(投入量!AG23:AG35)</f>
        <v>2613658.4270000001</v>
      </c>
      <c r="I35">
        <f>投入量!AH35</f>
        <v>179559.94</v>
      </c>
      <c r="J35">
        <f>SUM(投入量!AI23:AI35)</f>
        <v>7453065.4309999999</v>
      </c>
    </row>
    <row r="36" spans="1:10" x14ac:dyDescent="0.15">
      <c r="A36" s="4">
        <v>1953</v>
      </c>
      <c r="C36">
        <f>SUM(投入量!AB8:AB36)</f>
        <v>12941723.808000004</v>
      </c>
      <c r="E36">
        <f>SUM(投入量!AD25:AD36)</f>
        <v>1725318.3199999998</v>
      </c>
      <c r="F36">
        <f>SUM(投入量!AE25:AE36)</f>
        <v>2423821.3140000002</v>
      </c>
      <c r="H36">
        <f>SUM(投入量!AG24:AG36)</f>
        <v>2655720.7679999997</v>
      </c>
      <c r="I36">
        <f>投入量!AH36</f>
        <v>195969.59</v>
      </c>
      <c r="J36">
        <f>SUM(投入量!AI24:AI36)</f>
        <v>7495450.977</v>
      </c>
    </row>
    <row r="37" spans="1:10" x14ac:dyDescent="0.15">
      <c r="A37" s="4">
        <v>1954</v>
      </c>
      <c r="C37">
        <f>SUM(投入量!AB9:AB37)</f>
        <v>13709445.344000002</v>
      </c>
      <c r="D37">
        <f>SUM(投入量!AC3:AC37)</f>
        <v>11368819.270000001</v>
      </c>
      <c r="E37">
        <f>SUM(投入量!AD26:AD37)</f>
        <v>1750296.392</v>
      </c>
      <c r="F37">
        <f>SUM(投入量!AE26:AE37)</f>
        <v>2465566.8689999999</v>
      </c>
      <c r="H37">
        <f>SUM(投入量!AG25:AG37)</f>
        <v>2679637.0830000001</v>
      </c>
      <c r="I37">
        <f>投入量!AH37</f>
        <v>198236.75999999998</v>
      </c>
      <c r="J37">
        <f>SUM(投入量!AI25:AI37)</f>
        <v>7486000.8650000002</v>
      </c>
    </row>
    <row r="38" spans="1:10" x14ac:dyDescent="0.15">
      <c r="A38" s="4">
        <v>1955</v>
      </c>
      <c r="C38">
        <f>SUM(投入量!AB10:AB38)</f>
        <v>14660231.320000002</v>
      </c>
      <c r="D38">
        <f>SUM(投入量!AC4:AC38)</f>
        <v>12162379.792000001</v>
      </c>
      <c r="E38">
        <f>SUM(投入量!AD27:AD38)</f>
        <v>1832420.6159999999</v>
      </c>
      <c r="F38">
        <f>SUM(投入量!AE27:AE38)</f>
        <v>2592899.2629999998</v>
      </c>
      <c r="H38">
        <f>SUM(投入量!AG26:AG38)</f>
        <v>2779533.6349999998</v>
      </c>
      <c r="I38">
        <f>投入量!AH38</f>
        <v>239069.465</v>
      </c>
      <c r="J38">
        <f>SUM(投入量!AI26:AI38)</f>
        <v>7717605.807</v>
      </c>
    </row>
    <row r="39" spans="1:10" x14ac:dyDescent="0.15">
      <c r="A39" s="4">
        <v>1956</v>
      </c>
      <c r="C39">
        <f>SUM(投入量!AB11:AB39)</f>
        <v>15798861.736000003</v>
      </c>
      <c r="D39">
        <f>SUM(投入量!AC5:AC39)</f>
        <v>13102131.122000003</v>
      </c>
      <c r="E39">
        <f>SUM(投入量!AD28:AD39)</f>
        <v>1992711.1519999998</v>
      </c>
      <c r="F39">
        <f>SUM(投入量!AE28:AE39)</f>
        <v>2823174.0419999999</v>
      </c>
      <c r="H39">
        <f>SUM(投入量!AG27:AG39)</f>
        <v>2954045.6159999999</v>
      </c>
      <c r="I39">
        <f>投入量!AH39</f>
        <v>276959.35499999998</v>
      </c>
      <c r="J39">
        <f>SUM(投入量!AI27:AI39)</f>
        <v>8163294.4269999992</v>
      </c>
    </row>
    <row r="40" spans="1:10" x14ac:dyDescent="0.15">
      <c r="A40" s="4">
        <v>1957</v>
      </c>
      <c r="C40">
        <f>SUM(投入量!AB12:AB40)</f>
        <v>17097896.524000004</v>
      </c>
      <c r="D40">
        <f>SUM(投入量!AC6:AC40)</f>
        <v>14169279.150000002</v>
      </c>
      <c r="E40">
        <f>SUM(投入量!AD29:AD40)</f>
        <v>2330794.2719999999</v>
      </c>
      <c r="F40">
        <f>SUM(投入量!AE29:AE40)</f>
        <v>3310965.4049999998</v>
      </c>
      <c r="H40">
        <f>SUM(投入量!AG28:AG40)</f>
        <v>3225626.5439999998</v>
      </c>
      <c r="I40">
        <f>投入量!AH40</f>
        <v>314779.26500000001</v>
      </c>
      <c r="J40">
        <f>SUM(投入量!AI28:AI40)</f>
        <v>8887002.0789999999</v>
      </c>
    </row>
    <row r="41" spans="1:10" x14ac:dyDescent="0.15">
      <c r="A41" s="4">
        <v>1958</v>
      </c>
      <c r="C41">
        <f>SUM(投入量!AB13:AB41)</f>
        <v>18333532.260000002</v>
      </c>
      <c r="D41">
        <f>SUM(投入量!AC7:AC41)</f>
        <v>15189074.174000002</v>
      </c>
      <c r="E41">
        <f>SUM(投入量!AD30:AD41)</f>
        <v>2702263.9759999998</v>
      </c>
      <c r="F41">
        <f>SUM(投入量!AE30:AE41)</f>
        <v>3875060.1780000003</v>
      </c>
      <c r="H41">
        <f>SUM(投入量!AG29:AG41)</f>
        <v>3649914.7709999997</v>
      </c>
      <c r="I41">
        <f>投入量!AH41</f>
        <v>303095.79499999998</v>
      </c>
      <c r="J41">
        <f>SUM(投入量!AI29:AI41)</f>
        <v>10012085.666999999</v>
      </c>
    </row>
    <row r="42" spans="1:10" x14ac:dyDescent="0.15">
      <c r="A42" s="4">
        <v>1959</v>
      </c>
      <c r="C42">
        <f>SUM(投入量!AB14:AB42)</f>
        <v>20064309.076000001</v>
      </c>
      <c r="D42">
        <f>SUM(投入量!AC8:AC42)</f>
        <v>16610930.356000001</v>
      </c>
      <c r="E42">
        <f>SUM(投入量!AD31:AD42)</f>
        <v>3198909.5120000001</v>
      </c>
      <c r="F42">
        <f>SUM(投入量!AE31:AE42)</f>
        <v>4602088.4009999996</v>
      </c>
      <c r="H42">
        <f>SUM(投入量!AG30:AG42)</f>
        <v>4317120.0779999997</v>
      </c>
      <c r="I42">
        <f>投入量!AH42</f>
        <v>421637.31</v>
      </c>
      <c r="J42">
        <f>SUM(投入量!AI30:AI42)</f>
        <v>11797327.207</v>
      </c>
    </row>
    <row r="43" spans="1:10" x14ac:dyDescent="0.15">
      <c r="A43" s="4">
        <v>1960</v>
      </c>
      <c r="C43">
        <f>SUM(投入量!AB15:AB43)</f>
        <v>22464036.376000002</v>
      </c>
      <c r="D43">
        <f>SUM(投入量!AC9:AC43)</f>
        <v>18533512.346000001</v>
      </c>
      <c r="E43">
        <f>SUM(投入量!AD32:AD43)</f>
        <v>3849847.92</v>
      </c>
      <c r="F43">
        <f>SUM(投入量!AE32:AE43)</f>
        <v>5527720.4049999993</v>
      </c>
      <c r="H43">
        <f>SUM(投入量!AG31:AG43)</f>
        <v>5209563.7220000001</v>
      </c>
      <c r="I43">
        <f>投入量!AH43</f>
        <v>561985.78999999992</v>
      </c>
      <c r="J43">
        <f>SUM(投入量!AI31:AI43)</f>
        <v>14082753.322999999</v>
      </c>
    </row>
    <row r="44" spans="1:10" x14ac:dyDescent="0.15">
      <c r="A44" s="4">
        <v>1961</v>
      </c>
      <c r="C44">
        <f>SUM(投入量!AB16:AB44)</f>
        <v>25940193.864</v>
      </c>
      <c r="D44">
        <f>SUM(投入量!AC10:AC44)</f>
        <v>21261768.848000001</v>
      </c>
      <c r="E44">
        <f>SUM(投入量!AD33:AD44)</f>
        <v>4627095.8959999997</v>
      </c>
      <c r="F44">
        <f>SUM(投入量!AE33:AE44)</f>
        <v>6675093.3049999997</v>
      </c>
      <c r="H44">
        <f>SUM(投入量!AG32:AG44)</f>
        <v>6295035.3499999996</v>
      </c>
      <c r="I44">
        <f>投入量!AH44</f>
        <v>628850.72499999998</v>
      </c>
      <c r="J44">
        <f>SUM(投入量!AI32:AI44)</f>
        <v>17210914.193</v>
      </c>
    </row>
    <row r="45" spans="1:10" x14ac:dyDescent="0.15">
      <c r="A45" s="4">
        <v>1962</v>
      </c>
      <c r="C45">
        <f>SUM(投入量!AB17:AB45)</f>
        <v>28254606.768000003</v>
      </c>
      <c r="D45">
        <f>SUM(投入量!AC11:AC45)</f>
        <v>23174907.811999999</v>
      </c>
      <c r="E45">
        <f>SUM(投入量!AD34:AD45)</f>
        <v>5263516.7919999994</v>
      </c>
      <c r="F45">
        <f>SUM(投入量!AE34:AE45)</f>
        <v>7494727.284</v>
      </c>
      <c r="H45">
        <f>SUM(投入量!AG33:AG45)</f>
        <v>7253653.25</v>
      </c>
      <c r="I45">
        <f>投入量!AH45</f>
        <v>558245.54999999993</v>
      </c>
      <c r="J45">
        <f>SUM(投入量!AI33:AI45)</f>
        <v>18622820.829</v>
      </c>
    </row>
    <row r="46" spans="1:10" x14ac:dyDescent="0.15">
      <c r="A46" s="4">
        <v>1963</v>
      </c>
      <c r="C46">
        <f>SUM(投入量!AB18:AB46)</f>
        <v>31662805.084000003</v>
      </c>
      <c r="D46">
        <f>SUM(投入量!AC12:AC46)</f>
        <v>25756556.447999999</v>
      </c>
      <c r="E46">
        <f>SUM(投入量!AD35:AD46)</f>
        <v>5899200.5839999998</v>
      </c>
      <c r="F46">
        <f>SUM(投入量!AE35:AE46)</f>
        <v>8306605.9050000003</v>
      </c>
      <c r="H46">
        <f>SUM(投入量!AG34:AG46)</f>
        <v>8263425.8099999996</v>
      </c>
      <c r="I46">
        <f>投入量!AH46</f>
        <v>659534.37</v>
      </c>
      <c r="J46">
        <f>SUM(投入量!AI34:AI46)</f>
        <v>20503349.302000001</v>
      </c>
    </row>
    <row r="47" spans="1:10" x14ac:dyDescent="0.15">
      <c r="A47" s="4">
        <v>1964</v>
      </c>
      <c r="C47">
        <f>SUM(投入量!AB19:AB47)</f>
        <v>36049128.108000003</v>
      </c>
      <c r="D47">
        <f>SUM(投入量!AC13:AC47)</f>
        <v>28956452.643999998</v>
      </c>
      <c r="E47">
        <f>SUM(投入量!AD36:AD47)</f>
        <v>6572432.9680000003</v>
      </c>
      <c r="F47">
        <f>SUM(投入量!AE36:AE47)</f>
        <v>9317109.8920000009</v>
      </c>
      <c r="H47">
        <f>SUM(投入量!AG35:AG47)</f>
        <v>9370797.6260000002</v>
      </c>
      <c r="I47">
        <f>投入量!AH47</f>
        <v>646247.98499999999</v>
      </c>
      <c r="J47">
        <f>SUM(投入量!AI35:AI47)</f>
        <v>22643329.656999998</v>
      </c>
    </row>
    <row r="48" spans="1:10" x14ac:dyDescent="0.15">
      <c r="A48" s="4">
        <v>1965</v>
      </c>
      <c r="C48">
        <f>SUM(投入量!AB20:AB48)</f>
        <v>40915663.316</v>
      </c>
      <c r="D48">
        <f>SUM(投入量!AC14:AC48)</f>
        <v>32390262.487999998</v>
      </c>
      <c r="E48">
        <f>SUM(投入量!AD37:AD48)</f>
        <v>6962930.4240000006</v>
      </c>
      <c r="F48">
        <f>SUM(投入量!AE37:AE48)</f>
        <v>10730649.482000001</v>
      </c>
      <c r="H48">
        <f>SUM(投入量!AG36:AG48)</f>
        <v>9927125.9900000002</v>
      </c>
      <c r="I48">
        <f>投入量!AH48</f>
        <v>621266.70499999996</v>
      </c>
      <c r="J48">
        <f>SUM(投入量!AI36:AI48)</f>
        <v>24509707.908999998</v>
      </c>
    </row>
    <row r="49" spans="1:11" x14ac:dyDescent="0.15">
      <c r="A49" s="4">
        <v>1966</v>
      </c>
      <c r="C49">
        <f>SUM(投入量!AB21:AB49)</f>
        <v>47026819.703999996</v>
      </c>
      <c r="D49">
        <f>SUM(投入量!AC15:AC49)</f>
        <v>36572967.609999999</v>
      </c>
      <c r="E49">
        <f>SUM(投入量!AD38:AD49)</f>
        <v>7474881.703999999</v>
      </c>
      <c r="F49">
        <f>SUM(投入量!AE38:AE49)</f>
        <v>12027015.345000003</v>
      </c>
      <c r="H49">
        <f>SUM(投入量!AG37:AG49)</f>
        <v>11883588.439999999</v>
      </c>
      <c r="I49">
        <f>投入量!AH49</f>
        <v>693919.61</v>
      </c>
      <c r="J49">
        <f>SUM(投入量!AI37:AI49)</f>
        <v>26436732.718999997</v>
      </c>
    </row>
    <row r="50" spans="1:11" x14ac:dyDescent="0.15">
      <c r="A50" s="4">
        <v>1967</v>
      </c>
      <c r="C50">
        <f>SUM(投入量!AB22:AB50)</f>
        <v>55349082.68</v>
      </c>
      <c r="D50">
        <f>SUM(投入量!AC16:AC50)</f>
        <v>41895145.875999995</v>
      </c>
      <c r="E50">
        <f>SUM(投入量!AD39:AD50)</f>
        <v>8481936.8239999991</v>
      </c>
      <c r="F50">
        <f>SUM(投入量!AE39:AE50)</f>
        <v>13752020.784</v>
      </c>
      <c r="H50">
        <f>SUM(投入量!AG38:AG50)</f>
        <v>15282160.539000001</v>
      </c>
      <c r="I50">
        <f>投入量!AH50</f>
        <v>849065.7</v>
      </c>
      <c r="J50">
        <f>SUM(投入量!AI38:AI50)</f>
        <v>29056334.990999997</v>
      </c>
    </row>
    <row r="51" spans="1:11" x14ac:dyDescent="0.15">
      <c r="A51" s="4">
        <v>1968</v>
      </c>
      <c r="C51">
        <f>SUM(投入量!AB23:AB51)</f>
        <v>65400914.088</v>
      </c>
      <c r="D51">
        <f>SUM(投入量!AC17:AC51)</f>
        <v>46934462.486000001</v>
      </c>
      <c r="E51">
        <f>SUM(投入量!AD40:AD51)</f>
        <v>9317527.1040000003</v>
      </c>
      <c r="F51">
        <f>SUM(投入量!AE40:AE51)</f>
        <v>15612806.945</v>
      </c>
      <c r="H51">
        <f>SUM(投入量!AG39:AG51)</f>
        <v>16939736.025000002</v>
      </c>
      <c r="I51">
        <f>投入量!AH51</f>
        <v>820148.71499999997</v>
      </c>
      <c r="J51">
        <f>SUM(投入量!AI39:AI51)</f>
        <v>32170128.104999997</v>
      </c>
    </row>
    <row r="52" spans="1:11" x14ac:dyDescent="0.15">
      <c r="A52" s="4">
        <v>1969</v>
      </c>
      <c r="C52">
        <f>SUM(投入量!AB24:AB52)</f>
        <v>78098445.859999999</v>
      </c>
      <c r="D52">
        <f>SUM(投入量!AC18:AC52)</f>
        <v>52765262.637999997</v>
      </c>
      <c r="E52">
        <f>SUM(投入量!AD41:AD52)</f>
        <v>10701107.816</v>
      </c>
      <c r="F52">
        <f>SUM(投入量!AE41:AE52)</f>
        <v>17801104.825999998</v>
      </c>
      <c r="H52">
        <f>SUM(投入量!AG40:AG52)</f>
        <v>19376570.361000001</v>
      </c>
      <c r="I52">
        <f>投入量!AH52</f>
        <v>969128.33499999996</v>
      </c>
      <c r="J52">
        <f>SUM(投入量!AI40:AI52)</f>
        <v>35567646.838</v>
      </c>
    </row>
    <row r="53" spans="1:11" x14ac:dyDescent="0.15">
      <c r="A53" s="4">
        <v>1970</v>
      </c>
      <c r="C53">
        <f>SUM(投入量!AB25:AB53)</f>
        <v>91946095.343999997</v>
      </c>
      <c r="D53">
        <f>SUM(投入量!AC19:AC53)</f>
        <v>59061085.873999998</v>
      </c>
      <c r="E53">
        <f>SUM(投入量!AD42:AD53)</f>
        <v>12740469.544</v>
      </c>
      <c r="F53">
        <f>SUM(投入量!AE42:AE53)</f>
        <v>20635660.752</v>
      </c>
      <c r="H53">
        <f>SUM(投入量!AG41:AG53)</f>
        <v>20696198.898000002</v>
      </c>
      <c r="I53">
        <f>投入量!AH53</f>
        <v>1263645.26</v>
      </c>
      <c r="J53">
        <f>SUM(投入量!AI41:AI53)</f>
        <v>38827240.702999994</v>
      </c>
    </row>
    <row r="54" spans="1:11" x14ac:dyDescent="0.15">
      <c r="A54" s="4">
        <v>1971</v>
      </c>
      <c r="C54">
        <f>SUM(投入量!AB26:AB54)</f>
        <v>105389914.17599998</v>
      </c>
      <c r="D54">
        <f>SUM(投入量!AC20:AC54)</f>
        <v>64681533.123999991</v>
      </c>
      <c r="E54">
        <f>SUM(投入量!AD43:AD54)</f>
        <v>14105115.079999998</v>
      </c>
      <c r="F54">
        <f>SUM(投入量!AE43:AE54)</f>
        <v>22556450.936000001</v>
      </c>
      <c r="H54">
        <f>SUM(投入量!AG42:AG54)</f>
        <v>22594383.836000003</v>
      </c>
      <c r="I54">
        <f>投入量!AH54</f>
        <v>1129582.7749999999</v>
      </c>
      <c r="J54">
        <f>SUM(投入量!AI42:AI54)</f>
        <v>41004478.423999995</v>
      </c>
    </row>
    <row r="55" spans="1:11" x14ac:dyDescent="0.15">
      <c r="A55" s="4">
        <v>1972</v>
      </c>
      <c r="C55">
        <f>SUM(投入量!AB27:AB55)</f>
        <v>122305343.75999999</v>
      </c>
      <c r="D55">
        <f>SUM(投入量!AC21:AC55)</f>
        <v>71632160.809999987</v>
      </c>
      <c r="E55">
        <f>SUM(投入量!AD44:AD55)</f>
        <v>15857936.063999999</v>
      </c>
      <c r="F55">
        <f>SUM(投入量!AE44:AE55)</f>
        <v>24908130.118000001</v>
      </c>
      <c r="H55">
        <f>SUM(投入量!AG43:AG55)</f>
        <v>25402914.375</v>
      </c>
      <c r="I55">
        <f>投入量!AH55</f>
        <v>1365751.4349999998</v>
      </c>
      <c r="J55">
        <f>SUM(投入量!AI43:AI55)</f>
        <v>43399933.222999997</v>
      </c>
    </row>
    <row r="56" spans="1:11" x14ac:dyDescent="0.15">
      <c r="A56" s="4">
        <v>1973</v>
      </c>
      <c r="C56">
        <f>SUM(投入量!AB28:AB56)</f>
        <v>144054273.016</v>
      </c>
      <c r="D56">
        <f>SUM(投入量!AC22:AC56)</f>
        <v>81317962.809999987</v>
      </c>
      <c r="E56">
        <f>SUM(投入量!AD45:AD56)</f>
        <v>18197855.903999999</v>
      </c>
      <c r="F56">
        <f>SUM(投入量!AE45:AE56)</f>
        <v>28032946.680000003</v>
      </c>
      <c r="H56">
        <f>SUM(投入量!AG44:AG56)</f>
        <v>28915243.609000005</v>
      </c>
      <c r="I56">
        <f>投入量!AH56</f>
        <v>1685224.48</v>
      </c>
      <c r="J56">
        <f>SUM(投入量!AI44:AI56)</f>
        <v>45545779.605999991</v>
      </c>
    </row>
    <row r="57" spans="1:11" x14ac:dyDescent="0.15">
      <c r="A57" s="4">
        <v>1974</v>
      </c>
      <c r="C57">
        <f>SUM(投入量!AB29:AB57)</f>
        <v>162292347.72000003</v>
      </c>
      <c r="D57">
        <f>SUM(投入量!AC23:AC57)</f>
        <v>88632566.927999988</v>
      </c>
      <c r="E57">
        <f>SUM(投入量!AD46:AD57)</f>
        <v>20301972.695999999</v>
      </c>
      <c r="F57">
        <f>SUM(投入量!AE46:AE57)</f>
        <v>30726829.693</v>
      </c>
      <c r="H57">
        <f>SUM(投入量!AG45:AG57)</f>
        <v>31850296.853000008</v>
      </c>
      <c r="I57">
        <f>投入量!AH57</f>
        <v>1438059.94</v>
      </c>
      <c r="J57">
        <f>SUM(投入量!AI45:AI57)</f>
        <v>46168245.532999992</v>
      </c>
    </row>
    <row r="58" spans="1:11" x14ac:dyDescent="0.15">
      <c r="A58" s="4">
        <v>1975</v>
      </c>
      <c r="C58">
        <f>SUM(投入量!AB30:AB58)</f>
        <v>177519125.67199999</v>
      </c>
      <c r="D58">
        <f>SUM(投入量!AC24:AC58)</f>
        <v>94445013.831999987</v>
      </c>
      <c r="E58">
        <f>SUM(投入量!AD47:AD58)</f>
        <v>21590070.023999996</v>
      </c>
      <c r="F58">
        <f>SUM(投入量!AE47:AE58)</f>
        <v>32281977.956</v>
      </c>
      <c r="H58">
        <f>SUM(投入量!AG46:AG58)</f>
        <v>34522834.590999998</v>
      </c>
      <c r="I58">
        <f>投入量!AH58</f>
        <v>1294342.45</v>
      </c>
      <c r="J58">
        <f>SUM(投入量!AI46:AI58)</f>
        <v>47725915.722999997</v>
      </c>
    </row>
    <row r="59" spans="1:11" x14ac:dyDescent="0.15">
      <c r="A59" s="4">
        <v>1976</v>
      </c>
      <c r="C59">
        <f>SUM(投入量!AB31:AB59)</f>
        <v>193124063.76400003</v>
      </c>
      <c r="D59">
        <f>SUM(投入量!AC25:AC59)</f>
        <v>99925567.37999998</v>
      </c>
      <c r="E59">
        <f>SUM(投入量!AD48:AD59)</f>
        <v>23255409.015999995</v>
      </c>
      <c r="F59">
        <f>SUM(投入量!AE48:AE59)</f>
        <v>33624468.009999998</v>
      </c>
      <c r="H59">
        <f>SUM(投入量!AG47:AG59)</f>
        <v>37589700.730999999</v>
      </c>
      <c r="I59">
        <f>投入量!AH59</f>
        <v>1548442.075</v>
      </c>
      <c r="J59">
        <f>SUM(投入量!AI47:AI59)</f>
        <v>48929764.910000004</v>
      </c>
    </row>
    <row r="60" spans="1:11" x14ac:dyDescent="0.15">
      <c r="A60" s="4">
        <v>1977</v>
      </c>
      <c r="C60">
        <f>SUM(投入量!AB32:AB60)</f>
        <v>207786943.20400003</v>
      </c>
      <c r="D60">
        <f>SUM(投入量!AC26:AC60)</f>
        <v>105683045.05999999</v>
      </c>
      <c r="E60">
        <f>SUM(投入量!AD49:AD60)</f>
        <v>24871264.671999998</v>
      </c>
      <c r="F60">
        <f>SUM(投入量!AE49:AE60)</f>
        <v>34225071.497999996</v>
      </c>
      <c r="H60">
        <f>SUM(投入量!AG48:AG60)</f>
        <v>40072713.569000006</v>
      </c>
      <c r="I60">
        <f>投入量!AH60</f>
        <v>1433059.835</v>
      </c>
      <c r="J60">
        <f>SUM(投入量!AI48:AI60)</f>
        <v>48679529.760000005</v>
      </c>
    </row>
    <row r="61" spans="1:11" x14ac:dyDescent="0.15">
      <c r="A61" s="4">
        <v>1978</v>
      </c>
      <c r="C61">
        <f>SUM(投入量!AB33:AB61)</f>
        <v>224395350.52000001</v>
      </c>
      <c r="D61">
        <f>SUM(投入量!AC27:AC61)</f>
        <v>112699373.44399999</v>
      </c>
      <c r="E61">
        <f>SUM(投入量!AD50:AD61)</f>
        <v>26286907.167999998</v>
      </c>
      <c r="F61">
        <f>SUM(投入量!AE50:AE61)</f>
        <v>35244885.185000002</v>
      </c>
      <c r="H61">
        <f>SUM(投入量!AG49:AG61)</f>
        <v>43511024.816</v>
      </c>
      <c r="I61">
        <f>投入量!AH61</f>
        <v>1485896.0149999999</v>
      </c>
      <c r="J61">
        <f>SUM(投入量!AI49:AI61)</f>
        <v>48951929.769999996</v>
      </c>
    </row>
    <row r="62" spans="1:11" x14ac:dyDescent="0.15">
      <c r="A62" s="4">
        <v>1979</v>
      </c>
      <c r="C62">
        <f>SUM(投入量!AB34:AB62)</f>
        <v>244613398.73600003</v>
      </c>
      <c r="D62">
        <f>SUM(投入量!AC28:AC62)</f>
        <v>120484871.21599999</v>
      </c>
      <c r="E62">
        <f>SUM(投入量!AD51:AD62)</f>
        <v>27641928.223999996</v>
      </c>
      <c r="F62">
        <f>SUM(投入量!AE51:AE62)</f>
        <v>36151242.982000001</v>
      </c>
      <c r="G62">
        <f>SUM(投入量!AF3:AF62)</f>
        <v>39060731.376000002</v>
      </c>
      <c r="H62">
        <f>SUM(投入量!AG50:AG62)</f>
        <v>46026962.561999999</v>
      </c>
      <c r="I62">
        <f>投入量!AH62</f>
        <v>1710043.67</v>
      </c>
      <c r="J62">
        <f>SUM(投入量!AI50:AI62)</f>
        <v>49675745.183000006</v>
      </c>
      <c r="K62">
        <f>SUM(C62:J62)</f>
        <v>565364923.949</v>
      </c>
    </row>
    <row r="63" spans="1:11" x14ac:dyDescent="0.15">
      <c r="A63" s="4">
        <v>1980</v>
      </c>
      <c r="C63">
        <f>SUM(投入量!AB35:AB63)</f>
        <v>263691460.92800003</v>
      </c>
      <c r="D63">
        <f>SUM(投入量!AC29:AC63)</f>
        <v>128244776.30599999</v>
      </c>
      <c r="E63">
        <f>SUM(投入量!AD52:AD63)</f>
        <v>28989471.599999998</v>
      </c>
      <c r="F63">
        <f>SUM(投入量!AE52:AE63)</f>
        <v>36756674.828999996</v>
      </c>
      <c r="G63">
        <f>SUM(投入量!AF4:AF63)</f>
        <v>40881883.114</v>
      </c>
      <c r="H63">
        <f>SUM(投入量!AG51:AG63)</f>
        <v>46535432.210000001</v>
      </c>
      <c r="I63">
        <f>投入量!AH63</f>
        <v>1454082.665</v>
      </c>
      <c r="J63">
        <f>SUM(投入量!AI51:AI63)</f>
        <v>49914317.868000001</v>
      </c>
      <c r="K63">
        <f t="shared" ref="K63:K93" si="0">SUM(C63:J63)</f>
        <v>596468099.5200001</v>
      </c>
    </row>
    <row r="64" spans="1:11" x14ac:dyDescent="0.15">
      <c r="A64" s="4">
        <v>1981</v>
      </c>
      <c r="C64">
        <f>SUM(投入量!AB36:AB64)</f>
        <v>280257829.10000002</v>
      </c>
      <c r="D64">
        <f>SUM(投入量!AC30:AC64)</f>
        <v>135303701.884</v>
      </c>
      <c r="E64">
        <f>SUM(投入量!AD53:AD64)</f>
        <v>29975952.979999997</v>
      </c>
      <c r="F64">
        <f>SUM(投入量!AE53:AE64)</f>
        <v>36467587.711999997</v>
      </c>
      <c r="G64">
        <f>SUM(投入量!AF5:AF64)</f>
        <v>42761448.792000003</v>
      </c>
      <c r="H64">
        <f>SUM(投入量!AG52:AG64)</f>
        <v>48065894.185000002</v>
      </c>
      <c r="I64">
        <f>投入量!AH64</f>
        <v>1646481.963</v>
      </c>
      <c r="J64">
        <f>SUM(投入量!AI52:AI64)</f>
        <v>48463702.173999995</v>
      </c>
      <c r="K64">
        <f t="shared" si="0"/>
        <v>622942598.7900002</v>
      </c>
    </row>
    <row r="65" spans="1:11" x14ac:dyDescent="0.15">
      <c r="A65" s="4">
        <v>1982</v>
      </c>
      <c r="C65">
        <f>SUM(投入量!AB37:AB65)</f>
        <v>295569681.49199998</v>
      </c>
      <c r="D65">
        <f>SUM(投入量!AC31:AC65)</f>
        <v>141639042.34400001</v>
      </c>
      <c r="E65">
        <f>SUM(投入量!AD54:AD65)</f>
        <v>30165930.240999997</v>
      </c>
      <c r="F65">
        <f>SUM(投入量!AE54:AE65)</f>
        <v>35085395.370999999</v>
      </c>
      <c r="G65">
        <f>SUM(投入量!AF6:AF65)</f>
        <v>44247627.42400001</v>
      </c>
      <c r="H65">
        <f>SUM(投入量!AG53:AG65)</f>
        <v>48639071.389000006</v>
      </c>
      <c r="I65">
        <f>投入量!AH65</f>
        <v>1638823.3599999999</v>
      </c>
      <c r="J65">
        <f>SUM(投入量!AI53:AI65)</f>
        <v>46558886.938000001</v>
      </c>
      <c r="K65">
        <f t="shared" si="0"/>
        <v>643544458.55900002</v>
      </c>
    </row>
    <row r="66" spans="1:11" x14ac:dyDescent="0.15">
      <c r="A66" s="4">
        <v>1983</v>
      </c>
      <c r="C66">
        <f>SUM(投入量!AB38:AB66)</f>
        <v>311041179.19199997</v>
      </c>
      <c r="D66">
        <f>SUM(投入量!AC32:AC66)</f>
        <v>147353361.80599999</v>
      </c>
      <c r="E66">
        <f>SUM(投入量!AD55:AD66)</f>
        <v>30972737.713499997</v>
      </c>
      <c r="F66">
        <f>SUM(投入量!AE55:AE66)</f>
        <v>34373465.806999996</v>
      </c>
      <c r="G66">
        <f>SUM(投入量!AF7:AF66)</f>
        <v>45839179.368000008</v>
      </c>
      <c r="H66">
        <f>SUM(投入量!AG54:AG66)</f>
        <v>50982077.000000007</v>
      </c>
      <c r="I66">
        <f>投入量!AH66</f>
        <v>1796594.3289999999</v>
      </c>
      <c r="J66">
        <f>SUM(投入量!AI54:AI66)</f>
        <v>44366675.885000005</v>
      </c>
      <c r="K66">
        <f t="shared" si="0"/>
        <v>666725271.10049999</v>
      </c>
    </row>
    <row r="67" spans="1:11" x14ac:dyDescent="0.15">
      <c r="A67" s="4">
        <v>1984</v>
      </c>
      <c r="C67">
        <f>SUM(投入量!AB39:AB67)</f>
        <v>326687745.34799999</v>
      </c>
      <c r="D67">
        <f>SUM(投入量!AC33:AC67)</f>
        <v>153205901.52399999</v>
      </c>
      <c r="E67">
        <f>SUM(投入量!AD56:AD67)</f>
        <v>31429633.665499996</v>
      </c>
      <c r="F67">
        <f>SUM(投入量!AE56:AE67)</f>
        <v>33226032.572999999</v>
      </c>
      <c r="G67">
        <f>SUM(投入量!AF8:AF67)</f>
        <v>47783428.776000008</v>
      </c>
      <c r="H67">
        <f>SUM(投入量!AG55:AG67)</f>
        <v>53290048.827000007</v>
      </c>
      <c r="I67">
        <f>投入量!AH67</f>
        <v>1903258.0239999997</v>
      </c>
      <c r="J67">
        <f>SUM(投入量!AI55:AI67)</f>
        <v>43447393.873000003</v>
      </c>
      <c r="K67">
        <f t="shared" si="0"/>
        <v>690973442.6105001</v>
      </c>
    </row>
    <row r="68" spans="1:11" x14ac:dyDescent="0.15">
      <c r="A68" s="4">
        <v>1985</v>
      </c>
      <c r="C68">
        <f>SUM(投入量!AB40:AB68)</f>
        <v>343000020.19199997</v>
      </c>
      <c r="D68">
        <f>SUM(投入量!AC34:AC68)</f>
        <v>158825891.79799998</v>
      </c>
      <c r="E68">
        <f>SUM(投入量!AD57:AD68)</f>
        <v>30994859.224499997</v>
      </c>
      <c r="F68">
        <f>SUM(投入量!AE57:AE68)</f>
        <v>29988465.354000002</v>
      </c>
      <c r="G68">
        <f>SUM(投入量!AF9:AF68)</f>
        <v>49027344.232000008</v>
      </c>
      <c r="H68">
        <f>SUM(投入量!AG56:AG68)</f>
        <v>52184256.879000001</v>
      </c>
      <c r="I68">
        <f>投入量!AH68</f>
        <v>1910501.3760000002</v>
      </c>
      <c r="J68">
        <f>SUM(投入量!AI56:AI68)</f>
        <v>41806547.962000005</v>
      </c>
      <c r="K68">
        <f t="shared" si="0"/>
        <v>707737887.01749992</v>
      </c>
    </row>
    <row r="69" spans="1:11" x14ac:dyDescent="0.15">
      <c r="A69" s="4">
        <v>1986</v>
      </c>
      <c r="C69">
        <f>SUM(投入量!AB41:AB69)</f>
        <v>360953120.85599995</v>
      </c>
      <c r="D69">
        <f>SUM(投入量!AC35:AC69)</f>
        <v>164695909.17999998</v>
      </c>
      <c r="E69">
        <f>SUM(投入量!AD58:AD69)</f>
        <v>30932823.877499994</v>
      </c>
      <c r="F69">
        <f>SUM(投入量!AE58:AE69)</f>
        <v>27563078.519000001</v>
      </c>
      <c r="G69">
        <f>SUM(投入量!AF10:AF69)</f>
        <v>50334724.084000014</v>
      </c>
      <c r="H69">
        <f>SUM(投入量!AG57:AG69)</f>
        <v>49893456.245999999</v>
      </c>
      <c r="I69">
        <f>投入量!AH69</f>
        <v>1996810.148</v>
      </c>
      <c r="J69">
        <f>SUM(投入量!AI57:AI69)</f>
        <v>39938167.754999995</v>
      </c>
      <c r="K69">
        <f t="shared" si="0"/>
        <v>726308090.66549993</v>
      </c>
    </row>
    <row r="70" spans="1:11" x14ac:dyDescent="0.15">
      <c r="A70" s="4">
        <v>1987</v>
      </c>
      <c r="C70">
        <f>SUM(投入量!AB42:AB70)</f>
        <v>382218976.61999995</v>
      </c>
      <c r="D70">
        <f>SUM(投入量!AC36:AC70)</f>
        <v>171406556.03999996</v>
      </c>
      <c r="E70">
        <f>SUM(投入量!AD59:AD70)</f>
        <v>32246573.005499996</v>
      </c>
      <c r="F70">
        <f>SUM(投入量!AE59:AE70)</f>
        <v>26863027.590999998</v>
      </c>
      <c r="G70">
        <f>SUM(投入量!AF11:AF70)</f>
        <v>51570368.250000007</v>
      </c>
      <c r="H70">
        <f>SUM(投入量!AG58:AG70)</f>
        <v>49121212.041000009</v>
      </c>
      <c r="I70">
        <f>投入量!AH70</f>
        <v>2213860.9479999999</v>
      </c>
      <c r="J70">
        <f>SUM(投入量!AI58:AI70)</f>
        <v>36984944.423999995</v>
      </c>
      <c r="K70">
        <f t="shared" si="0"/>
        <v>752625518.91949975</v>
      </c>
    </row>
    <row r="71" spans="1:11" x14ac:dyDescent="0.15">
      <c r="A71" s="4">
        <v>1988</v>
      </c>
      <c r="C71">
        <f>SUM(投入量!AB43:AB71)</f>
        <v>406738831.72399992</v>
      </c>
      <c r="D71">
        <f>SUM(投入量!AC37:AC71)</f>
        <v>178316135.42599997</v>
      </c>
      <c r="E71">
        <f>SUM(投入量!AD60:AD71)</f>
        <v>33273695.131999999</v>
      </c>
      <c r="F71">
        <f>SUM(投入量!AE60:AE71)</f>
        <v>26702506.544999998</v>
      </c>
      <c r="G71">
        <f>SUM(投入量!AF12:AF71)</f>
        <v>52426712.874000005</v>
      </c>
      <c r="H71">
        <f>SUM(投入量!AG59:AG71)</f>
        <v>49894857.025000006</v>
      </c>
      <c r="I71">
        <f>投入量!AH71</f>
        <v>2368657.92</v>
      </c>
      <c r="J71">
        <f>SUM(投入量!AI59:AI71)</f>
        <v>36153198.535999991</v>
      </c>
      <c r="K71">
        <f t="shared" si="0"/>
        <v>785874595.18199968</v>
      </c>
    </row>
    <row r="72" spans="1:11" x14ac:dyDescent="0.15">
      <c r="A72" s="4">
        <v>1989</v>
      </c>
      <c r="C72">
        <f>SUM(投入量!AB44:AB72)</f>
        <v>433706632.85599995</v>
      </c>
      <c r="D72">
        <f>SUM(投入量!AC38:AC72)</f>
        <v>185486629.90799996</v>
      </c>
      <c r="E72">
        <f>SUM(投入量!AD61:AD72)</f>
        <v>34891323.283500001</v>
      </c>
      <c r="F72">
        <f>SUM(投入量!AE61:AE72)</f>
        <v>27032788.119000003</v>
      </c>
      <c r="G72">
        <f>SUM(投入量!AF13:AF72)</f>
        <v>53336319.940000005</v>
      </c>
      <c r="H72">
        <f>SUM(投入量!AG60:AG72)</f>
        <v>50974382.869000003</v>
      </c>
      <c r="I72">
        <f>投入量!AH72</f>
        <v>2501724.7119999998</v>
      </c>
      <c r="J72">
        <f>SUM(投入量!AI60:AI72)</f>
        <v>35126021.534999996</v>
      </c>
      <c r="K72">
        <f t="shared" si="0"/>
        <v>823055823.22249985</v>
      </c>
    </row>
    <row r="73" spans="1:11" x14ac:dyDescent="0.15">
      <c r="A73" s="4">
        <v>1990</v>
      </c>
      <c r="C73">
        <f>SUM(投入量!AB45:AB73)</f>
        <v>461458195.29199994</v>
      </c>
      <c r="D73">
        <f>SUM(投入量!AC39:AC73)</f>
        <v>193239939.59199998</v>
      </c>
      <c r="E73">
        <f>SUM(投入量!AD62:AD73)</f>
        <v>36563175.4045</v>
      </c>
      <c r="F73">
        <f>SUM(投入量!AE62:AE73)</f>
        <v>27162701.949000001</v>
      </c>
      <c r="G73">
        <f>SUM(投入量!AF14:AF73)</f>
        <v>54012436.134000003</v>
      </c>
      <c r="H73">
        <f>SUM(投入量!AG61:AG73)</f>
        <v>52827599.518000007</v>
      </c>
      <c r="I73">
        <f>投入量!AH73</f>
        <v>2617077.7509999997</v>
      </c>
      <c r="J73">
        <f>SUM(投入量!AI61:AI73)</f>
        <v>35531366.640999995</v>
      </c>
      <c r="K73">
        <f t="shared" si="0"/>
        <v>863412492.2815001</v>
      </c>
    </row>
    <row r="74" spans="1:11" x14ac:dyDescent="0.15">
      <c r="A74" s="4">
        <v>1991</v>
      </c>
      <c r="C74">
        <f>SUM(投入量!AB46:AB74)</f>
        <v>487481896.71199989</v>
      </c>
      <c r="D74">
        <f>SUM(投入量!AC40:AC74)</f>
        <v>200610293.46799999</v>
      </c>
      <c r="E74">
        <f>SUM(投入量!AD63:AD74)</f>
        <v>38031298.4705</v>
      </c>
      <c r="F74">
        <f>SUM(投入量!AE63:AE74)</f>
        <v>26817766.209000003</v>
      </c>
      <c r="G74">
        <f>SUM(投入量!AF15:AF74)</f>
        <v>54980783.958000004</v>
      </c>
      <c r="H74">
        <f>SUM(投入量!AG62:AG74)</f>
        <v>54234763.474999994</v>
      </c>
      <c r="I74">
        <f>投入量!AH74</f>
        <v>2632050.9</v>
      </c>
      <c r="J74">
        <f>SUM(投入量!AI62:AI74)</f>
        <v>36084049.571000002</v>
      </c>
      <c r="K74">
        <f t="shared" si="0"/>
        <v>900872902.76349986</v>
      </c>
    </row>
    <row r="75" spans="1:11" x14ac:dyDescent="0.15">
      <c r="A75" s="4">
        <v>1992</v>
      </c>
      <c r="C75">
        <f>SUM(投入量!AB47:AB75)</f>
        <v>509124704.23199987</v>
      </c>
      <c r="D75">
        <f>SUM(投入量!AC41:AC75)</f>
        <v>206997355.89199999</v>
      </c>
      <c r="E75">
        <f>SUM(投入量!AD64:AD75)</f>
        <v>38644223.318499997</v>
      </c>
      <c r="F75">
        <f>SUM(投入量!AE64:AE75)</f>
        <v>26011476.365999997</v>
      </c>
      <c r="G75">
        <f>SUM(投入量!AF16:AF75)</f>
        <v>55714538.623999998</v>
      </c>
      <c r="H75">
        <f>SUM(投入量!AG63:AG75)</f>
        <v>54139184.558000006</v>
      </c>
      <c r="I75">
        <f>投入量!AH75</f>
        <v>2324704.7280000001</v>
      </c>
      <c r="J75">
        <f>SUM(投入量!AI63:AI75)</f>
        <v>35268648.086000003</v>
      </c>
      <c r="K75">
        <f t="shared" si="0"/>
        <v>928224835.80449975</v>
      </c>
    </row>
    <row r="76" spans="1:11" x14ac:dyDescent="0.15">
      <c r="A76" s="4">
        <v>1993</v>
      </c>
      <c r="C76">
        <f>SUM(投入量!AB48:AB76)</f>
        <v>527577456.38399994</v>
      </c>
      <c r="D76">
        <f>SUM(投入量!AC42:AC76)</f>
        <v>213029823.19800001</v>
      </c>
      <c r="E76">
        <f>SUM(投入量!AD65:AD76)</f>
        <v>38867994.006499998</v>
      </c>
      <c r="F76">
        <f>SUM(投入量!AE65:AE76)</f>
        <v>25267871.739999998</v>
      </c>
      <c r="G76">
        <f>SUM(投入量!AF17:AF76)</f>
        <v>56334903.475999996</v>
      </c>
      <c r="H76">
        <f>SUM(投入量!AG64:AG76)</f>
        <v>53713834.082000002</v>
      </c>
      <c r="I76">
        <f>投入量!AH76</f>
        <v>2350712.6919999998</v>
      </c>
      <c r="J76">
        <f>SUM(投入量!AI64:AI76)</f>
        <v>34256266.092</v>
      </c>
      <c r="K76">
        <f t="shared" si="0"/>
        <v>951398861.67050004</v>
      </c>
    </row>
    <row r="77" spans="1:11" x14ac:dyDescent="0.15">
      <c r="A77" s="4">
        <v>1994</v>
      </c>
      <c r="C77">
        <f>SUM(投入量!AB49:AB77)</f>
        <v>546861586.28799987</v>
      </c>
      <c r="D77">
        <f>SUM(投入量!AC43:AC77)</f>
        <v>218574396.81200001</v>
      </c>
      <c r="E77">
        <f>SUM(投入量!AD66:AD77)</f>
        <v>39444328.718500003</v>
      </c>
      <c r="F77">
        <f>SUM(投入量!AE66:AE77)</f>
        <v>25151075.842999998</v>
      </c>
      <c r="G77">
        <f>SUM(投入量!AF18:AF77)</f>
        <v>57172570.100000001</v>
      </c>
      <c r="H77">
        <f>SUM(投入量!AG65:AG77)</f>
        <v>54533212.042999998</v>
      </c>
      <c r="I77">
        <f>投入量!AH77</f>
        <v>2427341.4699999997</v>
      </c>
      <c r="J77">
        <f>SUM(投入量!AI65:AI77)</f>
        <v>34426663.120999999</v>
      </c>
      <c r="K77">
        <f t="shared" si="0"/>
        <v>978591174.39550006</v>
      </c>
    </row>
    <row r="78" spans="1:11" x14ac:dyDescent="0.15">
      <c r="A78" s="4">
        <v>1995</v>
      </c>
      <c r="C78">
        <f>SUM(投入量!AB50:AB78)</f>
        <v>566216617.93199992</v>
      </c>
      <c r="D78">
        <f>SUM(投入量!AC44:AC78)</f>
        <v>224219233.44</v>
      </c>
      <c r="E78">
        <f>SUM(投入量!AD67:AD78)</f>
        <v>39675095.075999998</v>
      </c>
      <c r="F78">
        <f>SUM(投入量!AE67:AE78)</f>
        <v>25024928.750999998</v>
      </c>
      <c r="G78">
        <f>SUM(投入量!AF19:AF78)</f>
        <v>57994992.088</v>
      </c>
      <c r="H78">
        <f>SUM(投入量!AG66:AG78)</f>
        <v>55614919.749000005</v>
      </c>
      <c r="I78">
        <f>投入量!AH78</f>
        <v>2415853.4109999998</v>
      </c>
      <c r="J78">
        <f>SUM(投入量!AI66:AI78)</f>
        <v>34589649.537999995</v>
      </c>
      <c r="K78">
        <f t="shared" si="0"/>
        <v>1005751289.9849999</v>
      </c>
    </row>
    <row r="79" spans="1:11" x14ac:dyDescent="0.15">
      <c r="A79" s="4">
        <v>1996</v>
      </c>
      <c r="C79">
        <f>SUM(投入量!AB51:AB79)</f>
        <v>584749208.51199996</v>
      </c>
      <c r="D79">
        <f>SUM(投入量!AC45:AC79)</f>
        <v>228727138.56000003</v>
      </c>
      <c r="E79">
        <f>SUM(投入量!AD68:AD79)</f>
        <v>39664498.807999998</v>
      </c>
      <c r="F79">
        <f>SUM(投入量!AE68:AE79)</f>
        <v>24757645.029000003</v>
      </c>
      <c r="G79">
        <f>SUM(投入量!AF20:AF79)</f>
        <v>58850724.547000006</v>
      </c>
      <c r="H79">
        <f>SUM(投入量!AG67:AG79)</f>
        <v>55887338.333999999</v>
      </c>
      <c r="I79">
        <f>投入量!AH79</f>
        <v>2363268.56</v>
      </c>
      <c r="J79">
        <f>SUM(投入量!AI67:AI79)</f>
        <v>35198752.762000002</v>
      </c>
      <c r="K79">
        <f t="shared" si="0"/>
        <v>1030198575.112</v>
      </c>
    </row>
    <row r="80" spans="1:11" x14ac:dyDescent="0.15">
      <c r="A80" s="4">
        <v>1997</v>
      </c>
      <c r="C80">
        <f>SUM(投入量!AB52:AB80)</f>
        <v>599801390.27199996</v>
      </c>
      <c r="D80">
        <f>SUM(投入量!AC46:AC80)</f>
        <v>233364241.77000001</v>
      </c>
      <c r="E80">
        <f>SUM(投入量!AD69:AD80)</f>
        <v>39621672.772999994</v>
      </c>
      <c r="F80">
        <f>SUM(投入量!AE69:AE80)</f>
        <v>25501247.167000003</v>
      </c>
      <c r="G80">
        <f>SUM(投入量!AF21:AF80)</f>
        <v>59689456.346999995</v>
      </c>
      <c r="H80">
        <f>SUM(投入量!AG68:AG80)</f>
        <v>55805291.556999996</v>
      </c>
      <c r="I80">
        <f>投入量!AH80</f>
        <v>2248115.5359999998</v>
      </c>
      <c r="J80">
        <f>SUM(投入量!AI68:AI80)</f>
        <v>35574535.604999989</v>
      </c>
      <c r="K80">
        <f t="shared" si="0"/>
        <v>1051605951.0270001</v>
      </c>
    </row>
    <row r="81" spans="1:11" x14ac:dyDescent="0.15">
      <c r="A81" s="4">
        <v>1998</v>
      </c>
      <c r="C81">
        <f>SUM(投入量!AB53:AB81)</f>
        <v>609435393.2759999</v>
      </c>
      <c r="D81">
        <f>SUM(投入量!AC47:AC81)</f>
        <v>237122114.98200005</v>
      </c>
      <c r="E81">
        <f>SUM(投入量!AD70:AD81)</f>
        <v>39256445.912999995</v>
      </c>
      <c r="F81">
        <f>SUM(投入量!AE70:AE81)</f>
        <v>25733847.834000003</v>
      </c>
      <c r="G81">
        <f>SUM(投入量!AF22:AF81)</f>
        <v>60199087.854000002</v>
      </c>
      <c r="H81">
        <f>SUM(投入量!AG69:AG81)</f>
        <v>57536751.618999995</v>
      </c>
      <c r="I81">
        <f>投入量!AH81</f>
        <v>2062314.0349999999</v>
      </c>
      <c r="J81">
        <f>SUM(投入量!AI69:AI81)</f>
        <v>35515277.840999998</v>
      </c>
      <c r="K81">
        <f t="shared" si="0"/>
        <v>1066861233.3539997</v>
      </c>
    </row>
    <row r="82" spans="1:11" x14ac:dyDescent="0.15">
      <c r="A82" s="4">
        <v>1999</v>
      </c>
      <c r="C82">
        <f>SUM(投入量!AB54:AB82)</f>
        <v>618086084.31599998</v>
      </c>
      <c r="D82">
        <f>SUM(投入量!AC48:AC82)</f>
        <v>240056361.82000002</v>
      </c>
      <c r="E82">
        <f>SUM(投入量!AD71:AD82)</f>
        <v>38337875.572999999</v>
      </c>
      <c r="F82">
        <f>SUM(投入量!AE71:AE82)</f>
        <v>25412087.289999999</v>
      </c>
      <c r="G82">
        <f>SUM(投入量!AF23:AF82)</f>
        <v>60491098.611999996</v>
      </c>
      <c r="H82">
        <f>SUM(投入量!AG70:AG82)</f>
        <v>59702019.600999996</v>
      </c>
      <c r="I82">
        <f>投入量!AH82</f>
        <v>2039919.794</v>
      </c>
      <c r="J82">
        <f>SUM(投入量!AI70:AI82)</f>
        <v>35522882.208000004</v>
      </c>
      <c r="K82">
        <f t="shared" si="0"/>
        <v>1079648329.214</v>
      </c>
    </row>
    <row r="83" spans="1:11" x14ac:dyDescent="0.15">
      <c r="A83" s="4">
        <v>2000</v>
      </c>
      <c r="C83">
        <f>SUM(投入量!AB55:AB83)</f>
        <v>628813934.87199998</v>
      </c>
      <c r="D83">
        <f>SUM(投入量!AC49:AC83)</f>
        <v>243002532.19000003</v>
      </c>
      <c r="E83">
        <f>SUM(投入量!AD72:AD83)</f>
        <v>37620037.439999998</v>
      </c>
      <c r="F83">
        <f>SUM(投入量!AE72:AE83)</f>
        <v>24737305.219999999</v>
      </c>
      <c r="G83">
        <f>SUM(投入量!AF24:AF83)</f>
        <v>61382898.942000002</v>
      </c>
      <c r="H83">
        <f>SUM(投入量!AG71:AG83)</f>
        <v>61473201.06499999</v>
      </c>
      <c r="I83">
        <f>投入量!AH83</f>
        <v>2006054.27</v>
      </c>
      <c r="J83">
        <f>SUM(投入量!AI71:AI83)</f>
        <v>37557480.153999992</v>
      </c>
      <c r="K83">
        <f t="shared" si="0"/>
        <v>1096593444.1530001</v>
      </c>
    </row>
    <row r="84" spans="1:11" x14ac:dyDescent="0.15">
      <c r="A84" s="4">
        <v>2001</v>
      </c>
      <c r="C84">
        <f>SUM(投入量!AB56:AB84)</f>
        <v>633772843.57999992</v>
      </c>
      <c r="D84">
        <f>SUM(投入量!AC50:AC84)</f>
        <v>244638943.502</v>
      </c>
      <c r="E84">
        <f>SUM(投入量!AD73:AD84)</f>
        <v>36073848.400499992</v>
      </c>
      <c r="F84">
        <f>SUM(投入量!AE73:AE84)</f>
        <v>23622448.785</v>
      </c>
      <c r="G84">
        <f>SUM(投入量!AF25:AF84)</f>
        <v>61247823.296000004</v>
      </c>
      <c r="H84">
        <f>SUM(投入量!AG72:AG84)</f>
        <v>60873652.596999995</v>
      </c>
      <c r="I84">
        <f>投入量!AH84</f>
        <v>1779898.4</v>
      </c>
      <c r="J84">
        <f>SUM(投入量!AI72:AI84)</f>
        <v>37737084.331999995</v>
      </c>
      <c r="K84">
        <f t="shared" si="0"/>
        <v>1099746542.8924997</v>
      </c>
    </row>
    <row r="85" spans="1:11" x14ac:dyDescent="0.15">
      <c r="A85" s="4">
        <v>2002</v>
      </c>
      <c r="C85">
        <f>SUM(投入量!AB57:AB85)</f>
        <v>633547785.88399994</v>
      </c>
      <c r="D85">
        <f>SUM(投入量!AC51:AC85)</f>
        <v>244945281.70199999</v>
      </c>
      <c r="E85">
        <f>SUM(投入量!AD74:AD85)</f>
        <v>34665728.401500002</v>
      </c>
      <c r="F85">
        <f>SUM(投入量!AE74:AE85)</f>
        <v>22297978.115000002</v>
      </c>
      <c r="G85">
        <f>SUM(投入量!AF26:AF85)</f>
        <v>61250999.684000008</v>
      </c>
      <c r="H85">
        <f>SUM(投入量!AG73:AG85)</f>
        <v>59408903.533</v>
      </c>
      <c r="I85">
        <f>投入量!AH85</f>
        <v>1842719.2</v>
      </c>
      <c r="J85">
        <f>SUM(投入量!AI73:AI85)</f>
        <v>37232228.295999996</v>
      </c>
      <c r="K85">
        <f t="shared" si="0"/>
        <v>1095191624.8155</v>
      </c>
    </row>
    <row r="86" spans="1:11" x14ac:dyDescent="0.15">
      <c r="A86" s="4">
        <v>2003</v>
      </c>
      <c r="C86">
        <f>SUM(投入量!AB58:AB86)</f>
        <v>636935461.74800014</v>
      </c>
      <c r="D86">
        <f>SUM(投入量!AC52:AC86)</f>
        <v>245210265.43800002</v>
      </c>
      <c r="E86">
        <f>SUM(投入量!AD75:AD86)</f>
        <v>32909986.311500002</v>
      </c>
      <c r="F86">
        <f>SUM(投入量!AE75:AE86)</f>
        <v>21237666.550000001</v>
      </c>
      <c r="G86">
        <f>SUM(投入量!AF27:AF86)</f>
        <v>61259292.380000003</v>
      </c>
      <c r="H86">
        <f>SUM(投入量!AG74:AG86)</f>
        <v>57266527.132999994</v>
      </c>
      <c r="I86">
        <f>投入量!AH86</f>
        <v>1865795</v>
      </c>
      <c r="J86">
        <f>SUM(投入量!AI74:AI86)</f>
        <v>36133335.012000002</v>
      </c>
      <c r="K86">
        <f t="shared" si="0"/>
        <v>1092818329.5725</v>
      </c>
    </row>
    <row r="87" spans="1:11" x14ac:dyDescent="0.15">
      <c r="A87" s="4">
        <v>2004</v>
      </c>
      <c r="C87">
        <f>SUM(投入量!AB59:AB87)</f>
        <v>643318603.95999992</v>
      </c>
      <c r="D87">
        <f>SUM(投入量!AC53:AC87)</f>
        <v>244515431.046</v>
      </c>
      <c r="E87">
        <f>SUM(投入量!AD76:AD87)</f>
        <v>32171668.251500007</v>
      </c>
      <c r="F87">
        <f>SUM(投入量!AE76:AE87)</f>
        <v>20856487.489999998</v>
      </c>
      <c r="G87">
        <f>SUM(投入量!AF28:AF87)</f>
        <v>61367828.506000005</v>
      </c>
      <c r="H87">
        <f>SUM(投入量!AG75:AG87)</f>
        <v>55180684.382999994</v>
      </c>
      <c r="I87">
        <f>投入量!AH87</f>
        <v>1782770</v>
      </c>
      <c r="J87">
        <f>SUM(投入量!AI75:AI87)</f>
        <v>34370083.162</v>
      </c>
      <c r="K87">
        <f t="shared" si="0"/>
        <v>1093563556.7985001</v>
      </c>
    </row>
    <row r="88" spans="1:11" x14ac:dyDescent="0.15">
      <c r="A88" s="4">
        <v>2005</v>
      </c>
      <c r="C88">
        <f>SUM(投入量!AB60:AB88)</f>
        <v>648263614.34000003</v>
      </c>
      <c r="D88">
        <f>SUM(投入量!AC54:AC88)</f>
        <v>243142183.59400001</v>
      </c>
      <c r="E88">
        <f>SUM(投入量!AD77:AD88)</f>
        <v>31172857.971499998</v>
      </c>
      <c r="F88">
        <f>SUM(投入量!AE77:AE88)</f>
        <v>20708640.34</v>
      </c>
      <c r="G88">
        <f>SUM(投入量!AF29:AF88)</f>
        <v>62043433.234000005</v>
      </c>
      <c r="H88">
        <f>SUM(投入量!AG76:AG88)</f>
        <v>53833359.257999994</v>
      </c>
      <c r="I88">
        <f>投入量!AH88</f>
        <v>1702180</v>
      </c>
      <c r="J88">
        <f>SUM(投入量!AI76:AI88)</f>
        <v>32798611.526000001</v>
      </c>
      <c r="K88">
        <f t="shared" si="0"/>
        <v>1093664880.2635</v>
      </c>
    </row>
    <row r="89" spans="1:11" x14ac:dyDescent="0.15">
      <c r="A89" s="4">
        <v>2006</v>
      </c>
      <c r="C89">
        <f>SUM(投入量!AB61:AB89)</f>
        <v>655020765.74000001</v>
      </c>
      <c r="D89">
        <f>SUM(投入量!AC55:AC89)</f>
        <v>242461307.81200001</v>
      </c>
      <c r="E89">
        <f>SUM(投入量!AD78:AD89)</f>
        <v>30122811.3145</v>
      </c>
      <c r="F89">
        <f>SUM(投入量!AE78:AE89)</f>
        <v>20724144.504999995</v>
      </c>
      <c r="G89">
        <f>SUM(投入量!AF30:AF89)</f>
        <v>62709691.892000005</v>
      </c>
      <c r="H89">
        <f>SUM(投入量!AG77:AG89)</f>
        <v>53710817.273999996</v>
      </c>
      <c r="I89">
        <f>投入量!AH89</f>
        <v>1758905</v>
      </c>
      <c r="J89">
        <f>SUM(投入量!AI77:AI89)</f>
        <v>31363042.192000002</v>
      </c>
      <c r="K89">
        <f t="shared" si="0"/>
        <v>1097871485.7295001</v>
      </c>
    </row>
    <row r="90" spans="1:11" x14ac:dyDescent="0.15">
      <c r="A90" s="4">
        <v>2007</v>
      </c>
      <c r="C90">
        <f>SUM(投入量!AB62:AB90)</f>
        <v>659192573.83600008</v>
      </c>
      <c r="D90">
        <f>SUM(投入量!AC56:AC90)</f>
        <v>240373051.07799995</v>
      </c>
      <c r="E90">
        <f>SUM(投入量!AD79:AD90)</f>
        <v>29090580.240499996</v>
      </c>
      <c r="F90">
        <f>SUM(投入量!AE79:AE90)</f>
        <v>20799052.682999998</v>
      </c>
      <c r="G90">
        <f>SUM(投入量!AF31:AF90)</f>
        <v>63396624.004000001</v>
      </c>
      <c r="H90">
        <f>SUM(投入量!AG78:AG90)</f>
        <v>52903892.294</v>
      </c>
      <c r="I90">
        <f>投入量!AH90</f>
        <v>1635350</v>
      </c>
      <c r="J90">
        <f>SUM(投入量!AI78:AI90)</f>
        <v>29376584.811999999</v>
      </c>
      <c r="K90">
        <f t="shared" si="0"/>
        <v>1096767708.9475</v>
      </c>
    </row>
    <row r="91" spans="1:11" x14ac:dyDescent="0.15">
      <c r="A91" s="4">
        <v>2008</v>
      </c>
      <c r="C91">
        <f>SUM(投入量!AB63:AB91)</f>
        <v>656000405.70800006</v>
      </c>
      <c r="D91">
        <f>SUM(投入量!AC57:AC91)</f>
        <v>234953293.04399997</v>
      </c>
      <c r="E91">
        <f>SUM(投入量!AD80:AD91)</f>
        <v>27417965.908500001</v>
      </c>
      <c r="F91">
        <f>SUM(投入量!AE80:AE91)</f>
        <v>20108494.832999997</v>
      </c>
      <c r="G91">
        <f>SUM(投入量!AF32:AF91)</f>
        <v>63744588.308000006</v>
      </c>
      <c r="H91">
        <f>SUM(投入量!AG79:AG91)</f>
        <v>50020851.978000008</v>
      </c>
      <c r="I91">
        <f>投入量!AH91</f>
        <v>1369915</v>
      </c>
      <c r="J91">
        <f>SUM(投入量!AI79:AI91)</f>
        <v>26718820.986999996</v>
      </c>
      <c r="K91">
        <f t="shared" si="0"/>
        <v>1080334335.7665</v>
      </c>
    </row>
    <row r="92" spans="1:11" x14ac:dyDescent="0.15">
      <c r="A92" s="4">
        <v>2009</v>
      </c>
      <c r="C92">
        <f>SUM(投入量!AB64:AB92)</f>
        <v>651091469.98800004</v>
      </c>
      <c r="D92">
        <f>SUM(投入量!AC58:AC92)</f>
        <v>230982716.91199997</v>
      </c>
      <c r="E92">
        <f>SUM(投入量!AD81:AD92)</f>
        <v>25513352.7685</v>
      </c>
      <c r="F92">
        <f>SUM(投入量!AE81:AE92)</f>
        <v>19189718.360999998</v>
      </c>
      <c r="G92">
        <f>SUM(投入量!AF33:AF92)</f>
        <v>63886300.634000003</v>
      </c>
      <c r="H92">
        <f>SUM(投入量!AG80:AG92)</f>
        <v>45631959.697000012</v>
      </c>
      <c r="I92">
        <f>投入量!AH92</f>
        <v>1426845</v>
      </c>
      <c r="J92">
        <f>SUM(投入量!AI80:AI92)</f>
        <v>24146723.523000002</v>
      </c>
      <c r="K92">
        <f t="shared" si="0"/>
        <v>1061869086.8834999</v>
      </c>
    </row>
    <row r="93" spans="1:11" x14ac:dyDescent="0.15">
      <c r="A93" s="4">
        <v>2010</v>
      </c>
      <c r="C93">
        <f>SUM(投入量!AB65:AB93)</f>
        <v>649130981.66799998</v>
      </c>
      <c r="D93">
        <f>SUM(投入量!AC59:AC93)</f>
        <v>228319827.28199995</v>
      </c>
      <c r="E93">
        <f>SUM(投入量!AD82:AD93)</f>
        <v>24469397.443500001</v>
      </c>
      <c r="F93">
        <f>SUM(投入量!AE82:AE93)</f>
        <v>18977692.046</v>
      </c>
      <c r="G93">
        <f>SUM(投入量!AF34:AF93)</f>
        <v>64789688.892000005</v>
      </c>
      <c r="H93">
        <f>SUM(投入量!AG81:AG93)</f>
        <v>44005572.272</v>
      </c>
      <c r="I93">
        <f>投入量!AH93</f>
        <v>1425950</v>
      </c>
      <c r="J93">
        <f>SUM(投入量!AI81:AI93)</f>
        <v>21749626.079999998</v>
      </c>
      <c r="K93">
        <f t="shared" si="0"/>
        <v>1052868735.6834999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2"/>
  <sheetViews>
    <sheetView tabSelected="1" topLeftCell="A43" zoomScale="80" zoomScaleNormal="80" workbookViewId="0">
      <selection activeCell="I56" sqref="I56"/>
    </sheetView>
  </sheetViews>
  <sheetFormatPr defaultRowHeight="13.5" x14ac:dyDescent="0.15"/>
  <cols>
    <col min="2" max="2" width="5.625" bestFit="1" customWidth="1"/>
    <col min="3" max="3" width="14.375" bestFit="1" customWidth="1"/>
    <col min="4" max="4" width="14.125" customWidth="1"/>
    <col min="5" max="5" width="20" customWidth="1"/>
    <col min="6" max="6" width="24.625" customWidth="1"/>
  </cols>
  <sheetData>
    <row r="1" spans="1:8" x14ac:dyDescent="0.15">
      <c r="A1" s="9"/>
      <c r="B1" s="9"/>
      <c r="C1" s="12" t="s">
        <v>14</v>
      </c>
      <c r="D1" s="12" t="s">
        <v>15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15">
      <c r="A2">
        <v>1950</v>
      </c>
      <c r="B2" s="5" t="s">
        <v>20</v>
      </c>
      <c r="C2" s="1">
        <v>84</v>
      </c>
      <c r="D2" s="1">
        <v>27777.433014226812</v>
      </c>
      <c r="E2">
        <f>D2/C2/1000000*1000000000</f>
        <v>330683.72635984299</v>
      </c>
      <c r="G2">
        <v>2473129.2009999994</v>
      </c>
      <c r="H2">
        <f>G2/C2</f>
        <v>29442.01429761904</v>
      </c>
    </row>
    <row r="3" spans="1:8" x14ac:dyDescent="0.15">
      <c r="A3">
        <v>1951</v>
      </c>
      <c r="B3" s="5" t="s">
        <v>20</v>
      </c>
      <c r="C3" s="1">
        <f>C2+($C$7-$C$2)/5</f>
        <v>85.2</v>
      </c>
      <c r="D3" s="1">
        <v>31179.667251355684</v>
      </c>
      <c r="E3">
        <f t="shared" ref="E3:E62" si="0">D3/C3/1000000*1000000000</f>
        <v>365958.53581403382</v>
      </c>
      <c r="G3">
        <v>3319936.6059999997</v>
      </c>
      <c r="H3">
        <f t="shared" ref="H3:H62" si="1">G3/C3</f>
        <v>38966.392089201872</v>
      </c>
    </row>
    <row r="4" spans="1:8" x14ac:dyDescent="0.15">
      <c r="A4">
        <v>1952</v>
      </c>
      <c r="B4" s="5" t="s">
        <v>20</v>
      </c>
      <c r="C4" s="1">
        <f t="shared" ref="C4:C6" si="2">C3+($C$7-$C$2)/5</f>
        <v>86.4</v>
      </c>
      <c r="D4" s="1">
        <v>34754.746834426449</v>
      </c>
      <c r="E4">
        <f t="shared" si="0"/>
        <v>402254.01428734313</v>
      </c>
      <c r="G4">
        <v>3577857.6169999996</v>
      </c>
      <c r="H4">
        <f t="shared" si="1"/>
        <v>41410.389085648138</v>
      </c>
    </row>
    <row r="5" spans="1:8" x14ac:dyDescent="0.15">
      <c r="A5">
        <v>1953</v>
      </c>
      <c r="B5" s="5" t="s">
        <v>20</v>
      </c>
      <c r="C5" s="1">
        <f t="shared" si="2"/>
        <v>87.600000000000009</v>
      </c>
      <c r="D5" s="1">
        <v>37317.516386871277</v>
      </c>
      <c r="E5">
        <f t="shared" si="0"/>
        <v>425999.04551222915</v>
      </c>
      <c r="G5">
        <v>3861072.1049999995</v>
      </c>
      <c r="H5">
        <f t="shared" si="1"/>
        <v>44076.165582191774</v>
      </c>
    </row>
    <row r="6" spans="1:8" x14ac:dyDescent="0.15">
      <c r="A6">
        <v>1954</v>
      </c>
      <c r="B6" s="5" t="s">
        <v>20</v>
      </c>
      <c r="C6" s="1">
        <f t="shared" si="2"/>
        <v>88.800000000000011</v>
      </c>
      <c r="D6" s="1">
        <v>39472.616689051581</v>
      </c>
      <c r="E6">
        <f t="shared" si="0"/>
        <v>444511.4492010313</v>
      </c>
      <c r="G6">
        <v>3930596.1159999999</v>
      </c>
      <c r="H6">
        <f t="shared" si="1"/>
        <v>44263.46977477477</v>
      </c>
    </row>
    <row r="7" spans="1:8" x14ac:dyDescent="0.15">
      <c r="A7">
        <v>1955</v>
      </c>
      <c r="B7" s="5" t="s">
        <v>20</v>
      </c>
      <c r="C7" s="1">
        <v>90</v>
      </c>
      <c r="D7" s="1">
        <v>42932.711437086276</v>
      </c>
      <c r="E7">
        <f t="shared" si="0"/>
        <v>477030.12707873638</v>
      </c>
      <c r="G7">
        <v>4813460.8309999993</v>
      </c>
      <c r="H7">
        <f t="shared" si="1"/>
        <v>53482.898122222214</v>
      </c>
    </row>
    <row r="8" spans="1:8" x14ac:dyDescent="0.15">
      <c r="A8">
        <v>1956</v>
      </c>
      <c r="B8" s="5" t="s">
        <v>20</v>
      </c>
      <c r="C8" s="1">
        <f>C7+($C$12-$C$7)/5</f>
        <v>90.7</v>
      </c>
      <c r="D8" s="1">
        <v>46032.46496761201</v>
      </c>
      <c r="E8">
        <f t="shared" si="0"/>
        <v>507524.42081159877</v>
      </c>
      <c r="G8">
        <v>5487019.1109999996</v>
      </c>
      <c r="H8">
        <f t="shared" si="1"/>
        <v>60496.351830209474</v>
      </c>
    </row>
    <row r="9" spans="1:8" x14ac:dyDescent="0.15">
      <c r="A9">
        <v>1957</v>
      </c>
      <c r="B9" s="5" t="s">
        <v>20</v>
      </c>
      <c r="C9" s="1">
        <f t="shared" ref="C9:C11" si="3">C8+($C$12-$C$7)/5</f>
        <v>91.4</v>
      </c>
      <c r="D9" s="1">
        <v>49346.15422316199</v>
      </c>
      <c r="E9">
        <f t="shared" si="0"/>
        <v>539892.27815275698</v>
      </c>
      <c r="G9">
        <v>6175038.6609999985</v>
      </c>
      <c r="H9">
        <f t="shared" si="1"/>
        <v>67560.598041575475</v>
      </c>
    </row>
    <row r="10" spans="1:8" x14ac:dyDescent="0.15">
      <c r="A10">
        <v>1958</v>
      </c>
      <c r="B10" s="5" t="s">
        <v>20</v>
      </c>
      <c r="C10" s="1">
        <f t="shared" si="3"/>
        <v>92.100000000000009</v>
      </c>
      <c r="D10" s="1">
        <v>52150.476696958067</v>
      </c>
      <c r="E10">
        <f t="shared" si="0"/>
        <v>566237.53199737321</v>
      </c>
      <c r="G10">
        <v>5925318.8459999999</v>
      </c>
      <c r="H10">
        <f t="shared" si="1"/>
        <v>64335.709511400644</v>
      </c>
    </row>
    <row r="11" spans="1:8" x14ac:dyDescent="0.15">
      <c r="A11">
        <v>1959</v>
      </c>
      <c r="B11" s="5" t="s">
        <v>20</v>
      </c>
      <c r="C11" s="1">
        <f t="shared" si="3"/>
        <v>92.800000000000011</v>
      </c>
      <c r="D11" s="1">
        <v>56781.406766577849</v>
      </c>
      <c r="E11">
        <f t="shared" si="0"/>
        <v>611868.60739846807</v>
      </c>
      <c r="G11">
        <v>7875594.6669999994</v>
      </c>
      <c r="H11">
        <f t="shared" si="1"/>
        <v>84866.321842672391</v>
      </c>
    </row>
    <row r="12" spans="1:8" x14ac:dyDescent="0.15">
      <c r="A12">
        <v>1960</v>
      </c>
      <c r="B12" s="5" t="s">
        <v>20</v>
      </c>
      <c r="C12" s="1">
        <v>93.5</v>
      </c>
      <c r="D12" s="1">
        <v>64171.866162267783</v>
      </c>
      <c r="E12">
        <f t="shared" si="0"/>
        <v>686330.11938254314</v>
      </c>
      <c r="G12">
        <v>10696396.902000001</v>
      </c>
      <c r="H12">
        <f t="shared" si="1"/>
        <v>114399.96686631016</v>
      </c>
    </row>
    <row r="13" spans="1:8" x14ac:dyDescent="0.15">
      <c r="A13">
        <v>1961</v>
      </c>
      <c r="B13" s="5" t="s">
        <v>20</v>
      </c>
      <c r="C13" s="1">
        <f>C12+($C$17-$C$12)/5</f>
        <v>94.7</v>
      </c>
      <c r="D13" s="1">
        <v>72166.871408817096</v>
      </c>
      <c r="E13">
        <f t="shared" si="0"/>
        <v>762057.77622826921</v>
      </c>
      <c r="G13">
        <v>14536344.817</v>
      </c>
      <c r="H13">
        <f t="shared" si="1"/>
        <v>153498.88930306229</v>
      </c>
    </row>
    <row r="14" spans="1:8" x14ac:dyDescent="0.15">
      <c r="A14">
        <v>1962</v>
      </c>
      <c r="B14" s="5" t="s">
        <v>20</v>
      </c>
      <c r="C14" s="1">
        <f t="shared" ref="C14:C16" si="4">C13+($C$17-$C$12)/5</f>
        <v>95.9</v>
      </c>
      <c r="D14" s="1">
        <v>78863.9491279863</v>
      </c>
      <c r="E14">
        <f t="shared" si="0"/>
        <v>822356.09101132734</v>
      </c>
      <c r="G14">
        <v>10345269.995999999</v>
      </c>
      <c r="H14">
        <f t="shared" si="1"/>
        <v>107875.59954118873</v>
      </c>
    </row>
    <row r="15" spans="1:8" x14ac:dyDescent="0.15">
      <c r="A15">
        <v>1963</v>
      </c>
      <c r="B15" s="5" t="s">
        <v>20</v>
      </c>
      <c r="C15" s="1">
        <f t="shared" si="4"/>
        <v>97.100000000000009</v>
      </c>
      <c r="D15" s="1">
        <v>85737.419260722163</v>
      </c>
      <c r="E15">
        <f t="shared" si="0"/>
        <v>882980.63090342074</v>
      </c>
      <c r="G15">
        <v>13730611.016999997</v>
      </c>
      <c r="H15">
        <f t="shared" si="1"/>
        <v>141406.91057672497</v>
      </c>
    </row>
    <row r="16" spans="1:8" x14ac:dyDescent="0.15">
      <c r="A16">
        <v>1964</v>
      </c>
      <c r="B16" s="5" t="s">
        <v>20</v>
      </c>
      <c r="C16" s="1">
        <f t="shared" si="4"/>
        <v>98.300000000000011</v>
      </c>
      <c r="D16" s="1">
        <v>95919.795083325545</v>
      </c>
      <c r="E16">
        <f t="shared" si="0"/>
        <v>975786.31824339298</v>
      </c>
      <c r="G16">
        <v>16430679.573999999</v>
      </c>
      <c r="H16">
        <f t="shared" si="1"/>
        <v>167148.3171312309</v>
      </c>
    </row>
    <row r="17" spans="1:8" x14ac:dyDescent="0.15">
      <c r="A17">
        <v>1965</v>
      </c>
      <c r="B17" s="5" t="s">
        <v>20</v>
      </c>
      <c r="C17" s="1">
        <v>99.5</v>
      </c>
      <c r="D17" s="1">
        <v>101648.44798749409</v>
      </c>
      <c r="E17">
        <f t="shared" si="0"/>
        <v>1021592.4420853676</v>
      </c>
      <c r="G17">
        <v>17555694.379999999</v>
      </c>
      <c r="H17">
        <f t="shared" si="1"/>
        <v>176439.13949748743</v>
      </c>
    </row>
    <row r="18" spans="1:8" x14ac:dyDescent="0.15">
      <c r="A18">
        <v>1966</v>
      </c>
      <c r="B18" s="5" t="s">
        <v>20</v>
      </c>
      <c r="C18" s="1">
        <f>C17+($C$22-$C$17)/5</f>
        <v>100.5</v>
      </c>
      <c r="D18" s="1">
        <v>112563.46476542194</v>
      </c>
      <c r="E18">
        <f t="shared" si="0"/>
        <v>1120034.4752778304</v>
      </c>
      <c r="G18">
        <v>20507719.009000003</v>
      </c>
      <c r="H18">
        <f t="shared" si="1"/>
        <v>204056.90556218909</v>
      </c>
    </row>
    <row r="19" spans="1:8" x14ac:dyDescent="0.15">
      <c r="A19">
        <v>1967</v>
      </c>
      <c r="B19" s="5" t="s">
        <v>20</v>
      </c>
      <c r="C19" s="1">
        <f t="shared" ref="C19:C21" si="5">C18+($C$22-$C$17)/5</f>
        <v>101.5</v>
      </c>
      <c r="D19" s="1">
        <v>124985.59982658453</v>
      </c>
      <c r="E19">
        <f t="shared" si="0"/>
        <v>1231385.2199663501</v>
      </c>
      <c r="G19">
        <v>27530420.127</v>
      </c>
      <c r="H19">
        <f t="shared" si="1"/>
        <v>271235.66627586208</v>
      </c>
    </row>
    <row r="20" spans="1:8" x14ac:dyDescent="0.15">
      <c r="A20">
        <v>1968</v>
      </c>
      <c r="B20" s="5" t="s">
        <v>20</v>
      </c>
      <c r="C20" s="1">
        <f t="shared" si="5"/>
        <v>102.5</v>
      </c>
      <c r="D20" s="1">
        <v>140882.04460805038</v>
      </c>
      <c r="E20">
        <f t="shared" si="0"/>
        <v>1374458.9717858573</v>
      </c>
      <c r="G20">
        <v>28631317.539999999</v>
      </c>
      <c r="H20">
        <f t="shared" si="1"/>
        <v>279329.92721951217</v>
      </c>
    </row>
    <row r="21" spans="1:8" x14ac:dyDescent="0.15">
      <c r="A21">
        <v>1969</v>
      </c>
      <c r="B21" s="5" t="s">
        <v>20</v>
      </c>
      <c r="C21" s="1">
        <f t="shared" si="5"/>
        <v>103.5</v>
      </c>
      <c r="D21" s="1">
        <v>158129.43752480709</v>
      </c>
      <c r="E21">
        <f t="shared" si="0"/>
        <v>1527820.6524135952</v>
      </c>
      <c r="G21">
        <v>34761737.064000003</v>
      </c>
      <c r="H21">
        <f t="shared" si="1"/>
        <v>335862.19385507249</v>
      </c>
    </row>
    <row r="22" spans="1:8" x14ac:dyDescent="0.15">
      <c r="A22">
        <v>1970</v>
      </c>
      <c r="B22" s="5" t="s">
        <v>20</v>
      </c>
      <c r="C22" s="1">
        <v>104.5</v>
      </c>
      <c r="D22" s="1">
        <v>174767.5586523496</v>
      </c>
      <c r="E22">
        <f t="shared" si="0"/>
        <v>1672416.8292090872</v>
      </c>
      <c r="G22">
        <v>37802954.142999999</v>
      </c>
      <c r="H22">
        <f t="shared" si="1"/>
        <v>361750.75734928227</v>
      </c>
    </row>
    <row r="23" spans="1:8" x14ac:dyDescent="0.15">
      <c r="A23">
        <v>1971</v>
      </c>
      <c r="B23" s="5" t="s">
        <v>20</v>
      </c>
      <c r="C23" s="1">
        <f>C22+($C$27-$C$22)/5</f>
        <v>105.92</v>
      </c>
      <c r="D23" s="1">
        <v>183094.08336406006</v>
      </c>
      <c r="E23">
        <f t="shared" si="0"/>
        <v>1728607.2825156727</v>
      </c>
      <c r="G23">
        <v>34794280.453999996</v>
      </c>
      <c r="H23">
        <f t="shared" si="1"/>
        <v>328495.85020770389</v>
      </c>
    </row>
    <row r="24" spans="1:8" x14ac:dyDescent="0.15">
      <c r="A24">
        <v>1972</v>
      </c>
      <c r="B24" s="5" t="s">
        <v>20</v>
      </c>
      <c r="C24" s="1">
        <f t="shared" ref="C24:C26" si="6">C23+($C$27-$C$22)/5</f>
        <v>107.34</v>
      </c>
      <c r="D24" s="1">
        <v>198360.67673522804</v>
      </c>
      <c r="E24">
        <f t="shared" si="0"/>
        <v>1847966.0586475502</v>
      </c>
      <c r="G24">
        <v>42307776.898000002</v>
      </c>
      <c r="H24">
        <f t="shared" si="1"/>
        <v>394147.35325135087</v>
      </c>
    </row>
    <row r="25" spans="1:8" x14ac:dyDescent="0.15">
      <c r="A25">
        <v>1973</v>
      </c>
      <c r="B25" s="5" t="s">
        <v>20</v>
      </c>
      <c r="C25" s="1">
        <f t="shared" si="6"/>
        <v>108.76</v>
      </c>
      <c r="D25" s="1">
        <v>214095.95887810452</v>
      </c>
      <c r="E25">
        <f t="shared" si="0"/>
        <v>1968517.4593426306</v>
      </c>
      <c r="G25">
        <v>52872317.284000002</v>
      </c>
      <c r="H25">
        <f t="shared" si="1"/>
        <v>486137.52559764619</v>
      </c>
    </row>
    <row r="26" spans="1:8" x14ac:dyDescent="0.15">
      <c r="A26">
        <v>1974</v>
      </c>
      <c r="B26" s="5" t="s">
        <v>20</v>
      </c>
      <c r="C26" s="1">
        <f t="shared" si="6"/>
        <v>110.18</v>
      </c>
      <c r="D26" s="1">
        <v>211403.77839228159</v>
      </c>
      <c r="E26">
        <f t="shared" si="0"/>
        <v>1918712.8189533632</v>
      </c>
      <c r="G26">
        <v>44906286.094999999</v>
      </c>
      <c r="H26">
        <f t="shared" si="1"/>
        <v>407572.02845343977</v>
      </c>
    </row>
    <row r="27" spans="1:8" x14ac:dyDescent="0.15">
      <c r="A27">
        <v>1975</v>
      </c>
      <c r="B27" s="5" t="s">
        <v>20</v>
      </c>
      <c r="C27" s="1">
        <v>111.6</v>
      </c>
      <c r="D27" s="1">
        <v>217956.90473624648</v>
      </c>
      <c r="E27">
        <f t="shared" si="0"/>
        <v>1953018.8596437857</v>
      </c>
      <c r="G27">
        <v>36713051.093999997</v>
      </c>
      <c r="H27">
        <f t="shared" si="1"/>
        <v>328969.99188172043</v>
      </c>
    </row>
    <row r="28" spans="1:8" x14ac:dyDescent="0.15">
      <c r="A28">
        <v>1976</v>
      </c>
      <c r="B28" s="5" t="s">
        <v>20</v>
      </c>
      <c r="C28" s="1">
        <f>C27+($C$32-$C$27)/5</f>
        <v>112.624</v>
      </c>
      <c r="D28" s="1">
        <v>226262.19423140172</v>
      </c>
      <c r="E28">
        <f t="shared" si="0"/>
        <v>2009005.1341756796</v>
      </c>
      <c r="G28">
        <v>37955740.450000003</v>
      </c>
      <c r="H28">
        <f t="shared" si="1"/>
        <v>337012.89645191084</v>
      </c>
    </row>
    <row r="29" spans="1:8" x14ac:dyDescent="0.15">
      <c r="A29">
        <v>1977</v>
      </c>
      <c r="B29" s="5" t="s">
        <v>20</v>
      </c>
      <c r="C29" s="1">
        <f t="shared" ref="C29:C31" si="7">C28+($C$32-$C$27)/5</f>
        <v>113.648</v>
      </c>
      <c r="D29" s="1">
        <v>236045.92447912873</v>
      </c>
      <c r="E29">
        <f t="shared" si="0"/>
        <v>2076991.4514917003</v>
      </c>
      <c r="G29">
        <v>34729883.541000001</v>
      </c>
      <c r="H29">
        <f t="shared" si="1"/>
        <v>305591.68257250462</v>
      </c>
    </row>
    <row r="30" spans="1:8" x14ac:dyDescent="0.15">
      <c r="A30">
        <v>1978</v>
      </c>
      <c r="B30" s="5" t="s">
        <v>20</v>
      </c>
      <c r="C30" s="1">
        <f t="shared" si="7"/>
        <v>114.672</v>
      </c>
      <c r="D30" s="1">
        <v>248459.1576920581</v>
      </c>
      <c r="E30">
        <f t="shared" si="0"/>
        <v>2166694.2033980233</v>
      </c>
      <c r="G30">
        <v>39569513.486000001</v>
      </c>
      <c r="H30">
        <f t="shared" si="1"/>
        <v>345066.91682363616</v>
      </c>
    </row>
    <row r="31" spans="1:8" x14ac:dyDescent="0.15">
      <c r="A31">
        <v>1979</v>
      </c>
      <c r="B31" s="5" t="s">
        <v>20</v>
      </c>
      <c r="C31" s="1">
        <f t="shared" si="7"/>
        <v>115.696</v>
      </c>
      <c r="D31" s="1">
        <v>262195.37794697518</v>
      </c>
      <c r="E31">
        <f t="shared" si="0"/>
        <v>2266244.1047830107</v>
      </c>
      <c r="F31">
        <f>ストック量!K62/C31/1000000</f>
        <v>4.8866419232212008</v>
      </c>
      <c r="G31">
        <v>47210442.009999998</v>
      </c>
      <c r="H31">
        <f t="shared" si="1"/>
        <v>408055.95707716775</v>
      </c>
    </row>
    <row r="32" spans="1:8" x14ac:dyDescent="0.15">
      <c r="A32">
        <v>1980</v>
      </c>
      <c r="B32" s="5" t="s">
        <v>20</v>
      </c>
      <c r="C32" s="1">
        <v>116.72</v>
      </c>
      <c r="D32" s="1">
        <v>269833.88</v>
      </c>
      <c r="E32">
        <f t="shared" si="0"/>
        <v>2311805.0034270049</v>
      </c>
      <c r="F32">
        <f>ストック量!K63/C32/1000000</f>
        <v>5.1102475969842365</v>
      </c>
      <c r="G32">
        <v>44588096.356000006</v>
      </c>
      <c r="H32">
        <f t="shared" si="1"/>
        <v>382009.05034270056</v>
      </c>
    </row>
    <row r="33" spans="1:8" x14ac:dyDescent="0.15">
      <c r="A33">
        <v>1981</v>
      </c>
      <c r="B33" s="5" t="s">
        <v>20</v>
      </c>
      <c r="C33" s="1">
        <v>117.59</v>
      </c>
      <c r="D33" s="1">
        <v>281104.42</v>
      </c>
      <c r="E33">
        <f t="shared" si="0"/>
        <v>2390546.9852878647</v>
      </c>
      <c r="F33">
        <f>ストック量!K64/C33/1000000</f>
        <v>5.2975814167021023</v>
      </c>
      <c r="G33">
        <v>39677605.517000005</v>
      </c>
      <c r="H33">
        <f t="shared" si="1"/>
        <v>337423.29719363892</v>
      </c>
    </row>
    <row r="34" spans="1:8" x14ac:dyDescent="0.15">
      <c r="A34">
        <v>1982</v>
      </c>
      <c r="B34" s="5" t="s">
        <v>20</v>
      </c>
      <c r="C34" s="1">
        <v>118.42</v>
      </c>
      <c r="D34" s="1">
        <v>290596.21000000002</v>
      </c>
      <c r="E34">
        <f t="shared" si="0"/>
        <v>2453945.3639587909</v>
      </c>
      <c r="F34">
        <f>ストック量!K65/C34/1000000</f>
        <v>5.4344237338203003</v>
      </c>
      <c r="G34">
        <v>36758592.607000001</v>
      </c>
      <c r="H34">
        <f t="shared" si="1"/>
        <v>310408.65231379837</v>
      </c>
    </row>
    <row r="35" spans="1:8" x14ac:dyDescent="0.15">
      <c r="A35">
        <v>1983</v>
      </c>
      <c r="B35" s="5" t="s">
        <v>20</v>
      </c>
      <c r="C35" s="1">
        <v>119.23</v>
      </c>
      <c r="D35" s="1">
        <v>299490.59999999998</v>
      </c>
      <c r="E35">
        <f t="shared" si="0"/>
        <v>2511872.8507925854</v>
      </c>
      <c r="F35">
        <f>ストック量!K66/C35/1000000</f>
        <v>5.591925447458693</v>
      </c>
      <c r="G35">
        <v>37103958.363500006</v>
      </c>
      <c r="H35">
        <f t="shared" si="1"/>
        <v>311196.4972196595</v>
      </c>
    </row>
    <row r="36" spans="1:8" x14ac:dyDescent="0.15">
      <c r="A36">
        <v>1984</v>
      </c>
      <c r="B36" s="5" t="s">
        <v>20</v>
      </c>
      <c r="C36" s="1">
        <v>120.02</v>
      </c>
      <c r="D36" s="1">
        <v>312859.56</v>
      </c>
      <c r="E36">
        <f t="shared" si="0"/>
        <v>2606728.5452424595</v>
      </c>
      <c r="F36">
        <f>ストック量!K67/C36/1000000</f>
        <v>5.7571524963381115</v>
      </c>
      <c r="G36">
        <v>39249270.571999997</v>
      </c>
      <c r="H36">
        <f t="shared" si="1"/>
        <v>327022.75097483752</v>
      </c>
    </row>
    <row r="37" spans="1:8" x14ac:dyDescent="0.15">
      <c r="A37">
        <v>1985</v>
      </c>
      <c r="B37" s="5" t="s">
        <v>20</v>
      </c>
      <c r="C37" s="1">
        <v>120.77</v>
      </c>
      <c r="D37" s="1">
        <v>332674.07</v>
      </c>
      <c r="E37">
        <f t="shared" si="0"/>
        <v>2754608.5120476941</v>
      </c>
      <c r="F37">
        <f>ストック量!K68/C37/1000000</f>
        <v>5.8602126936946259</v>
      </c>
      <c r="G37">
        <v>35838275.089000002</v>
      </c>
      <c r="H37">
        <f t="shared" si="1"/>
        <v>296748.15839198476</v>
      </c>
    </row>
    <row r="38" spans="1:8" x14ac:dyDescent="0.15">
      <c r="A38">
        <v>1986</v>
      </c>
      <c r="B38" s="5" t="s">
        <v>20</v>
      </c>
      <c r="C38" s="1">
        <v>121.43</v>
      </c>
      <c r="D38" s="1">
        <v>342092.33</v>
      </c>
      <c r="E38">
        <f t="shared" si="0"/>
        <v>2817197.8094375357</v>
      </c>
      <c r="F38">
        <f>ストック量!K69/C38/1000000</f>
        <v>5.9812903785349576</v>
      </c>
      <c r="G38">
        <v>38219575.346000001</v>
      </c>
      <c r="H38">
        <f t="shared" si="1"/>
        <v>314745.74113481015</v>
      </c>
    </row>
    <row r="39" spans="1:8" x14ac:dyDescent="0.15">
      <c r="A39">
        <v>1987</v>
      </c>
      <c r="B39" s="5" t="s">
        <v>20</v>
      </c>
      <c r="C39" s="1">
        <v>122.02</v>
      </c>
      <c r="D39" s="1">
        <v>356143.52</v>
      </c>
      <c r="E39">
        <f t="shared" si="0"/>
        <v>2918730.6998852654</v>
      </c>
      <c r="F39">
        <f>ストック量!K70/C39/1000000</f>
        <v>6.1680504746721834</v>
      </c>
      <c r="G39">
        <v>43267247.313999996</v>
      </c>
      <c r="H39">
        <f t="shared" si="1"/>
        <v>354591.43840354041</v>
      </c>
    </row>
    <row r="40" spans="1:8" x14ac:dyDescent="0.15">
      <c r="A40">
        <v>1988</v>
      </c>
      <c r="B40" s="5" t="s">
        <v>20</v>
      </c>
      <c r="C40" s="1">
        <v>122.56</v>
      </c>
      <c r="D40" s="1">
        <v>381596.01</v>
      </c>
      <c r="E40">
        <f t="shared" si="0"/>
        <v>3113544.4680156657</v>
      </c>
      <c r="F40">
        <f>ストック量!K71/C40/1000000</f>
        <v>6.4121621669549578</v>
      </c>
      <c r="G40">
        <v>50511991.156499997</v>
      </c>
      <c r="H40">
        <f t="shared" si="1"/>
        <v>412140.92001060699</v>
      </c>
    </row>
    <row r="41" spans="1:8" x14ac:dyDescent="0.15">
      <c r="A41">
        <v>1989</v>
      </c>
      <c r="B41" s="5" t="s">
        <v>20</v>
      </c>
      <c r="C41" s="1">
        <v>123.03</v>
      </c>
      <c r="D41" s="1">
        <v>402088.29</v>
      </c>
      <c r="E41">
        <f t="shared" si="0"/>
        <v>3268213.362594489</v>
      </c>
      <c r="F41">
        <f>ストック量!K72/C41/1000000</f>
        <v>6.6898790800820924</v>
      </c>
      <c r="G41">
        <v>55466546.088499993</v>
      </c>
      <c r="H41">
        <f t="shared" si="1"/>
        <v>450837.56879216444</v>
      </c>
    </row>
    <row r="42" spans="1:8" x14ac:dyDescent="0.15">
      <c r="A42">
        <v>1990</v>
      </c>
      <c r="B42" s="5" t="s">
        <v>20</v>
      </c>
      <c r="C42" s="1">
        <v>123.46</v>
      </c>
      <c r="D42" s="1">
        <v>424494.26</v>
      </c>
      <c r="E42">
        <f t="shared" si="0"/>
        <v>3438314.1098331446</v>
      </c>
      <c r="F42">
        <f>ストック量!K73/C42/1000000</f>
        <v>6.9934593575368549</v>
      </c>
      <c r="G42">
        <v>58879406.270000003</v>
      </c>
      <c r="H42">
        <f t="shared" si="1"/>
        <v>476910.79110643128</v>
      </c>
    </row>
    <row r="43" spans="1:8" x14ac:dyDescent="0.15">
      <c r="A43">
        <v>1991</v>
      </c>
      <c r="B43" s="5" t="s">
        <v>20</v>
      </c>
      <c r="C43" s="1">
        <v>123.92</v>
      </c>
      <c r="D43" s="1">
        <v>438605.89</v>
      </c>
      <c r="E43">
        <f t="shared" si="0"/>
        <v>3539427.7759845061</v>
      </c>
      <c r="F43">
        <f>ストック量!K74/C43/1000000</f>
        <v>7.2697942443794377</v>
      </c>
      <c r="G43">
        <v>56802851.072999999</v>
      </c>
      <c r="H43">
        <f t="shared" si="1"/>
        <v>458383.23977566173</v>
      </c>
    </row>
    <row r="44" spans="1:8" x14ac:dyDescent="0.15">
      <c r="A44">
        <v>1992</v>
      </c>
      <c r="B44" s="5" t="s">
        <v>20</v>
      </c>
      <c r="C44" s="1">
        <v>124.39</v>
      </c>
      <c r="D44" s="1">
        <v>442198.2</v>
      </c>
      <c r="E44">
        <f t="shared" si="0"/>
        <v>3554933.6763405418</v>
      </c>
      <c r="F44">
        <f>ストック量!K75/C44/1000000</f>
        <v>7.4622142921818462</v>
      </c>
      <c r="G44">
        <v>48818319.952999994</v>
      </c>
      <c r="H44">
        <f t="shared" si="1"/>
        <v>392461.77307661384</v>
      </c>
    </row>
    <row r="45" spans="1:8" x14ac:dyDescent="0.15">
      <c r="A45">
        <v>1993</v>
      </c>
      <c r="B45" s="5" t="s">
        <v>20</v>
      </c>
      <c r="C45" s="1">
        <v>124.8</v>
      </c>
      <c r="D45" s="1">
        <v>442954.64</v>
      </c>
      <c r="E45">
        <f t="shared" si="0"/>
        <v>3549316.025641026</v>
      </c>
      <c r="F45">
        <f>ストック量!K76/C45/1000000</f>
        <v>7.6233883146674692</v>
      </c>
      <c r="G45">
        <v>44824099.747999996</v>
      </c>
      <c r="H45">
        <f t="shared" si="1"/>
        <v>359167.46592948714</v>
      </c>
    </row>
    <row r="46" spans="1:8" x14ac:dyDescent="0.15">
      <c r="A46">
        <v>1994</v>
      </c>
      <c r="B46" s="5" t="s">
        <v>20</v>
      </c>
      <c r="C46" s="1">
        <v>125.14</v>
      </c>
      <c r="D46" s="1">
        <v>446779.9</v>
      </c>
      <c r="E46">
        <f t="shared" si="0"/>
        <v>3570240.5306057218</v>
      </c>
      <c r="F46">
        <f>ストック量!K77/C46/1000000</f>
        <v>7.8199710276130734</v>
      </c>
      <c r="G46">
        <v>47623290.965999998</v>
      </c>
      <c r="H46">
        <f t="shared" si="1"/>
        <v>380560.10041553457</v>
      </c>
    </row>
    <row r="47" spans="1:8" x14ac:dyDescent="0.15">
      <c r="A47">
        <v>1995</v>
      </c>
      <c r="B47" s="5" t="s">
        <v>20</v>
      </c>
      <c r="C47" s="1">
        <v>125.46</v>
      </c>
      <c r="D47" s="1">
        <v>455457.9</v>
      </c>
      <c r="E47">
        <f t="shared" si="0"/>
        <v>3630303.6824485897</v>
      </c>
      <c r="F47">
        <f>ストック量!K78/C47/1000000</f>
        <v>8.0165095646819697</v>
      </c>
      <c r="G47">
        <v>49470335.927999988</v>
      </c>
      <c r="H47">
        <f t="shared" si="1"/>
        <v>394311.6206599712</v>
      </c>
    </row>
    <row r="48" spans="1:8" x14ac:dyDescent="0.15">
      <c r="A48">
        <v>1996</v>
      </c>
      <c r="B48" s="5" t="s">
        <v>20</v>
      </c>
      <c r="C48" s="1">
        <v>125.75</v>
      </c>
      <c r="D48" s="1">
        <v>467345.7</v>
      </c>
      <c r="E48">
        <f t="shared" si="0"/>
        <v>3716466.7992047719</v>
      </c>
      <c r="F48">
        <f>ストック量!K79/C48/1000000</f>
        <v>8.192433996914513</v>
      </c>
      <c r="G48">
        <v>50716994.916000009</v>
      </c>
      <c r="H48">
        <f t="shared" si="1"/>
        <v>403316.06295029831</v>
      </c>
    </row>
    <row r="49" spans="1:8" x14ac:dyDescent="0.15">
      <c r="A49">
        <v>1997</v>
      </c>
      <c r="B49" s="5" t="s">
        <v>20</v>
      </c>
      <c r="C49" s="1">
        <v>126.05</v>
      </c>
      <c r="D49" s="1">
        <v>474802.7</v>
      </c>
      <c r="E49">
        <f t="shared" si="0"/>
        <v>3766780.6426021419</v>
      </c>
      <c r="F49">
        <f>ストック量!K80/C49/1000000</f>
        <v>8.3427683540420468</v>
      </c>
      <c r="G49">
        <v>48157199.497999996</v>
      </c>
      <c r="H49">
        <f t="shared" si="1"/>
        <v>382048.38951209834</v>
      </c>
    </row>
    <row r="50" spans="1:8" x14ac:dyDescent="0.15">
      <c r="A50">
        <v>1998</v>
      </c>
      <c r="B50" s="5" t="s">
        <v>20</v>
      </c>
      <c r="C50" s="1">
        <v>126.35</v>
      </c>
      <c r="D50" s="1">
        <v>465291.7</v>
      </c>
      <c r="E50">
        <f t="shared" si="0"/>
        <v>3682561.9311436494</v>
      </c>
      <c r="F50">
        <f>ストック量!K81/C50/1000000</f>
        <v>8.4436979291966736</v>
      </c>
      <c r="G50">
        <v>43082057.068000004</v>
      </c>
      <c r="H50">
        <f t="shared" si="1"/>
        <v>340973.93801345472</v>
      </c>
    </row>
    <row r="51" spans="1:8" x14ac:dyDescent="0.15">
      <c r="A51">
        <v>1999</v>
      </c>
      <c r="B51" s="5" t="s">
        <v>20</v>
      </c>
      <c r="C51" s="1">
        <v>126.59</v>
      </c>
      <c r="D51" s="1">
        <v>464364.3</v>
      </c>
      <c r="E51">
        <f t="shared" si="0"/>
        <v>3668254.2064934038</v>
      </c>
      <c r="F51">
        <f>ストック量!K82/C51/1000000</f>
        <v>8.5287015499960503</v>
      </c>
      <c r="G51">
        <v>43419322.871999994</v>
      </c>
      <c r="H51">
        <f t="shared" si="1"/>
        <v>342991.72819338017</v>
      </c>
    </row>
    <row r="52" spans="1:8" x14ac:dyDescent="0.15">
      <c r="A52">
        <v>2000</v>
      </c>
      <c r="B52" s="5" t="s">
        <v>20</v>
      </c>
      <c r="C52" s="1">
        <v>126.83</v>
      </c>
      <c r="D52" s="1">
        <v>474847.2</v>
      </c>
      <c r="E52">
        <f t="shared" si="0"/>
        <v>3743965.9386580465</v>
      </c>
      <c r="F52">
        <f>ストック量!K83/C52/1000000</f>
        <v>8.6461676587006249</v>
      </c>
      <c r="G52">
        <v>47596413.997500002</v>
      </c>
      <c r="H52">
        <f t="shared" si="1"/>
        <v>375277.25299613661</v>
      </c>
    </row>
    <row r="53" spans="1:8" x14ac:dyDescent="0.15">
      <c r="A53">
        <v>2001</v>
      </c>
      <c r="B53" s="5" t="s">
        <v>20</v>
      </c>
      <c r="C53" s="1">
        <v>127.17</v>
      </c>
      <c r="D53" s="1">
        <v>476535.1</v>
      </c>
      <c r="E53">
        <f t="shared" si="0"/>
        <v>3747228.9061885667</v>
      </c>
      <c r="F53">
        <f>ストック量!K84/C53/1000000</f>
        <v>8.6478457410749368</v>
      </c>
      <c r="G53">
        <v>41168475.199999996</v>
      </c>
      <c r="H53">
        <f t="shared" si="1"/>
        <v>323727.88550758822</v>
      </c>
    </row>
    <row r="54" spans="1:8" x14ac:dyDescent="0.15">
      <c r="A54">
        <v>2002</v>
      </c>
      <c r="B54" s="5" t="s">
        <v>20</v>
      </c>
      <c r="C54" s="1">
        <v>127.42</v>
      </c>
      <c r="D54" s="1">
        <v>477914.8</v>
      </c>
      <c r="E54">
        <f t="shared" si="0"/>
        <v>3750704.7559252866</v>
      </c>
      <c r="F54">
        <f>ストック量!K85/C54/1000000</f>
        <v>8.5951312573811016</v>
      </c>
      <c r="G54">
        <v>40158311.550000004</v>
      </c>
      <c r="H54">
        <f t="shared" si="1"/>
        <v>315164.89993721555</v>
      </c>
    </row>
    <row r="55" spans="1:8" x14ac:dyDescent="0.15">
      <c r="A55">
        <v>2003</v>
      </c>
      <c r="B55" s="5" t="s">
        <v>20</v>
      </c>
      <c r="C55" s="1">
        <v>127.62</v>
      </c>
      <c r="D55" s="1">
        <v>485968.3</v>
      </c>
      <c r="E55">
        <f t="shared" si="0"/>
        <v>3807932.1422974453</v>
      </c>
      <c r="F55">
        <f>ストック量!K86/C55/1000000</f>
        <v>8.5630647984054225</v>
      </c>
      <c r="G55">
        <v>39213932.700000003</v>
      </c>
      <c r="H55">
        <f t="shared" si="1"/>
        <v>307271.06017865537</v>
      </c>
    </row>
    <row r="56" spans="1:8" x14ac:dyDescent="0.15">
      <c r="A56">
        <v>2004</v>
      </c>
      <c r="B56" s="5" t="s">
        <v>20</v>
      </c>
      <c r="C56" s="1">
        <v>127.75</v>
      </c>
      <c r="D56" s="1">
        <v>497440.8</v>
      </c>
      <c r="E56">
        <f t="shared" si="0"/>
        <v>3893861.4481409001</v>
      </c>
      <c r="F56">
        <f>ストック量!K87/C56/1000000</f>
        <v>8.5601843976399223</v>
      </c>
      <c r="G56">
        <v>38835549</v>
      </c>
      <c r="H56">
        <f t="shared" si="1"/>
        <v>303996.46966731898</v>
      </c>
    </row>
    <row r="57" spans="1:8" x14ac:dyDescent="0.15">
      <c r="A57">
        <v>2005</v>
      </c>
      <c r="B57" s="5" t="s">
        <v>20</v>
      </c>
      <c r="C57" s="1">
        <v>127.78</v>
      </c>
      <c r="D57" s="1">
        <v>503921</v>
      </c>
      <c r="E57">
        <f t="shared" si="0"/>
        <v>3943660.9798090463</v>
      </c>
      <c r="F57">
        <f>ストック量!K88/C57/1000000</f>
        <v>8.5589676026256072</v>
      </c>
      <c r="G57">
        <v>36505548.099999994</v>
      </c>
      <c r="H57">
        <f t="shared" si="1"/>
        <v>285690.62529347313</v>
      </c>
    </row>
    <row r="58" spans="1:8" x14ac:dyDescent="0.15">
      <c r="A58">
        <v>2006</v>
      </c>
      <c r="B58" s="5" t="s">
        <v>20</v>
      </c>
      <c r="C58" s="1">
        <v>127.85</v>
      </c>
      <c r="D58" s="1">
        <v>512452</v>
      </c>
      <c r="E58">
        <f t="shared" si="0"/>
        <v>4008228.3926476338</v>
      </c>
      <c r="F58">
        <f>ストック量!K89/C58/1000000</f>
        <v>8.587184088615567</v>
      </c>
      <c r="G58">
        <v>38503083</v>
      </c>
      <c r="H58">
        <f t="shared" si="1"/>
        <v>301158.25576847867</v>
      </c>
    </row>
    <row r="59" spans="1:8" x14ac:dyDescent="0.15">
      <c r="A59">
        <v>2007</v>
      </c>
      <c r="B59" s="5" t="s">
        <v>20</v>
      </c>
      <c r="C59" s="1">
        <v>127.98</v>
      </c>
      <c r="D59" s="1">
        <v>523685.8</v>
      </c>
      <c r="E59">
        <f t="shared" si="0"/>
        <v>4091934.6772933267</v>
      </c>
      <c r="F59">
        <f>ストック量!K90/C59/1000000</f>
        <v>8.5698367631465846</v>
      </c>
      <c r="G59">
        <v>37218737.700000003</v>
      </c>
      <c r="H59">
        <f t="shared" si="1"/>
        <v>290816.8284106892</v>
      </c>
    </row>
    <row r="60" spans="1:8" x14ac:dyDescent="0.15">
      <c r="A60">
        <v>2008</v>
      </c>
      <c r="B60" s="5" t="s">
        <v>20</v>
      </c>
      <c r="C60" s="1">
        <v>128.07</v>
      </c>
      <c r="D60" s="1">
        <v>518230.9</v>
      </c>
      <c r="E60">
        <f t="shared" si="0"/>
        <v>4046465.9951588982</v>
      </c>
      <c r="F60">
        <f>ストック量!K91/C60/1000000</f>
        <v>8.4354988347505273</v>
      </c>
      <c r="G60">
        <v>28615650.5</v>
      </c>
      <c r="H60">
        <f t="shared" si="1"/>
        <v>223437.57710627001</v>
      </c>
    </row>
    <row r="61" spans="1:8" x14ac:dyDescent="0.15">
      <c r="A61">
        <v>2009</v>
      </c>
      <c r="B61" s="5" t="s">
        <v>20</v>
      </c>
      <c r="C61" s="1">
        <v>128.05000000000001</v>
      </c>
      <c r="D61" s="1">
        <v>489588.4</v>
      </c>
      <c r="E61">
        <f t="shared" si="0"/>
        <v>3823415.8531823503</v>
      </c>
      <c r="F61">
        <f>ストック量!K92/C61/1000000</f>
        <v>8.292612939347908</v>
      </c>
      <c r="G61">
        <v>23068725</v>
      </c>
      <c r="H61">
        <f t="shared" si="1"/>
        <v>180154.04139008198</v>
      </c>
    </row>
    <row r="62" spans="1:8" x14ac:dyDescent="0.15">
      <c r="A62">
        <v>2010</v>
      </c>
      <c r="B62" s="5" t="s">
        <v>20</v>
      </c>
      <c r="C62" s="1">
        <v>128.05000000000001</v>
      </c>
      <c r="D62" s="1">
        <v>512364.2</v>
      </c>
      <c r="E62">
        <f t="shared" si="0"/>
        <v>4001282.311597032</v>
      </c>
      <c r="F62">
        <f>ストック量!K93/C62/1000000</f>
        <v>8.2223251517649345</v>
      </c>
      <c r="G62">
        <v>28069767.300000004</v>
      </c>
      <c r="H62">
        <f t="shared" si="1"/>
        <v>219209.42834830147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鋼材国内消費量</vt:lpstr>
      <vt:lpstr>投入量</vt:lpstr>
      <vt:lpstr>Sheet1</vt:lpstr>
      <vt:lpstr>製品使用年数</vt:lpstr>
      <vt:lpstr>ストック量</vt:lpstr>
      <vt:lpstr>時系列分析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2021-07-07T04:41:20Z</dcterms:modified>
</cp:coreProperties>
</file>