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360" yWindow="75" windowWidth="15600" windowHeight="10065" tabRatio="504"/>
  </bookViews>
  <sheets>
    <sheet name="Calculo Vendas Software" sheetId="2" r:id="rId1"/>
    <sheet name="Financiamento" sheetId="4" state="hidden" r:id="rId2"/>
    <sheet name="LOJA ELETRONICA" sheetId="3" state="hidden" r:id="rId3"/>
  </sheets>
  <definedNames>
    <definedName name="INDICA_REMOTO">'Calculo Vendas Software'!$B$32</definedName>
    <definedName name="Z_B0D8A1E5_B12A_4F37_814F_2DCBC5452478_.wvu.Cols" localSheetId="0" hidden="1">'Calculo Vendas Software'!$V:$AM</definedName>
    <definedName name="Z_B0D8A1E5_B12A_4F37_814F_2DCBC5452478_.wvu.Cols" localSheetId="1" hidden="1">Financiamento!$J:$M,Financiamento!$JF:$JI,Financiamento!$TB:$TE,Financiamento!$ACX:$ADA,Financiamento!$AMT:$AMW,Financiamento!$AWP:$AWS,Financiamento!$BGL:$BGO,Financiamento!$BQH:$BQK,Financiamento!$CAD:$CAG,Financiamento!$CJZ:$CKC,Financiamento!$CTV:$CTY,Financiamento!$DDR:$DDU,Financiamento!$DNN:$DNQ,Financiamento!$DXJ:$DXM,Financiamento!$EHF:$EHI,Financiamento!$ERB:$ERE,Financiamento!$FAX:$FBA,Financiamento!$FKT:$FKW,Financiamento!$FUP:$FUS,Financiamento!$GEL:$GEO,Financiamento!$GOH:$GOK,Financiamento!$GYD:$GYG,Financiamento!$HHZ:$HIC,Financiamento!$HRV:$HRY,Financiamento!$IBR:$IBU,Financiamento!$ILN:$ILQ,Financiamento!$IVJ:$IVM,Financiamento!$JFF:$JFI,Financiamento!$JPB:$JPE,Financiamento!$JYX:$JZA,Financiamento!$KIT:$KIW,Financiamento!$KSP:$KSS,Financiamento!$LCL:$LCO,Financiamento!$LMH:$LMK,Financiamento!$LWD:$LWG,Financiamento!$MFZ:$MGC,Financiamento!$MPV:$MPY,Financiamento!$MZR:$MZU,Financiamento!$NJN:$NJQ,Financiamento!$NTJ:$NTM,Financiamento!$ODF:$ODI,Financiamento!$ONB:$ONE,Financiamento!$OWX:$OXA,Financiamento!$PGT:$PGW,Financiamento!$PQP:$PQS,Financiamento!$QAL:$QAO,Financiamento!$QKH:$QKK,Financiamento!$QUD:$QUG,Financiamento!$RDZ:$REC,Financiamento!$RNV:$RNY,Financiamento!$RXR:$RXU,Financiamento!$SHN:$SHQ,Financiamento!$SRJ:$SRM,Financiamento!$TBF:$TBI,Financiamento!$TLB:$TLE,Financiamento!$TUX:$TVA,Financiamento!$UET:$UEW,Financiamento!$UOP:$UOS,Financiamento!$UYL:$UYO,Financiamento!$VIH:$VIK,Financiamento!$VSD:$VSG,Financiamento!$WBZ:$WCC,Financiamento!$WLV:$WLY,Financiamento!$WVR:$WVU</definedName>
    <definedName name="Z_B0D8A1E5_B12A_4F37_814F_2DCBC5452478_.wvu.Rows" localSheetId="2" hidden="1">'LOJA ELETRONICA'!$10:$10</definedName>
  </definedNames>
  <calcPr calcId="125725"/>
  <customWorkbookViews>
    <customWorkbookView name="lborges - Modo de exibição pessoal" guid="{B0D8A1E5-B12A-4F37-814F-2DCBC5452478}" mergeInterval="0" personalView="1" maximized="1" xWindow="1" yWindow="1" windowWidth="1362" windowHeight="564" tabRatio="272" activeSheetId="2" showFormulaBar="0"/>
  </customWorkbookViews>
</workbook>
</file>

<file path=xl/calcChain.xml><?xml version="1.0" encoding="utf-8"?>
<calcChain xmlns="http://schemas.openxmlformats.org/spreadsheetml/2006/main">
  <c r="D7" i="3"/>
  <c r="Y4" i="2"/>
  <c r="Y5" s="1"/>
  <c r="Y6" s="1"/>
  <c r="Y7" s="1"/>
  <c r="Y8" s="1"/>
  <c r="Y9" s="1"/>
  <c r="Y10" s="1"/>
  <c r="F41"/>
  <c r="F38"/>
  <c r="F37"/>
  <c r="F36"/>
  <c r="F35"/>
  <c r="F34"/>
  <c r="D41"/>
  <c r="D40"/>
  <c r="D38"/>
  <c r="U11"/>
  <c r="E10"/>
  <c r="AJ26"/>
  <c r="AK26" s="1"/>
  <c r="AJ24"/>
  <c r="AJ21"/>
  <c r="AK21" s="1"/>
  <c r="AL21" s="1"/>
  <c r="AJ19"/>
  <c r="AK19" s="1"/>
  <c r="AJ16"/>
  <c r="AK16" s="1"/>
  <c r="AJ13"/>
  <c r="AK13" s="1"/>
  <c r="AL13" s="1"/>
  <c r="AG3"/>
  <c r="AG47"/>
  <c r="AG43"/>
  <c r="AG39"/>
  <c r="AG38"/>
  <c r="BA27"/>
  <c r="AG4" s="1"/>
  <c r="AU15"/>
  <c r="AP15" s="1"/>
  <c r="BD26"/>
  <c r="BD25"/>
  <c r="AF47" s="1"/>
  <c r="BD24"/>
  <c r="AF46" s="1"/>
  <c r="BD23"/>
  <c r="BD22"/>
  <c r="AF44" s="1"/>
  <c r="BD21"/>
  <c r="AF43" s="1"/>
  <c r="BD19"/>
  <c r="AF41" s="1"/>
  <c r="AG20" s="1"/>
  <c r="BD18"/>
  <c r="AF40" s="1"/>
  <c r="AF48"/>
  <c r="BD20"/>
  <c r="BD17"/>
  <c r="AF39" s="1"/>
  <c r="AG18" s="1"/>
  <c r="BD16"/>
  <c r="BD14"/>
  <c r="BD13"/>
  <c r="BD12"/>
  <c r="AF34" s="1"/>
  <c r="AG13" s="1"/>
  <c r="BD11"/>
  <c r="AF33" s="1"/>
  <c r="AG12" s="1"/>
  <c r="AQ27"/>
  <c r="AG2" s="1"/>
  <c r="AV27"/>
  <c r="AU13"/>
  <c r="AP13" s="1"/>
  <c r="AG35" s="1"/>
  <c r="E16"/>
  <c r="O16" s="1"/>
  <c r="AG27"/>
  <c r="AG26"/>
  <c r="AG25"/>
  <c r="AG24"/>
  <c r="AG23"/>
  <c r="AG22"/>
  <c r="AG21"/>
  <c r="AG19"/>
  <c r="AG16"/>
  <c r="AF37"/>
  <c r="AF38"/>
  <c r="AG17" s="1"/>
  <c r="AF45"/>
  <c r="AF42"/>
  <c r="AU14"/>
  <c r="AP14" s="1"/>
  <c r="BF27"/>
  <c r="AG5" s="1"/>
  <c r="AU20"/>
  <c r="AP20" s="1"/>
  <c r="AG42" s="1"/>
  <c r="AU17"/>
  <c r="AP17" s="1"/>
  <c r="AU16"/>
  <c r="AU12"/>
  <c r="AP12" s="1"/>
  <c r="AG46"/>
  <c r="AG45"/>
  <c r="AG41"/>
  <c r="AG37"/>
  <c r="AG36"/>
  <c r="AF36"/>
  <c r="AG15" s="1"/>
  <c r="AF35"/>
  <c r="AG14" s="1"/>
  <c r="AO27"/>
  <c r="AF2" s="1"/>
  <c r="W21"/>
  <c r="E21"/>
  <c r="M21" s="1"/>
  <c r="J21" s="1"/>
  <c r="K21" s="1"/>
  <c r="E20"/>
  <c r="E19"/>
  <c r="G19" s="1"/>
  <c r="I19" s="1"/>
  <c r="E18"/>
  <c r="E17"/>
  <c r="AH8"/>
  <c r="AH7"/>
  <c r="AD13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D55" s="1"/>
  <c r="AD56" s="1"/>
  <c r="AD57" s="1"/>
  <c r="AD58" s="1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D347" s="1"/>
  <c r="AD348" s="1"/>
  <c r="AD349" s="1"/>
  <c r="AD350" s="1"/>
  <c r="AD351" s="1"/>
  <c r="AD352" s="1"/>
  <c r="AD353" s="1"/>
  <c r="AD354" s="1"/>
  <c r="AD355" s="1"/>
  <c r="AD356" s="1"/>
  <c r="AD357" s="1"/>
  <c r="AD358" s="1"/>
  <c r="AD359" s="1"/>
  <c r="AD360" s="1"/>
  <c r="AD361" s="1"/>
  <c r="AD362" s="1"/>
  <c r="AD363" s="1"/>
  <c r="AD364" s="1"/>
  <c r="AD365" s="1"/>
  <c r="AD366" s="1"/>
  <c r="AD367" s="1"/>
  <c r="AD368" s="1"/>
  <c r="AD369" s="1"/>
  <c r="AD370" s="1"/>
  <c r="AD371" s="1"/>
  <c r="AD372" s="1"/>
  <c r="AD373" s="1"/>
  <c r="AD374" s="1"/>
  <c r="AD375" s="1"/>
  <c r="AD376" s="1"/>
  <c r="AD377" s="1"/>
  <c r="AD378" s="1"/>
  <c r="AD379" s="1"/>
  <c r="AD380" s="1"/>
  <c r="AD381" s="1"/>
  <c r="AD382" s="1"/>
  <c r="AD383" s="1"/>
  <c r="AD384" s="1"/>
  <c r="AD385" s="1"/>
  <c r="AD386" s="1"/>
  <c r="AD387" s="1"/>
  <c r="AD388" s="1"/>
  <c r="AD389" s="1"/>
  <c r="AD390" s="1"/>
  <c r="AD391" s="1"/>
  <c r="AD392" s="1"/>
  <c r="AD393" s="1"/>
  <c r="AD394" s="1"/>
  <c r="AD395" s="1"/>
  <c r="AD396" s="1"/>
  <c r="AD397" s="1"/>
  <c r="AD398" s="1"/>
  <c r="AD399" s="1"/>
  <c r="AD400" s="1"/>
  <c r="AD401" s="1"/>
  <c r="AD402" s="1"/>
  <c r="AD403" s="1"/>
  <c r="AD404" s="1"/>
  <c r="AD405" s="1"/>
  <c r="AD406" s="1"/>
  <c r="AD407" s="1"/>
  <c r="AD408" s="1"/>
  <c r="AD409" s="1"/>
  <c r="AD410" s="1"/>
  <c r="AD411" s="1"/>
  <c r="AD412" s="1"/>
  <c r="AD413" s="1"/>
  <c r="AD414" s="1"/>
  <c r="AD415" s="1"/>
  <c r="AD416" s="1"/>
  <c r="AD417" s="1"/>
  <c r="AD418" s="1"/>
  <c r="AD419" s="1"/>
  <c r="AD420" s="1"/>
  <c r="AD421" s="1"/>
  <c r="AD422" s="1"/>
  <c r="AD423" s="1"/>
  <c r="AD424" s="1"/>
  <c r="AD425" s="1"/>
  <c r="AD426" s="1"/>
  <c r="AD427" s="1"/>
  <c r="AD428" s="1"/>
  <c r="AD429" s="1"/>
  <c r="AD430" s="1"/>
  <c r="AD431" s="1"/>
  <c r="AD432" s="1"/>
  <c r="AD433" s="1"/>
  <c r="AD434" s="1"/>
  <c r="AD435" s="1"/>
  <c r="AD436" s="1"/>
  <c r="AD437" s="1"/>
  <c r="AD438" s="1"/>
  <c r="AD439" s="1"/>
  <c r="AD440" s="1"/>
  <c r="AD441" s="1"/>
  <c r="AD442" s="1"/>
  <c r="AD443" s="1"/>
  <c r="AD444" s="1"/>
  <c r="AD445" s="1"/>
  <c r="AD446" s="1"/>
  <c r="AD447" s="1"/>
  <c r="AD448" s="1"/>
  <c r="AD449" s="1"/>
  <c r="AD450" s="1"/>
  <c r="AD451" s="1"/>
  <c r="AD452" s="1"/>
  <c r="AD453" s="1"/>
  <c r="AD454" s="1"/>
  <c r="AD455" s="1"/>
  <c r="AD456" s="1"/>
  <c r="AD457" s="1"/>
  <c r="AD458" s="1"/>
  <c r="AD459" s="1"/>
  <c r="AD460" s="1"/>
  <c r="AD461" s="1"/>
  <c r="AD462" s="1"/>
  <c r="AD463" s="1"/>
  <c r="AD464" s="1"/>
  <c r="AD465" s="1"/>
  <c r="AD466" s="1"/>
  <c r="AD467" s="1"/>
  <c r="AD468" s="1"/>
  <c r="AD469" s="1"/>
  <c r="AD470" s="1"/>
  <c r="AD471" s="1"/>
  <c r="AD472" s="1"/>
  <c r="AD473" s="1"/>
  <c r="AD474" s="1"/>
  <c r="AD475" s="1"/>
  <c r="AD476" s="1"/>
  <c r="AD477" s="1"/>
  <c r="AD478" s="1"/>
  <c r="AD479" s="1"/>
  <c r="AD480" s="1"/>
  <c r="AD481" s="1"/>
  <c r="AD482" s="1"/>
  <c r="AD483" s="1"/>
  <c r="AD484" s="1"/>
  <c r="AD485" s="1"/>
  <c r="AD486" s="1"/>
  <c r="AD487" s="1"/>
  <c r="AD488" s="1"/>
  <c r="AD489" s="1"/>
  <c r="AD490" s="1"/>
  <c r="AD491" s="1"/>
  <c r="AD492" s="1"/>
  <c r="AD493" s="1"/>
  <c r="AD494" s="1"/>
  <c r="AD495" s="1"/>
  <c r="AD496" s="1"/>
  <c r="AD497" s="1"/>
  <c r="AD498" s="1"/>
  <c r="AD499" s="1"/>
  <c r="AD500" s="1"/>
  <c r="AD501" s="1"/>
  <c r="AD502" s="1"/>
  <c r="AD503" s="1"/>
  <c r="AD504" s="1"/>
  <c r="AD505" s="1"/>
  <c r="AD506" s="1"/>
  <c r="AD507" s="1"/>
  <c r="AD508" s="1"/>
  <c r="AD509" s="1"/>
  <c r="AD510" s="1"/>
  <c r="AD511" s="1"/>
  <c r="AD512" s="1"/>
  <c r="AD513" s="1"/>
  <c r="AD514" s="1"/>
  <c r="AD515" s="1"/>
  <c r="AD516" s="1"/>
  <c r="AD517" s="1"/>
  <c r="AD518" s="1"/>
  <c r="AD519" s="1"/>
  <c r="AD520" s="1"/>
  <c r="AD521" s="1"/>
  <c r="AD522" s="1"/>
  <c r="AD523" s="1"/>
  <c r="AD524" s="1"/>
  <c r="AD525" s="1"/>
  <c r="AD526" s="1"/>
  <c r="AD527" s="1"/>
  <c r="AD528" s="1"/>
  <c r="AD529" s="1"/>
  <c r="AD530" s="1"/>
  <c r="AD531" s="1"/>
  <c r="AD532" s="1"/>
  <c r="AD533" s="1"/>
  <c r="AD534" s="1"/>
  <c r="AD535" s="1"/>
  <c r="AD536" s="1"/>
  <c r="AD537" s="1"/>
  <c r="AD538" s="1"/>
  <c r="AD539" s="1"/>
  <c r="AD540" s="1"/>
  <c r="AD541" s="1"/>
  <c r="AD542" s="1"/>
  <c r="AD543" s="1"/>
  <c r="AD544" s="1"/>
  <c r="AD545" s="1"/>
  <c r="AD546" s="1"/>
  <c r="AD547" s="1"/>
  <c r="AD548" s="1"/>
  <c r="AD549" s="1"/>
  <c r="AD550" s="1"/>
  <c r="AD551" s="1"/>
  <c r="AD552" s="1"/>
  <c r="AD553" s="1"/>
  <c r="AD554" s="1"/>
  <c r="AD555" s="1"/>
  <c r="AD556" s="1"/>
  <c r="AD557" s="1"/>
  <c r="AD558" s="1"/>
  <c r="AD559" s="1"/>
  <c r="AD560" s="1"/>
  <c r="AD561" s="1"/>
  <c r="AD562" s="1"/>
  <c r="AD563" s="1"/>
  <c r="AD564" s="1"/>
  <c r="AD565" s="1"/>
  <c r="AD566" s="1"/>
  <c r="AD567" s="1"/>
  <c r="AD568" s="1"/>
  <c r="AD569" s="1"/>
  <c r="AD570" s="1"/>
  <c r="AD571" s="1"/>
  <c r="AD572" s="1"/>
  <c r="AD573" s="1"/>
  <c r="AD574" s="1"/>
  <c r="AD575" s="1"/>
  <c r="AD576" s="1"/>
  <c r="AD577" s="1"/>
  <c r="AD578" s="1"/>
  <c r="AD579" s="1"/>
  <c r="AD580" s="1"/>
  <c r="AD581" s="1"/>
  <c r="AD582" s="1"/>
  <c r="AD583" s="1"/>
  <c r="AD584" s="1"/>
  <c r="AD585" s="1"/>
  <c r="AD586" s="1"/>
  <c r="AD587" s="1"/>
  <c r="AD588" s="1"/>
  <c r="AD589" s="1"/>
  <c r="AD590" s="1"/>
  <c r="AD591" s="1"/>
  <c r="AD592" s="1"/>
  <c r="AD593" s="1"/>
  <c r="AD594" s="1"/>
  <c r="AD595" s="1"/>
  <c r="AD596" s="1"/>
  <c r="AD597" s="1"/>
  <c r="AD598" s="1"/>
  <c r="AD599" s="1"/>
  <c r="AD600" s="1"/>
  <c r="AD601" s="1"/>
  <c r="AD602" s="1"/>
  <c r="AD603" s="1"/>
  <c r="AD604" s="1"/>
  <c r="AD605" s="1"/>
  <c r="AD606" s="1"/>
  <c r="AD607" s="1"/>
  <c r="AD608" s="1"/>
  <c r="AD609" s="1"/>
  <c r="AD610" s="1"/>
  <c r="AD611" s="1"/>
  <c r="AD612" s="1"/>
  <c r="AD613" s="1"/>
  <c r="AD614" s="1"/>
  <c r="AD615" s="1"/>
  <c r="AD616" s="1"/>
  <c r="AD617" s="1"/>
  <c r="AD618" s="1"/>
  <c r="AD619" s="1"/>
  <c r="AD620" s="1"/>
  <c r="AD621" s="1"/>
  <c r="AD622" s="1"/>
  <c r="AD623" s="1"/>
  <c r="AD624" s="1"/>
  <c r="AD625" s="1"/>
  <c r="AD626" s="1"/>
  <c r="AD627" s="1"/>
  <c r="AD628" s="1"/>
  <c r="AD629" s="1"/>
  <c r="AD630" s="1"/>
  <c r="AD631" s="1"/>
  <c r="AD632" s="1"/>
  <c r="AD633" s="1"/>
  <c r="AD634" s="1"/>
  <c r="AD635" s="1"/>
  <c r="AD636" s="1"/>
  <c r="AD637" s="1"/>
  <c r="AD638" s="1"/>
  <c r="AD639" s="1"/>
  <c r="AD640" s="1"/>
  <c r="AD641" s="1"/>
  <c r="AD642" s="1"/>
  <c r="AD643" s="1"/>
  <c r="AD644" s="1"/>
  <c r="AD645" s="1"/>
  <c r="AD646" s="1"/>
  <c r="AD647" s="1"/>
  <c r="AD648" s="1"/>
  <c r="AD649" s="1"/>
  <c r="AD650" s="1"/>
  <c r="AD651" s="1"/>
  <c r="AD652" s="1"/>
  <c r="AD653" s="1"/>
  <c r="AD654" s="1"/>
  <c r="AD655" s="1"/>
  <c r="AD656" s="1"/>
  <c r="AD657" s="1"/>
  <c r="AD658" s="1"/>
  <c r="AD659" s="1"/>
  <c r="AD660" s="1"/>
  <c r="AD661" s="1"/>
  <c r="AD662" s="1"/>
  <c r="AD663" s="1"/>
  <c r="AD664" s="1"/>
  <c r="AD665" s="1"/>
  <c r="AD666" s="1"/>
  <c r="AD667" s="1"/>
  <c r="AD668" s="1"/>
  <c r="AD669" s="1"/>
  <c r="AD670" s="1"/>
  <c r="AD671" s="1"/>
  <c r="AD672" s="1"/>
  <c r="AD673" s="1"/>
  <c r="AD674" s="1"/>
  <c r="AD675" s="1"/>
  <c r="AD676" s="1"/>
  <c r="AD677" s="1"/>
  <c r="AD678" s="1"/>
  <c r="AD679" s="1"/>
  <c r="AD680" s="1"/>
  <c r="AD681" s="1"/>
  <c r="AD682" s="1"/>
  <c r="AD683" s="1"/>
  <c r="AD684" s="1"/>
  <c r="AD685" s="1"/>
  <c r="AD686" s="1"/>
  <c r="AD687" s="1"/>
  <c r="AD688" s="1"/>
  <c r="AD689" s="1"/>
  <c r="AD690" s="1"/>
  <c r="AD691" s="1"/>
  <c r="AD692" s="1"/>
  <c r="AD693" s="1"/>
  <c r="AD694" s="1"/>
  <c r="AD695" s="1"/>
  <c r="AD696" s="1"/>
  <c r="AD697" s="1"/>
  <c r="AD698" s="1"/>
  <c r="AD699" s="1"/>
  <c r="AD700" s="1"/>
  <c r="AD701" s="1"/>
  <c r="AD702" s="1"/>
  <c r="AD703" s="1"/>
  <c r="AD704" s="1"/>
  <c r="AD705" s="1"/>
  <c r="AD706" s="1"/>
  <c r="AD707" s="1"/>
  <c r="AD708" s="1"/>
  <c r="AD709" s="1"/>
  <c r="AD710" s="1"/>
  <c r="AD711" s="1"/>
  <c r="AD712" s="1"/>
  <c r="AD713" s="1"/>
  <c r="AD714" s="1"/>
  <c r="AD715" s="1"/>
  <c r="AD716" s="1"/>
  <c r="AD717" s="1"/>
  <c r="AD718" s="1"/>
  <c r="AD719" s="1"/>
  <c r="AD720" s="1"/>
  <c r="Y34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Y61" s="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149" s="1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Y181" s="1"/>
  <c r="Y182" s="1"/>
  <c r="Y183" s="1"/>
  <c r="Y184" s="1"/>
  <c r="Y185" s="1"/>
  <c r="Y186" s="1"/>
  <c r="Y187" s="1"/>
  <c r="Y188" s="1"/>
  <c r="Y189" s="1"/>
  <c r="Y190" s="1"/>
  <c r="Y191" s="1"/>
  <c r="Y192" s="1"/>
  <c r="Y193" s="1"/>
  <c r="Y194" s="1"/>
  <c r="Y195" s="1"/>
  <c r="Y196" s="1"/>
  <c r="Y197" s="1"/>
  <c r="Y198" s="1"/>
  <c r="Y199" s="1"/>
  <c r="Y200" s="1"/>
  <c r="Y201" s="1"/>
  <c r="Y202" s="1"/>
  <c r="Y203" s="1"/>
  <c r="Y204" s="1"/>
  <c r="Y205" s="1"/>
  <c r="Y206" s="1"/>
  <c r="Y207" s="1"/>
  <c r="Y208" s="1"/>
  <c r="Y209" s="1"/>
  <c r="Y210" s="1"/>
  <c r="Y211" s="1"/>
  <c r="Y212" s="1"/>
  <c r="Y213" s="1"/>
  <c r="Y214" s="1"/>
  <c r="Y215" s="1"/>
  <c r="Y216" s="1"/>
  <c r="Y217" s="1"/>
  <c r="Y218" s="1"/>
  <c r="Y219" s="1"/>
  <c r="Y220" s="1"/>
  <c r="Y221" s="1"/>
  <c r="Y222" s="1"/>
  <c r="Y223" s="1"/>
  <c r="Y224" s="1"/>
  <c r="Y225" s="1"/>
  <c r="Y226" s="1"/>
  <c r="Y227" s="1"/>
  <c r="Y228" s="1"/>
  <c r="Y229" s="1"/>
  <c r="Y230" s="1"/>
  <c r="Y231" s="1"/>
  <c r="Y232" s="1"/>
  <c r="Y233" s="1"/>
  <c r="Y234" s="1"/>
  <c r="Y235" s="1"/>
  <c r="Y236" s="1"/>
  <c r="Y237" s="1"/>
  <c r="Y238" s="1"/>
  <c r="Y239" s="1"/>
  <c r="Y240" s="1"/>
  <c r="Y241" s="1"/>
  <c r="Y242" s="1"/>
  <c r="Y243" s="1"/>
  <c r="Y244" s="1"/>
  <c r="Y245" s="1"/>
  <c r="Y246" s="1"/>
  <c r="Y247" s="1"/>
  <c r="Y248" s="1"/>
  <c r="Y249" s="1"/>
  <c r="Y250" s="1"/>
  <c r="Y251" s="1"/>
  <c r="Y252" s="1"/>
  <c r="Y253" s="1"/>
  <c r="Y254" s="1"/>
  <c r="Y255" s="1"/>
  <c r="Y256" s="1"/>
  <c r="Y257" s="1"/>
  <c r="Y258" s="1"/>
  <c r="Y259" s="1"/>
  <c r="Y260" s="1"/>
  <c r="Y261" s="1"/>
  <c r="Y262" s="1"/>
  <c r="Y263" s="1"/>
  <c r="Y264" s="1"/>
  <c r="Y265" s="1"/>
  <c r="Y266" s="1"/>
  <c r="Y267" s="1"/>
  <c r="Y268" s="1"/>
  <c r="Y269" s="1"/>
  <c r="Y270" s="1"/>
  <c r="Y271" s="1"/>
  <c r="Y272" s="1"/>
  <c r="Y273" s="1"/>
  <c r="Y274" s="1"/>
  <c r="Y275" s="1"/>
  <c r="Y276" s="1"/>
  <c r="Y277" s="1"/>
  <c r="Y278" s="1"/>
  <c r="Y279" s="1"/>
  <c r="Y280" s="1"/>
  <c r="Y281" s="1"/>
  <c r="Y282" s="1"/>
  <c r="Y283" s="1"/>
  <c r="Y284" s="1"/>
  <c r="Y285" s="1"/>
  <c r="Y286" s="1"/>
  <c r="Y287" s="1"/>
  <c r="Y288" s="1"/>
  <c r="Y289" s="1"/>
  <c r="Y290" s="1"/>
  <c r="Y291" s="1"/>
  <c r="Y292" s="1"/>
  <c r="Y293" s="1"/>
  <c r="Y294" s="1"/>
  <c r="Y295" s="1"/>
  <c r="Y296" s="1"/>
  <c r="Y297" s="1"/>
  <c r="Y298" s="1"/>
  <c r="Y299" s="1"/>
  <c r="Y300" s="1"/>
  <c r="Y301" s="1"/>
  <c r="Y302" s="1"/>
  <c r="Y303" s="1"/>
  <c r="Y304" s="1"/>
  <c r="Y305" s="1"/>
  <c r="Y306" s="1"/>
  <c r="Y307" s="1"/>
  <c r="Y308" s="1"/>
  <c r="Y309" s="1"/>
  <c r="Y310" s="1"/>
  <c r="Y311" s="1"/>
  <c r="Y312" s="1"/>
  <c r="Y313" s="1"/>
  <c r="Y314" s="1"/>
  <c r="Y315" s="1"/>
  <c r="Y316" s="1"/>
  <c r="Y317" s="1"/>
  <c r="Y318" s="1"/>
  <c r="Y319" s="1"/>
  <c r="Y320" s="1"/>
  <c r="Y321" s="1"/>
  <c r="Y322" s="1"/>
  <c r="Y323" s="1"/>
  <c r="Y324" s="1"/>
  <c r="Y325" s="1"/>
  <c r="Y326" s="1"/>
  <c r="Y327" s="1"/>
  <c r="Y328" s="1"/>
  <c r="Y329" s="1"/>
  <c r="Y330" s="1"/>
  <c r="Y331" s="1"/>
  <c r="Y332" s="1"/>
  <c r="Y333" s="1"/>
  <c r="Y334" s="1"/>
  <c r="Y335" s="1"/>
  <c r="Y336" s="1"/>
  <c r="Y337" s="1"/>
  <c r="Y338" s="1"/>
  <c r="Y339" s="1"/>
  <c r="Y340" s="1"/>
  <c r="Y341" s="1"/>
  <c r="Y342" s="1"/>
  <c r="Y343" s="1"/>
  <c r="Y344" s="1"/>
  <c r="Y345" s="1"/>
  <c r="Y346" s="1"/>
  <c r="Y347" s="1"/>
  <c r="Y348" s="1"/>
  <c r="Y349" s="1"/>
  <c r="Y350" s="1"/>
  <c r="Y351" s="1"/>
  <c r="Y352" s="1"/>
  <c r="Y353" s="1"/>
  <c r="Y354" s="1"/>
  <c r="Y355" s="1"/>
  <c r="Y356" s="1"/>
  <c r="Y357" s="1"/>
  <c r="Y358" s="1"/>
  <c r="Y359" s="1"/>
  <c r="Y360" s="1"/>
  <c r="Y361" s="1"/>
  <c r="Y362" s="1"/>
  <c r="Y363" s="1"/>
  <c r="Y364" s="1"/>
  <c r="Y365" s="1"/>
  <c r="Y366" s="1"/>
  <c r="Y367" s="1"/>
  <c r="Y368" s="1"/>
  <c r="Y369" s="1"/>
  <c r="Y370" s="1"/>
  <c r="Y371" s="1"/>
  <c r="Y372" s="1"/>
  <c r="Y373" s="1"/>
  <c r="Y374" s="1"/>
  <c r="Y375" s="1"/>
  <c r="Y376" s="1"/>
  <c r="Y377" s="1"/>
  <c r="Y378" s="1"/>
  <c r="Y379" s="1"/>
  <c r="Y380" s="1"/>
  <c r="Y381" s="1"/>
  <c r="Y382" s="1"/>
  <c r="Y383" s="1"/>
  <c r="Y384" s="1"/>
  <c r="Y385" s="1"/>
  <c r="Y386" s="1"/>
  <c r="Y387" s="1"/>
  <c r="Y388" s="1"/>
  <c r="Y389" s="1"/>
  <c r="Y390" s="1"/>
  <c r="Y391" s="1"/>
  <c r="Y392" s="1"/>
  <c r="Y393" s="1"/>
  <c r="Y394" s="1"/>
  <c r="Y395" s="1"/>
  <c r="Y396" s="1"/>
  <c r="Y397" s="1"/>
  <c r="Y398" s="1"/>
  <c r="Y399" s="1"/>
  <c r="Y400" s="1"/>
  <c r="Y401" s="1"/>
  <c r="Y402" s="1"/>
  <c r="Y403" s="1"/>
  <c r="Y404" s="1"/>
  <c r="Y405" s="1"/>
  <c r="Y406" s="1"/>
  <c r="Y407" s="1"/>
  <c r="Y408" s="1"/>
  <c r="Y409" s="1"/>
  <c r="Y410" s="1"/>
  <c r="Y411" s="1"/>
  <c r="Y412" s="1"/>
  <c r="Y413" s="1"/>
  <c r="Y414" s="1"/>
  <c r="Y415" s="1"/>
  <c r="Y416" s="1"/>
  <c r="Y417" s="1"/>
  <c r="Y418" s="1"/>
  <c r="Y419" s="1"/>
  <c r="Y420" s="1"/>
  <c r="Y421" s="1"/>
  <c r="Y422" s="1"/>
  <c r="Y423" s="1"/>
  <c r="Y424" s="1"/>
  <c r="Y425" s="1"/>
  <c r="Y426" s="1"/>
  <c r="Y427" s="1"/>
  <c r="Y428" s="1"/>
  <c r="Y429" s="1"/>
  <c r="Y430" s="1"/>
  <c r="Y431" s="1"/>
  <c r="Y432" s="1"/>
  <c r="Y433" s="1"/>
  <c r="Y434" s="1"/>
  <c r="Y435" s="1"/>
  <c r="Y436" s="1"/>
  <c r="Y437" s="1"/>
  <c r="Y438" s="1"/>
  <c r="Y439" s="1"/>
  <c r="Y440" s="1"/>
  <c r="Y441" s="1"/>
  <c r="Y442" s="1"/>
  <c r="Y443" s="1"/>
  <c r="Y444" s="1"/>
  <c r="Y445" s="1"/>
  <c r="Y446" s="1"/>
  <c r="Y447" s="1"/>
  <c r="Y448" s="1"/>
  <c r="Y449" s="1"/>
  <c r="Y450" s="1"/>
  <c r="Y451" s="1"/>
  <c r="Y452" s="1"/>
  <c r="Y453" s="1"/>
  <c r="Y454" s="1"/>
  <c r="Y455" s="1"/>
  <c r="Y456" s="1"/>
  <c r="Y457" s="1"/>
  <c r="Y458" s="1"/>
  <c r="Y459" s="1"/>
  <c r="Y460" s="1"/>
  <c r="AC12"/>
  <c r="AB13"/>
  <c r="AB14" s="1"/>
  <c r="X35"/>
  <c r="X34"/>
  <c r="X33"/>
  <c r="W36"/>
  <c r="X36" s="1"/>
  <c r="W20"/>
  <c r="W22"/>
  <c r="E15"/>
  <c r="O15" s="1"/>
  <c r="B32"/>
  <c r="B29"/>
  <c r="G25"/>
  <c r="G24"/>
  <c r="G23"/>
  <c r="M23"/>
  <c r="E13"/>
  <c r="Q20"/>
  <c r="Q19"/>
  <c r="H25"/>
  <c r="C15" i="4"/>
  <c r="C13" s="1"/>
  <c r="L17"/>
  <c r="L18" s="1"/>
  <c r="L19" s="1"/>
  <c r="L20" s="1"/>
  <c r="L21" s="1"/>
  <c r="L22" s="1"/>
  <c r="L23" s="1"/>
  <c r="AJ12" i="2" l="1"/>
  <c r="AJ14"/>
  <c r="AK14" s="1"/>
  <c r="AJ20"/>
  <c r="AJ22"/>
  <c r="AK22" s="1"/>
  <c r="AK24"/>
  <c r="AL24" s="1"/>
  <c r="AJ27"/>
  <c r="AJ18"/>
  <c r="AK18" s="1"/>
  <c r="AJ25"/>
  <c r="AK25" s="1"/>
  <c r="AL25" s="1"/>
  <c r="AJ28"/>
  <c r="AJ15"/>
  <c r="AJ17"/>
  <c r="AK17" s="1"/>
  <c r="AJ23"/>
  <c r="M17"/>
  <c r="J17" s="1"/>
  <c r="AL22"/>
  <c r="AL26"/>
  <c r="AG34"/>
  <c r="M20"/>
  <c r="J20" s="1"/>
  <c r="K20" s="1"/>
  <c r="F39"/>
  <c r="D39"/>
  <c r="AH21"/>
  <c r="AH20"/>
  <c r="AH28"/>
  <c r="AH18"/>
  <c r="AH25"/>
  <c r="AH15"/>
  <c r="AH17"/>
  <c r="AH13"/>
  <c r="AH24"/>
  <c r="AH19"/>
  <c r="AL19" s="1"/>
  <c r="AH23"/>
  <c r="AH27"/>
  <c r="AH14"/>
  <c r="AH16"/>
  <c r="AL16" s="1"/>
  <c r="AH22"/>
  <c r="AH26"/>
  <c r="AG44"/>
  <c r="AG40"/>
  <c r="AG48"/>
  <c r="AZ27"/>
  <c r="AH4" s="1"/>
  <c r="AU11"/>
  <c r="AP11" s="1"/>
  <c r="AP27" s="1"/>
  <c r="AH2" s="1"/>
  <c r="M16"/>
  <c r="J16" s="1"/>
  <c r="K16" s="1"/>
  <c r="BE27"/>
  <c r="AY27"/>
  <c r="AT27"/>
  <c r="BD27"/>
  <c r="D36"/>
  <c r="D34"/>
  <c r="F40"/>
  <c r="D37"/>
  <c r="D35"/>
  <c r="AC13"/>
  <c r="W37"/>
  <c r="Y461"/>
  <c r="AB15"/>
  <c r="AC14"/>
  <c r="W26"/>
  <c r="W24"/>
  <c r="W27"/>
  <c r="W28"/>
  <c r="W25"/>
  <c r="W23"/>
  <c r="M19"/>
  <c r="J19" s="1"/>
  <c r="K19" s="1"/>
  <c r="G20"/>
  <c r="G21"/>
  <c r="N15"/>
  <c r="M15"/>
  <c r="J15" s="1"/>
  <c r="N20"/>
  <c r="O18"/>
  <c r="N21"/>
  <c r="N19"/>
  <c r="H24"/>
  <c r="M24"/>
  <c r="S26"/>
  <c r="O17"/>
  <c r="H23"/>
  <c r="P5" i="3"/>
  <c r="Q5"/>
  <c r="H6"/>
  <c r="J6"/>
  <c r="K6"/>
  <c r="M6"/>
  <c r="P6"/>
  <c r="Q6"/>
  <c r="P7"/>
  <c r="Q7"/>
  <c r="P8"/>
  <c r="Q8"/>
  <c r="P9"/>
  <c r="Q9"/>
  <c r="P11"/>
  <c r="Q11"/>
  <c r="P12"/>
  <c r="Q12"/>
  <c r="P13"/>
  <c r="Q13"/>
  <c r="P14"/>
  <c r="Q14"/>
  <c r="P15"/>
  <c r="Q15"/>
  <c r="K32"/>
  <c r="O32" s="1"/>
  <c r="K33"/>
  <c r="O33" s="1"/>
  <c r="K34"/>
  <c r="O34" s="1"/>
  <c r="K35"/>
  <c r="O35" s="1"/>
  <c r="K36"/>
  <c r="O36" s="1"/>
  <c r="AB3" i="2"/>
  <c r="AB4" s="1"/>
  <c r="AB5" s="1"/>
  <c r="AB6" s="1"/>
  <c r="AB7" s="1"/>
  <c r="AB8" s="1"/>
  <c r="AB9" s="1"/>
  <c r="AL14" l="1"/>
  <c r="AL17"/>
  <c r="L16"/>
  <c r="K17"/>
  <c r="L17" s="1"/>
  <c r="K15"/>
  <c r="L15" s="1"/>
  <c r="AK23"/>
  <c r="AL23" s="1"/>
  <c r="AK12"/>
  <c r="AL12"/>
  <c r="AK28"/>
  <c r="AL28" s="1"/>
  <c r="AK27"/>
  <c r="AL27" s="1"/>
  <c r="AK15"/>
  <c r="AL15" s="1"/>
  <c r="AK20"/>
  <c r="AL20" s="1"/>
  <c r="AL18"/>
  <c r="AG33"/>
  <c r="AH12" s="1"/>
  <c r="AF3"/>
  <c r="G16" s="1"/>
  <c r="X16" s="1"/>
  <c r="AF4"/>
  <c r="W17" s="1"/>
  <c r="AU27"/>
  <c r="AH3" s="1"/>
  <c r="N16" s="1"/>
  <c r="X20"/>
  <c r="X21"/>
  <c r="X24"/>
  <c r="X19"/>
  <c r="X25"/>
  <c r="X23"/>
  <c r="W38"/>
  <c r="X37"/>
  <c r="Y462"/>
  <c r="AB16"/>
  <c r="AC15"/>
  <c r="I20"/>
  <c r="I21"/>
  <c r="N17"/>
  <c r="D18" i="4"/>
  <c r="S27" i="2" s="1"/>
  <c r="T29"/>
  <c r="AL29" l="1"/>
  <c r="AH29" s="1"/>
  <c r="W16"/>
  <c r="I16"/>
  <c r="AG29"/>
  <c r="W19"/>
  <c r="W39"/>
  <c r="X38"/>
  <c r="Y463"/>
  <c r="AB17"/>
  <c r="AC16"/>
  <c r="AF5" l="1"/>
  <c r="W18" s="1"/>
  <c r="G17"/>
  <c r="W15"/>
  <c r="G15"/>
  <c r="M18"/>
  <c r="J18" s="1"/>
  <c r="W40"/>
  <c r="X39"/>
  <c r="Y464"/>
  <c r="AB18"/>
  <c r="AC17"/>
  <c r="I25"/>
  <c r="I24"/>
  <c r="I23"/>
  <c r="K18" l="1"/>
  <c r="L18" s="1"/>
  <c r="U9" s="1"/>
  <c r="U10"/>
  <c r="X17"/>
  <c r="I17"/>
  <c r="Q15"/>
  <c r="I15"/>
  <c r="X15"/>
  <c r="AH5"/>
  <c r="N18" s="1"/>
  <c r="G18"/>
  <c r="I18" s="1"/>
  <c r="W41"/>
  <c r="X40"/>
  <c r="Y465"/>
  <c r="AB19"/>
  <c r="AC18"/>
  <c r="Q14"/>
  <c r="Q18"/>
  <c r="Q9" l="1"/>
  <c r="U12"/>
  <c r="T9" s="1"/>
  <c r="X18"/>
  <c r="W42"/>
  <c r="X41"/>
  <c r="Y466"/>
  <c r="AB20"/>
  <c r="AC19"/>
  <c r="Q21"/>
  <c r="W43" l="1"/>
  <c r="X42"/>
  <c r="Y467"/>
  <c r="AB21"/>
  <c r="AC20"/>
  <c r="Q24"/>
  <c r="W44" l="1"/>
  <c r="X43"/>
  <c r="Y468"/>
  <c r="AB22"/>
  <c r="AC21"/>
  <c r="W45" l="1"/>
  <c r="X44"/>
  <c r="Y469"/>
  <c r="AB23"/>
  <c r="AC22"/>
  <c r="W46" l="1"/>
  <c r="X45"/>
  <c r="Y470"/>
  <c r="AB24"/>
  <c r="AC23"/>
  <c r="W47" l="1"/>
  <c r="X46"/>
  <c r="Y471"/>
  <c r="AB25"/>
  <c r="AC24"/>
  <c r="W48" l="1"/>
  <c r="X47"/>
  <c r="Y472"/>
  <c r="AB26"/>
  <c r="AC25"/>
  <c r="W49" l="1"/>
  <c r="X48"/>
  <c r="Y473"/>
  <c r="AB27"/>
  <c r="AC26"/>
  <c r="W50" l="1"/>
  <c r="X49"/>
  <c r="Y474"/>
  <c r="AB28"/>
  <c r="AC27"/>
  <c r="W51" l="1"/>
  <c r="X50"/>
  <c r="Y475"/>
  <c r="AB29"/>
  <c r="AC28"/>
  <c r="W52" l="1"/>
  <c r="X51"/>
  <c r="Y476"/>
  <c r="AB30"/>
  <c r="AC29"/>
  <c r="W53" l="1"/>
  <c r="X52"/>
  <c r="Y477"/>
  <c r="AB31"/>
  <c r="AC30"/>
  <c r="W54" l="1"/>
  <c r="X53"/>
  <c r="Y478"/>
  <c r="AB32"/>
  <c r="AC31"/>
  <c r="W55" l="1"/>
  <c r="X54"/>
  <c r="Y479"/>
  <c r="AB33"/>
  <c r="AC32"/>
  <c r="W56" l="1"/>
  <c r="X55"/>
  <c r="Y480"/>
  <c r="AB34"/>
  <c r="AC33"/>
  <c r="W57" l="1"/>
  <c r="X56"/>
  <c r="Y481"/>
  <c r="AB35"/>
  <c r="AC34"/>
  <c r="W58" l="1"/>
  <c r="X57"/>
  <c r="Y482"/>
  <c r="AB36"/>
  <c r="AC35"/>
  <c r="W59" l="1"/>
  <c r="X58"/>
  <c r="Y483"/>
  <c r="AB37"/>
  <c r="AC36"/>
  <c r="W60" l="1"/>
  <c r="X59"/>
  <c r="Y484"/>
  <c r="AB38"/>
  <c r="AC37"/>
  <c r="W61" l="1"/>
  <c r="X60"/>
  <c r="Y485"/>
  <c r="AB39"/>
  <c r="AC38"/>
  <c r="W62" l="1"/>
  <c r="X61"/>
  <c r="Y486"/>
  <c r="AB40"/>
  <c r="AC39"/>
  <c r="W63" l="1"/>
  <c r="X62"/>
  <c r="Y487"/>
  <c r="AB41"/>
  <c r="AC40"/>
  <c r="W64" l="1"/>
  <c r="X63"/>
  <c r="Y488"/>
  <c r="AB42"/>
  <c r="AC41"/>
  <c r="W65" l="1"/>
  <c r="X64"/>
  <c r="Y489"/>
  <c r="AB43"/>
  <c r="AC42"/>
  <c r="W66" l="1"/>
  <c r="X65"/>
  <c r="Y490"/>
  <c r="AB44"/>
  <c r="AC43"/>
  <c r="W67" l="1"/>
  <c r="X66"/>
  <c r="Y491"/>
  <c r="AB45"/>
  <c r="AC44"/>
  <c r="W68" l="1"/>
  <c r="X67"/>
  <c r="Y492"/>
  <c r="AB46"/>
  <c r="AC45"/>
  <c r="W69" l="1"/>
  <c r="X68"/>
  <c r="Y493"/>
  <c r="AB47"/>
  <c r="AC46"/>
  <c r="W70" l="1"/>
  <c r="X69"/>
  <c r="Y494"/>
  <c r="AB48"/>
  <c r="AC47"/>
  <c r="W71" l="1"/>
  <c r="X70"/>
  <c r="Y495"/>
  <c r="AB49"/>
  <c r="AC48"/>
  <c r="W72" l="1"/>
  <c r="X71"/>
  <c r="Y496"/>
  <c r="AB50"/>
  <c r="AC49"/>
  <c r="W73" l="1"/>
  <c r="X72"/>
  <c r="Y497"/>
  <c r="AB51"/>
  <c r="AC50"/>
  <c r="W74" l="1"/>
  <c r="X73"/>
  <c r="Y498"/>
  <c r="AB52"/>
  <c r="AC51"/>
  <c r="W75" l="1"/>
  <c r="X74"/>
  <c r="Y499"/>
  <c r="AB53"/>
  <c r="AC52"/>
  <c r="W76" l="1"/>
  <c r="X75"/>
  <c r="Y500"/>
  <c r="AB54"/>
  <c r="AC53"/>
  <c r="W77" l="1"/>
  <c r="X76"/>
  <c r="Y501"/>
  <c r="AB55"/>
  <c r="AC54"/>
  <c r="W78" l="1"/>
  <c r="X77"/>
  <c r="Y502"/>
  <c r="AB56"/>
  <c r="AC55"/>
  <c r="W79" l="1"/>
  <c r="X78"/>
  <c r="Y503"/>
  <c r="AB57"/>
  <c r="AC56"/>
  <c r="W80" l="1"/>
  <c r="X79"/>
  <c r="Y504"/>
  <c r="AB58"/>
  <c r="AC57"/>
  <c r="W81" l="1"/>
  <c r="X80"/>
  <c r="Y505"/>
  <c r="AB59"/>
  <c r="AC58"/>
  <c r="W82" l="1"/>
  <c r="X81"/>
  <c r="Y506"/>
  <c r="AB60"/>
  <c r="AC59"/>
  <c r="W83" l="1"/>
  <c r="X82"/>
  <c r="Y507"/>
  <c r="AB61"/>
  <c r="AC60"/>
  <c r="W84" l="1"/>
  <c r="X83"/>
  <c r="Y508"/>
  <c r="AB62"/>
  <c r="AC61"/>
  <c r="W85" l="1"/>
  <c r="X84"/>
  <c r="Y509"/>
  <c r="AB63"/>
  <c r="AC62"/>
  <c r="W86" l="1"/>
  <c r="X85"/>
  <c r="Y510"/>
  <c r="AB64"/>
  <c r="AC63"/>
  <c r="W87" l="1"/>
  <c r="X86"/>
  <c r="Y511"/>
  <c r="AB65"/>
  <c r="AC64"/>
  <c r="W88" l="1"/>
  <c r="X87"/>
  <c r="Y512"/>
  <c r="AB66"/>
  <c r="AC65"/>
  <c r="W89" l="1"/>
  <c r="X88"/>
  <c r="Y513"/>
  <c r="AB67"/>
  <c r="AC66"/>
  <c r="W90" l="1"/>
  <c r="X89"/>
  <c r="Y514"/>
  <c r="AB68"/>
  <c r="AC67"/>
  <c r="W91" l="1"/>
  <c r="X90"/>
  <c r="Y515"/>
  <c r="AB69"/>
  <c r="AC68"/>
  <c r="W92" l="1"/>
  <c r="X91"/>
  <c r="Y516"/>
  <c r="AB70"/>
  <c r="AC69"/>
  <c r="W93" l="1"/>
  <c r="X92"/>
  <c r="Y517"/>
  <c r="AB71"/>
  <c r="AC70"/>
  <c r="W94" l="1"/>
  <c r="X93"/>
  <c r="Y518"/>
  <c r="AB72"/>
  <c r="AC71"/>
  <c r="W95" l="1"/>
  <c r="X94"/>
  <c r="Y519"/>
  <c r="AB73"/>
  <c r="AC72"/>
  <c r="W96" l="1"/>
  <c r="X95"/>
  <c r="Y520"/>
  <c r="AB74"/>
  <c r="AC73"/>
  <c r="W97" l="1"/>
  <c r="X96"/>
  <c r="Y521"/>
  <c r="AB75"/>
  <c r="AC74"/>
  <c r="W98" l="1"/>
  <c r="X97"/>
  <c r="Y522"/>
  <c r="AB76"/>
  <c r="AC75"/>
  <c r="W99" l="1"/>
  <c r="X98"/>
  <c r="Y523"/>
  <c r="AB77"/>
  <c r="AC76"/>
  <c r="W100" l="1"/>
  <c r="X99"/>
  <c r="Y524"/>
  <c r="AB78"/>
  <c r="AC77"/>
  <c r="W101" l="1"/>
  <c r="X100"/>
  <c r="Y525"/>
  <c r="AB79"/>
  <c r="AC78"/>
  <c r="W102" l="1"/>
  <c r="X101"/>
  <c r="Y526"/>
  <c r="AB80"/>
  <c r="AC79"/>
  <c r="W103" l="1"/>
  <c r="X102"/>
  <c r="Y527"/>
  <c r="AB81"/>
  <c r="AC80"/>
  <c r="W104" l="1"/>
  <c r="X103"/>
  <c r="Y528"/>
  <c r="AB82"/>
  <c r="AC81"/>
  <c r="W105" l="1"/>
  <c r="X104"/>
  <c r="Y529"/>
  <c r="AB83"/>
  <c r="AC82"/>
  <c r="W106" l="1"/>
  <c r="X105"/>
  <c r="Y530"/>
  <c r="AB84"/>
  <c r="AC83"/>
  <c r="W107" l="1"/>
  <c r="X106"/>
  <c r="Y531"/>
  <c r="AB85"/>
  <c r="AC84"/>
  <c r="W108" l="1"/>
  <c r="X107"/>
  <c r="Y532"/>
  <c r="AB86"/>
  <c r="AC85"/>
  <c r="W109" l="1"/>
  <c r="X108"/>
  <c r="Y533"/>
  <c r="AB87"/>
  <c r="AC86"/>
  <c r="W110" l="1"/>
  <c r="X109"/>
  <c r="Y534"/>
  <c r="AB88"/>
  <c r="AC87"/>
  <c r="W111" l="1"/>
  <c r="X110"/>
  <c r="Y535"/>
  <c r="AB89"/>
  <c r="AC88"/>
  <c r="W112" l="1"/>
  <c r="X111"/>
  <c r="Y536"/>
  <c r="AB90"/>
  <c r="AC89"/>
  <c r="W113" l="1"/>
  <c r="X112"/>
  <c r="Y537"/>
  <c r="AB91"/>
  <c r="AC90"/>
  <c r="W114" l="1"/>
  <c r="X113"/>
  <c r="Y538"/>
  <c r="AB92"/>
  <c r="AC91"/>
  <c r="W115" l="1"/>
  <c r="X114"/>
  <c r="Y539"/>
  <c r="AB93"/>
  <c r="AC92"/>
  <c r="W116" l="1"/>
  <c r="X115"/>
  <c r="Y540"/>
  <c r="AB94"/>
  <c r="AC93"/>
  <c r="W117" l="1"/>
  <c r="X116"/>
  <c r="Y541"/>
  <c r="AB95"/>
  <c r="AC94"/>
  <c r="W118" l="1"/>
  <c r="X117"/>
  <c r="Y542"/>
  <c r="AB96"/>
  <c r="AC95"/>
  <c r="W119" l="1"/>
  <c r="X118"/>
  <c r="Y543"/>
  <c r="AB97"/>
  <c r="AC96"/>
  <c r="W120" l="1"/>
  <c r="X119"/>
  <c r="Y544"/>
  <c r="AB98"/>
  <c r="AC97"/>
  <c r="W121" l="1"/>
  <c r="X120"/>
  <c r="Y545"/>
  <c r="AB99"/>
  <c r="AC98"/>
  <c r="W122" l="1"/>
  <c r="X121"/>
  <c r="Y546"/>
  <c r="AB100"/>
  <c r="AC99"/>
  <c r="W123" l="1"/>
  <c r="X122"/>
  <c r="Y547"/>
  <c r="AB101"/>
  <c r="AC100"/>
  <c r="W124" l="1"/>
  <c r="X123"/>
  <c r="Y548"/>
  <c r="AB102"/>
  <c r="AC101"/>
  <c r="W125" l="1"/>
  <c r="X124"/>
  <c r="Y549"/>
  <c r="AB103"/>
  <c r="AC102"/>
  <c r="W126" l="1"/>
  <c r="X125"/>
  <c r="Y550"/>
  <c r="AB104"/>
  <c r="AC103"/>
  <c r="W127" l="1"/>
  <c r="X126"/>
  <c r="Y551"/>
  <c r="AB105"/>
  <c r="AC104"/>
  <c r="W128" l="1"/>
  <c r="X127"/>
  <c r="Y552"/>
  <c r="AB106"/>
  <c r="AC105"/>
  <c r="W129" l="1"/>
  <c r="X128"/>
  <c r="Y553"/>
  <c r="AB107"/>
  <c r="AC106"/>
  <c r="W130" l="1"/>
  <c r="X129"/>
  <c r="Y554"/>
  <c r="AB108"/>
  <c r="AC107"/>
  <c r="W131" l="1"/>
  <c r="X130"/>
  <c r="Y555"/>
  <c r="AB109"/>
  <c r="AC108"/>
  <c r="W132" l="1"/>
  <c r="X131"/>
  <c r="Y556"/>
  <c r="AB110"/>
  <c r="AC109"/>
  <c r="W133" l="1"/>
  <c r="X132"/>
  <c r="Y557"/>
  <c r="AB111"/>
  <c r="AC110"/>
  <c r="W134" l="1"/>
  <c r="X133"/>
  <c r="Y558"/>
  <c r="AB112"/>
  <c r="AC111"/>
  <c r="W135" l="1"/>
  <c r="X134"/>
  <c r="Y559"/>
  <c r="AB113"/>
  <c r="AC112"/>
  <c r="W136" l="1"/>
  <c r="X135"/>
  <c r="Y560"/>
  <c r="AB114"/>
  <c r="AC113"/>
  <c r="W137" l="1"/>
  <c r="X136"/>
  <c r="Y561"/>
  <c r="AB115"/>
  <c r="AC114"/>
  <c r="W138" l="1"/>
  <c r="X137"/>
  <c r="Y562"/>
  <c r="AB116"/>
  <c r="AC115"/>
  <c r="W139" l="1"/>
  <c r="X138"/>
  <c r="Y563"/>
  <c r="AB117"/>
  <c r="AC116"/>
  <c r="W140" l="1"/>
  <c r="X139"/>
  <c r="Y564"/>
  <c r="AB118"/>
  <c r="AC117"/>
  <c r="W141" l="1"/>
  <c r="X140"/>
  <c r="Y565"/>
  <c r="AB119"/>
  <c r="AC118"/>
  <c r="W142" l="1"/>
  <c r="X141"/>
  <c r="Y566"/>
  <c r="AB120"/>
  <c r="AC119"/>
  <c r="W143" l="1"/>
  <c r="X142"/>
  <c r="Y567"/>
  <c r="AB121"/>
  <c r="AC120"/>
  <c r="W144" l="1"/>
  <c r="X143"/>
  <c r="Y568"/>
  <c r="AB122"/>
  <c r="AC121"/>
  <c r="W145" l="1"/>
  <c r="X144"/>
  <c r="Y569"/>
  <c r="AB123"/>
  <c r="AC122"/>
  <c r="W146" l="1"/>
  <c r="X145"/>
  <c r="Y570"/>
  <c r="AB124"/>
  <c r="AC123"/>
  <c r="W147" l="1"/>
  <c r="X146"/>
  <c r="Y571"/>
  <c r="AB125"/>
  <c r="AC124"/>
  <c r="W148" l="1"/>
  <c r="X147"/>
  <c r="Y572"/>
  <c r="AB126"/>
  <c r="AC125"/>
  <c r="W149" l="1"/>
  <c r="X148"/>
  <c r="Y573"/>
  <c r="AB127"/>
  <c r="AC126"/>
  <c r="W150" l="1"/>
  <c r="X149"/>
  <c r="Y574"/>
  <c r="AB128"/>
  <c r="AC127"/>
  <c r="W151" l="1"/>
  <c r="X150"/>
  <c r="Y575"/>
  <c r="AB129"/>
  <c r="AC128"/>
  <c r="W152" l="1"/>
  <c r="X151"/>
  <c r="Y576"/>
  <c r="AB130"/>
  <c r="AC129"/>
  <c r="W153" l="1"/>
  <c r="X152"/>
  <c r="Y577"/>
  <c r="AB131"/>
  <c r="AC130"/>
  <c r="W154" l="1"/>
  <c r="X153"/>
  <c r="Y578"/>
  <c r="AB132"/>
  <c r="AC131"/>
  <c r="W155" l="1"/>
  <c r="X154"/>
  <c r="Y579"/>
  <c r="AB133"/>
  <c r="AC132"/>
  <c r="W156" l="1"/>
  <c r="X155"/>
  <c r="Y580"/>
  <c r="AB134"/>
  <c r="AC133"/>
  <c r="W157" l="1"/>
  <c r="X156"/>
  <c r="Y581"/>
  <c r="AB135"/>
  <c r="AC134"/>
  <c r="W158" l="1"/>
  <c r="X157"/>
  <c r="Y582"/>
  <c r="AB136"/>
  <c r="AC135"/>
  <c r="W159" l="1"/>
  <c r="X158"/>
  <c r="Y583"/>
  <c r="AB137"/>
  <c r="AC136"/>
  <c r="W160" l="1"/>
  <c r="X159"/>
  <c r="Y584"/>
  <c r="AB138"/>
  <c r="AC137"/>
  <c r="W161" l="1"/>
  <c r="X160"/>
  <c r="Y585"/>
  <c r="AB139"/>
  <c r="AC138"/>
  <c r="W162" l="1"/>
  <c r="X161"/>
  <c r="Y586"/>
  <c r="AB140"/>
  <c r="AC139"/>
  <c r="W163" l="1"/>
  <c r="X162"/>
  <c r="Y587"/>
  <c r="AB141"/>
  <c r="AC140"/>
  <c r="W164" l="1"/>
  <c r="X163"/>
  <c r="Y588"/>
  <c r="AB142"/>
  <c r="AC141"/>
  <c r="W165" l="1"/>
  <c r="X164"/>
  <c r="Y589"/>
  <c r="AB143"/>
  <c r="AC142"/>
  <c r="W166" l="1"/>
  <c r="X165"/>
  <c r="Y590"/>
  <c r="AB144"/>
  <c r="AC143"/>
  <c r="W167" l="1"/>
  <c r="X166"/>
  <c r="Y591"/>
  <c r="AB145"/>
  <c r="AC144"/>
  <c r="W168" l="1"/>
  <c r="X167"/>
  <c r="Y592"/>
  <c r="AB146"/>
  <c r="AC145"/>
  <c r="W169" l="1"/>
  <c r="X168"/>
  <c r="Y593"/>
  <c r="AB147"/>
  <c r="AC146"/>
  <c r="W170" l="1"/>
  <c r="X169"/>
  <c r="Y594"/>
  <c r="AB148"/>
  <c r="AC147"/>
  <c r="W171" l="1"/>
  <c r="X170"/>
  <c r="Y595"/>
  <c r="AB149"/>
  <c r="AC148"/>
  <c r="W172" l="1"/>
  <c r="X171"/>
  <c r="Y596"/>
  <c r="AB150"/>
  <c r="AC149"/>
  <c r="W173" l="1"/>
  <c r="X172"/>
  <c r="Y597"/>
  <c r="AB151"/>
  <c r="AC150"/>
  <c r="W174" l="1"/>
  <c r="X173"/>
  <c r="Y598"/>
  <c r="AB152"/>
  <c r="AC151"/>
  <c r="W175" l="1"/>
  <c r="X174"/>
  <c r="Y599"/>
  <c r="AB153"/>
  <c r="AC152"/>
  <c r="W176" l="1"/>
  <c r="X175"/>
  <c r="Y600"/>
  <c r="AB154"/>
  <c r="AC153"/>
  <c r="W177" l="1"/>
  <c r="X176"/>
  <c r="Y601"/>
  <c r="AB155"/>
  <c r="AC154"/>
  <c r="W178" l="1"/>
  <c r="X177"/>
  <c r="Y602"/>
  <c r="AB156"/>
  <c r="AC155"/>
  <c r="W179" l="1"/>
  <c r="X178"/>
  <c r="Y603"/>
  <c r="AB157"/>
  <c r="AC156"/>
  <c r="W180" l="1"/>
  <c r="X179"/>
  <c r="Y604"/>
  <c r="AB158"/>
  <c r="AC157"/>
  <c r="W181" l="1"/>
  <c r="X180"/>
  <c r="Y605"/>
  <c r="AB159"/>
  <c r="AC158"/>
  <c r="W182" l="1"/>
  <c r="X181"/>
  <c r="Y606"/>
  <c r="AB160"/>
  <c r="AC159"/>
  <c r="W183" l="1"/>
  <c r="X182"/>
  <c r="Y607"/>
  <c r="AB161"/>
  <c r="AC160"/>
  <c r="W184" l="1"/>
  <c r="X183"/>
  <c r="Y608"/>
  <c r="AB162"/>
  <c r="AC161"/>
  <c r="W185" l="1"/>
  <c r="X184"/>
  <c r="Y609"/>
  <c r="AB163"/>
  <c r="AC162"/>
  <c r="W186" l="1"/>
  <c r="X185"/>
  <c r="Y610"/>
  <c r="AB164"/>
  <c r="AC163"/>
  <c r="W187" l="1"/>
  <c r="X186"/>
  <c r="Y611"/>
  <c r="AB165"/>
  <c r="AC164"/>
  <c r="W188" l="1"/>
  <c r="X187"/>
  <c r="Y612"/>
  <c r="AB166"/>
  <c r="AC165"/>
  <c r="W189" l="1"/>
  <c r="X188"/>
  <c r="Y613"/>
  <c r="AB167"/>
  <c r="AC166"/>
  <c r="W190" l="1"/>
  <c r="X189"/>
  <c r="Y614"/>
  <c r="AB168"/>
  <c r="AC167"/>
  <c r="W191" l="1"/>
  <c r="X190"/>
  <c r="Y615"/>
  <c r="AB169"/>
  <c r="AC168"/>
  <c r="W192" l="1"/>
  <c r="X191"/>
  <c r="Y616"/>
  <c r="AB170"/>
  <c r="AC169"/>
  <c r="W193" l="1"/>
  <c r="X192"/>
  <c r="Y617"/>
  <c r="AB171"/>
  <c r="AC170"/>
  <c r="W194" l="1"/>
  <c r="X193"/>
  <c r="Y618"/>
  <c r="AB172"/>
  <c r="AC171"/>
  <c r="W195" l="1"/>
  <c r="X194"/>
  <c r="Y619"/>
  <c r="AB173"/>
  <c r="AC172"/>
  <c r="W196" l="1"/>
  <c r="X195"/>
  <c r="Y620"/>
  <c r="AB174"/>
  <c r="AC173"/>
  <c r="W197" l="1"/>
  <c r="X196"/>
  <c r="Y621"/>
  <c r="AB175"/>
  <c r="AC174"/>
  <c r="W198" l="1"/>
  <c r="X197"/>
  <c r="Y622"/>
  <c r="AB176"/>
  <c r="AC175"/>
  <c r="W199" l="1"/>
  <c r="X198"/>
  <c r="Y623"/>
  <c r="AB177"/>
  <c r="AC176"/>
  <c r="W200" l="1"/>
  <c r="X199"/>
  <c r="Y624"/>
  <c r="AB178"/>
  <c r="AC177"/>
  <c r="W201" l="1"/>
  <c r="X200"/>
  <c r="Y625"/>
  <c r="AB179"/>
  <c r="AC178"/>
  <c r="W202" l="1"/>
  <c r="X201"/>
  <c r="Y626"/>
  <c r="AB180"/>
  <c r="AC179"/>
  <c r="W203" l="1"/>
  <c r="X202"/>
  <c r="Y627"/>
  <c r="AB181"/>
  <c r="AC180"/>
  <c r="W204" l="1"/>
  <c r="X203"/>
  <c r="Y628"/>
  <c r="AB182"/>
  <c r="AC181"/>
  <c r="W205" l="1"/>
  <c r="X204"/>
  <c r="Y629"/>
  <c r="AB183"/>
  <c r="AC182"/>
  <c r="W206" l="1"/>
  <c r="X205"/>
  <c r="Y630"/>
  <c r="AB184"/>
  <c r="AC183"/>
  <c r="W207" l="1"/>
  <c r="X206"/>
  <c r="Y631"/>
  <c r="AB185"/>
  <c r="AC184"/>
  <c r="W208" l="1"/>
  <c r="X207"/>
  <c r="Y632"/>
  <c r="AB186"/>
  <c r="AC185"/>
  <c r="W209" l="1"/>
  <c r="X208"/>
  <c r="Y633"/>
  <c r="AB187"/>
  <c r="AC186"/>
  <c r="W210" l="1"/>
  <c r="X209"/>
  <c r="Y634"/>
  <c r="AB188"/>
  <c r="AC187"/>
  <c r="W211" l="1"/>
  <c r="X210"/>
  <c r="Y635"/>
  <c r="AB189"/>
  <c r="AC188"/>
  <c r="W212" l="1"/>
  <c r="X211"/>
  <c r="Y636"/>
  <c r="AB190"/>
  <c r="AC189"/>
  <c r="W213" l="1"/>
  <c r="X212"/>
  <c r="Y637"/>
  <c r="AB191"/>
  <c r="AC190"/>
  <c r="W214" l="1"/>
  <c r="X213"/>
  <c r="Y638"/>
  <c r="AB192"/>
  <c r="AC191"/>
  <c r="W215" l="1"/>
  <c r="X214"/>
  <c r="Y639"/>
  <c r="AB193"/>
  <c r="AC192"/>
  <c r="W216" l="1"/>
  <c r="X215"/>
  <c r="Y640"/>
  <c r="AB194"/>
  <c r="AC193"/>
  <c r="W217" l="1"/>
  <c r="X216"/>
  <c r="Y641"/>
  <c r="AB195"/>
  <c r="AC194"/>
  <c r="W218" l="1"/>
  <c r="X217"/>
  <c r="Y642"/>
  <c r="AB196"/>
  <c r="AC195"/>
  <c r="W219" l="1"/>
  <c r="X218"/>
  <c r="Y643"/>
  <c r="AB197"/>
  <c r="AC196"/>
  <c r="W220" l="1"/>
  <c r="X219"/>
  <c r="Y644"/>
  <c r="AB198"/>
  <c r="AC197"/>
  <c r="W221" l="1"/>
  <c r="X220"/>
  <c r="Y645"/>
  <c r="AB199"/>
  <c r="AC198"/>
  <c r="W222" l="1"/>
  <c r="X221"/>
  <c r="Y646"/>
  <c r="AB200"/>
  <c r="AC199"/>
  <c r="W223" l="1"/>
  <c r="X222"/>
  <c r="Y647"/>
  <c r="AB201"/>
  <c r="AC200"/>
  <c r="W224" l="1"/>
  <c r="X223"/>
  <c r="Y648"/>
  <c r="AB202"/>
  <c r="AC201"/>
  <c r="W225" l="1"/>
  <c r="X224"/>
  <c r="Y649"/>
  <c r="AB203"/>
  <c r="AC202"/>
  <c r="W226" l="1"/>
  <c r="X225"/>
  <c r="Y650"/>
  <c r="AB204"/>
  <c r="AC203"/>
  <c r="W227" l="1"/>
  <c r="X226"/>
  <c r="Y651"/>
  <c r="AB205"/>
  <c r="AC204"/>
  <c r="W228" l="1"/>
  <c r="X227"/>
  <c r="Y652"/>
  <c r="AB206"/>
  <c r="AC205"/>
  <c r="W229" l="1"/>
  <c r="X228"/>
  <c r="Y653"/>
  <c r="AB207"/>
  <c r="AC206"/>
  <c r="W230" l="1"/>
  <c r="X229"/>
  <c r="Y654"/>
  <c r="AB208"/>
  <c r="AC207"/>
  <c r="W231" l="1"/>
  <c r="X230"/>
  <c r="Y655"/>
  <c r="AB209"/>
  <c r="AC208"/>
  <c r="W232" l="1"/>
  <c r="X231"/>
  <c r="Y656"/>
  <c r="AB210"/>
  <c r="AC209"/>
  <c r="W233" l="1"/>
  <c r="X232"/>
  <c r="Y657"/>
  <c r="AB211"/>
  <c r="AC210"/>
  <c r="W234" l="1"/>
  <c r="X233"/>
  <c r="Y658"/>
  <c r="AB212"/>
  <c r="AC211"/>
  <c r="W235" l="1"/>
  <c r="X234"/>
  <c r="Y659"/>
  <c r="AB213"/>
  <c r="AC212"/>
  <c r="W236" l="1"/>
  <c r="X235"/>
  <c r="Y660"/>
  <c r="AB214"/>
  <c r="AC213"/>
  <c r="W237" l="1"/>
  <c r="X236"/>
  <c r="Y661"/>
  <c r="AB215"/>
  <c r="AC214"/>
  <c r="W238" l="1"/>
  <c r="X237"/>
  <c r="Y662"/>
  <c r="AB216"/>
  <c r="AC215"/>
  <c r="W239" l="1"/>
  <c r="X238"/>
  <c r="Y663"/>
  <c r="AB217"/>
  <c r="AC216"/>
  <c r="W240" l="1"/>
  <c r="X239"/>
  <c r="Y664"/>
  <c r="AB218"/>
  <c r="AC217"/>
  <c r="W241" l="1"/>
  <c r="X240"/>
  <c r="Y665"/>
  <c r="AB219"/>
  <c r="AC218"/>
  <c r="W242" l="1"/>
  <c r="X241"/>
  <c r="Y666"/>
  <c r="AB220"/>
  <c r="AC219"/>
  <c r="W243" l="1"/>
  <c r="X242"/>
  <c r="Y667"/>
  <c r="AB221"/>
  <c r="AC220"/>
  <c r="W244" l="1"/>
  <c r="X243"/>
  <c r="Y668"/>
  <c r="AB222"/>
  <c r="AC221"/>
  <c r="W245" l="1"/>
  <c r="X244"/>
  <c r="Y669"/>
  <c r="AB223"/>
  <c r="AC222"/>
  <c r="W246" l="1"/>
  <c r="X245"/>
  <c r="Y670"/>
  <c r="AB224"/>
  <c r="AC223"/>
  <c r="W247" l="1"/>
  <c r="X246"/>
  <c r="Y671"/>
  <c r="AB225"/>
  <c r="AC224"/>
  <c r="W248" l="1"/>
  <c r="X247"/>
  <c r="Y672"/>
  <c r="AB226"/>
  <c r="AC225"/>
  <c r="W249" l="1"/>
  <c r="X248"/>
  <c r="Y673"/>
  <c r="AB227"/>
  <c r="AC226"/>
  <c r="W250" l="1"/>
  <c r="X249"/>
  <c r="Y674"/>
  <c r="AB228"/>
  <c r="AC227"/>
  <c r="W251" l="1"/>
  <c r="X250"/>
  <c r="Y675"/>
  <c r="AB229"/>
  <c r="AC228"/>
  <c r="W252" l="1"/>
  <c r="X251"/>
  <c r="Y676"/>
  <c r="AB230"/>
  <c r="AC229"/>
  <c r="W253" l="1"/>
  <c r="X252"/>
  <c r="Y677"/>
  <c r="AB231"/>
  <c r="AC230"/>
  <c r="W254" l="1"/>
  <c r="X253"/>
  <c r="Y678"/>
  <c r="AB232"/>
  <c r="AC231"/>
  <c r="W255" l="1"/>
  <c r="X254"/>
  <c r="Y679"/>
  <c r="AB233"/>
  <c r="AC232"/>
  <c r="W256" l="1"/>
  <c r="X255"/>
  <c r="Y680"/>
  <c r="AB234"/>
  <c r="AC233"/>
  <c r="W257" l="1"/>
  <c r="X256"/>
  <c r="Y681"/>
  <c r="AB235"/>
  <c r="AC234"/>
  <c r="W258" l="1"/>
  <c r="X257"/>
  <c r="Y682"/>
  <c r="AB236"/>
  <c r="AC235"/>
  <c r="W259" l="1"/>
  <c r="X258"/>
  <c r="Y683"/>
  <c r="AB237"/>
  <c r="AC236"/>
  <c r="W260" l="1"/>
  <c r="X259"/>
  <c r="Y684"/>
  <c r="AB238"/>
  <c r="AC237"/>
  <c r="W261" l="1"/>
  <c r="X260"/>
  <c r="Y685"/>
  <c r="AB239"/>
  <c r="AC238"/>
  <c r="W262" l="1"/>
  <c r="X261"/>
  <c r="Y686"/>
  <c r="AB240"/>
  <c r="AC239"/>
  <c r="W263" l="1"/>
  <c r="X262"/>
  <c r="Y687"/>
  <c r="AB241"/>
  <c r="AC240"/>
  <c r="W264" l="1"/>
  <c r="X263"/>
  <c r="Y688"/>
  <c r="AB242"/>
  <c r="AC241"/>
  <c r="W265" l="1"/>
  <c r="X264"/>
  <c r="Y689"/>
  <c r="AB243"/>
  <c r="AC242"/>
  <c r="W266" l="1"/>
  <c r="X265"/>
  <c r="Y690"/>
  <c r="AB244"/>
  <c r="AC243"/>
  <c r="W267" l="1"/>
  <c r="X266"/>
  <c r="Y691"/>
  <c r="AB245"/>
  <c r="AC244"/>
  <c r="W268" l="1"/>
  <c r="X267"/>
  <c r="Y692"/>
  <c r="AB246"/>
  <c r="AC245"/>
  <c r="W269" l="1"/>
  <c r="X268"/>
  <c r="Y693"/>
  <c r="AB247"/>
  <c r="AC246"/>
  <c r="W270" l="1"/>
  <c r="X269"/>
  <c r="Y694"/>
  <c r="AB248"/>
  <c r="AC247"/>
  <c r="W271" l="1"/>
  <c r="X270"/>
  <c r="Y695"/>
  <c r="AB249"/>
  <c r="AC248"/>
  <c r="W272" l="1"/>
  <c r="X271"/>
  <c r="Y696"/>
  <c r="AB250"/>
  <c r="AC249"/>
  <c r="X272" l="1"/>
  <c r="W273"/>
  <c r="Y697"/>
  <c r="AB251"/>
  <c r="AC250"/>
  <c r="W274" l="1"/>
  <c r="X273"/>
  <c r="Y698"/>
  <c r="AB252"/>
  <c r="AC251"/>
  <c r="X274" l="1"/>
  <c r="W275"/>
  <c r="Y699"/>
  <c r="AB253"/>
  <c r="AC252"/>
  <c r="W276" l="1"/>
  <c r="X275"/>
  <c r="Y700"/>
  <c r="AB254"/>
  <c r="AC253"/>
  <c r="X276" l="1"/>
  <c r="W277"/>
  <c r="Y701"/>
  <c r="AB255"/>
  <c r="AC254"/>
  <c r="X277" l="1"/>
  <c r="W278"/>
  <c r="Y702"/>
  <c r="AB256"/>
  <c r="AC255"/>
  <c r="X278" l="1"/>
  <c r="W279"/>
  <c r="Y703"/>
  <c r="AB257"/>
  <c r="AC256"/>
  <c r="X279" l="1"/>
  <c r="W280"/>
  <c r="Y704"/>
  <c r="AB258"/>
  <c r="AC257"/>
  <c r="X280" l="1"/>
  <c r="W281"/>
  <c r="Y705"/>
  <c r="AB259"/>
  <c r="AC258"/>
  <c r="W282" l="1"/>
  <c r="X281"/>
  <c r="Y706"/>
  <c r="AB260"/>
  <c r="AC259"/>
  <c r="W283" l="1"/>
  <c r="X282"/>
  <c r="Y707"/>
  <c r="AB261"/>
  <c r="AC260"/>
  <c r="X283" l="1"/>
  <c r="W284"/>
  <c r="Y708"/>
  <c r="AB262"/>
  <c r="AC261"/>
  <c r="X284" l="1"/>
  <c r="W285"/>
  <c r="Y709"/>
  <c r="AB263"/>
  <c r="AC262"/>
  <c r="X285" l="1"/>
  <c r="W286"/>
  <c r="Y710"/>
  <c r="AB264"/>
  <c r="AC263"/>
  <c r="X286" l="1"/>
  <c r="W287"/>
  <c r="Y711"/>
  <c r="AB265"/>
  <c r="AC264"/>
  <c r="X287" l="1"/>
  <c r="W288"/>
  <c r="Y712"/>
  <c r="AB266"/>
  <c r="AC265"/>
  <c r="W289" l="1"/>
  <c r="X288"/>
  <c r="Y713"/>
  <c r="AB267"/>
  <c r="AC266"/>
  <c r="X289" l="1"/>
  <c r="W290"/>
  <c r="Y714"/>
  <c r="AB268"/>
  <c r="AC267"/>
  <c r="X290" l="1"/>
  <c r="W291"/>
  <c r="Y715"/>
  <c r="AB269"/>
  <c r="AC268"/>
  <c r="X291" l="1"/>
  <c r="W292"/>
  <c r="Y716"/>
  <c r="AB270"/>
  <c r="AC269"/>
  <c r="X292" l="1"/>
  <c r="W293"/>
  <c r="Y717"/>
  <c r="AB271"/>
  <c r="AC270"/>
  <c r="X293" l="1"/>
  <c r="W294"/>
  <c r="Y718"/>
  <c r="AB272"/>
  <c r="AC271"/>
  <c r="X294" l="1"/>
  <c r="W295"/>
  <c r="Y719"/>
  <c r="AB273"/>
  <c r="AC272"/>
  <c r="X295" l="1"/>
  <c r="W296"/>
  <c r="Y720"/>
  <c r="AB274"/>
  <c r="AC273"/>
  <c r="X296" l="1"/>
  <c r="W297"/>
  <c r="Y721"/>
  <c r="AB275"/>
  <c r="AC274"/>
  <c r="X297" l="1"/>
  <c r="W298"/>
  <c r="Y722"/>
  <c r="AB276"/>
  <c r="AC275"/>
  <c r="X298" l="1"/>
  <c r="W299"/>
  <c r="Y723"/>
  <c r="AB277"/>
  <c r="AC276"/>
  <c r="X299" l="1"/>
  <c r="W300"/>
  <c r="Y724"/>
  <c r="AB278"/>
  <c r="AC277"/>
  <c r="X300" l="1"/>
  <c r="W301"/>
  <c r="Y725"/>
  <c r="AB279"/>
  <c r="AC278"/>
  <c r="X301" l="1"/>
  <c r="W302"/>
  <c r="Y726"/>
  <c r="AB280"/>
  <c r="AC279"/>
  <c r="X302" l="1"/>
  <c r="W303"/>
  <c r="Y727"/>
  <c r="AB281"/>
  <c r="AC280"/>
  <c r="X303" l="1"/>
  <c r="W304"/>
  <c r="Y728"/>
  <c r="AB282"/>
  <c r="AC281"/>
  <c r="X304" l="1"/>
  <c r="W305"/>
  <c r="Y729"/>
  <c r="AB283"/>
  <c r="AC282"/>
  <c r="X305" l="1"/>
  <c r="W306"/>
  <c r="Y730"/>
  <c r="AB284"/>
  <c r="AC283"/>
  <c r="X306" l="1"/>
  <c r="W307"/>
  <c r="Y731"/>
  <c r="AB285"/>
  <c r="AC284"/>
  <c r="X307" l="1"/>
  <c r="W308"/>
  <c r="Y732"/>
  <c r="AB286"/>
  <c r="AC285"/>
  <c r="X308" l="1"/>
  <c r="W309"/>
  <c r="Y733"/>
  <c r="AB287"/>
  <c r="AC286"/>
  <c r="W310" l="1"/>
  <c r="X309"/>
  <c r="Y734"/>
  <c r="AB288"/>
  <c r="AC287"/>
  <c r="W311" l="1"/>
  <c r="X310"/>
  <c r="Y735"/>
  <c r="AB289"/>
  <c r="AC288"/>
  <c r="X311" l="1"/>
  <c r="W312"/>
  <c r="Y736"/>
  <c r="AB290"/>
  <c r="AC289"/>
  <c r="X312" l="1"/>
  <c r="W313"/>
  <c r="Y737"/>
  <c r="AB291"/>
  <c r="AC290"/>
  <c r="X313" l="1"/>
  <c r="W314"/>
  <c r="Y738"/>
  <c r="AB292"/>
  <c r="AC291"/>
  <c r="X314" l="1"/>
  <c r="W315"/>
  <c r="Y739"/>
  <c r="AB293"/>
  <c r="AC292"/>
  <c r="X315" l="1"/>
  <c r="W316"/>
  <c r="Y740"/>
  <c r="AB294"/>
  <c r="AC293"/>
  <c r="X316" l="1"/>
  <c r="W317"/>
  <c r="Y741"/>
  <c r="AB295"/>
  <c r="AC294"/>
  <c r="X317" l="1"/>
  <c r="W318"/>
  <c r="Y742"/>
  <c r="AB296"/>
  <c r="AC295"/>
  <c r="X318" l="1"/>
  <c r="W319"/>
  <c r="Y743"/>
  <c r="AB297"/>
  <c r="AC296"/>
  <c r="X319" l="1"/>
  <c r="W320"/>
  <c r="Y744"/>
  <c r="AB298"/>
  <c r="AC297"/>
  <c r="X320" l="1"/>
  <c r="W321"/>
  <c r="Y745"/>
  <c r="AB299"/>
  <c r="AC298"/>
  <c r="X321" l="1"/>
  <c r="W322"/>
  <c r="Y746"/>
  <c r="AB300"/>
  <c r="AC299"/>
  <c r="X322" l="1"/>
  <c r="W323"/>
  <c r="Y747"/>
  <c r="AB301"/>
  <c r="AC300"/>
  <c r="X323" l="1"/>
  <c r="W324"/>
  <c r="Y748"/>
  <c r="AB302"/>
  <c r="AC301"/>
  <c r="X324" l="1"/>
  <c r="W325"/>
  <c r="Y749"/>
  <c r="AB303"/>
  <c r="AC302"/>
  <c r="X325" l="1"/>
  <c r="W326"/>
  <c r="Y750"/>
  <c r="AB304"/>
  <c r="AC303"/>
  <c r="X326" l="1"/>
  <c r="W327"/>
  <c r="Y751"/>
  <c r="AB305"/>
  <c r="AC304"/>
  <c r="X327" l="1"/>
  <c r="W328"/>
  <c r="Y752"/>
  <c r="AB306"/>
  <c r="AC305"/>
  <c r="X328" l="1"/>
  <c r="W329"/>
  <c r="Y753"/>
  <c r="AB307"/>
  <c r="AC306"/>
  <c r="X329" l="1"/>
  <c r="W330"/>
  <c r="Y754"/>
  <c r="AB308"/>
  <c r="AC307"/>
  <c r="X330" l="1"/>
  <c r="W331"/>
  <c r="Y755"/>
  <c r="AB309"/>
  <c r="AC308"/>
  <c r="X331" l="1"/>
  <c r="W332"/>
  <c r="Y756"/>
  <c r="AB310"/>
  <c r="AC309"/>
  <c r="X332" l="1"/>
  <c r="W333"/>
  <c r="Y757"/>
  <c r="AB311"/>
  <c r="AC310"/>
  <c r="X333" l="1"/>
  <c r="W334"/>
  <c r="Y758"/>
  <c r="AB312"/>
  <c r="AC311"/>
  <c r="X334" l="1"/>
  <c r="W335"/>
  <c r="Y759"/>
  <c r="AB313"/>
  <c r="AC312"/>
  <c r="X335" l="1"/>
  <c r="W336"/>
  <c r="Y760"/>
  <c r="AB314"/>
  <c r="AC313"/>
  <c r="X336" l="1"/>
  <c r="W337"/>
  <c r="Y761"/>
  <c r="AB315"/>
  <c r="AC314"/>
  <c r="X337" l="1"/>
  <c r="W338"/>
  <c r="Y762"/>
  <c r="AB316"/>
  <c r="AC315"/>
  <c r="X338" l="1"/>
  <c r="W339"/>
  <c r="Y763"/>
  <c r="AB317"/>
  <c r="AC316"/>
  <c r="X339" l="1"/>
  <c r="W340"/>
  <c r="Y764"/>
  <c r="AB318"/>
  <c r="AC317"/>
  <c r="X340" l="1"/>
  <c r="W341"/>
  <c r="Y765"/>
  <c r="AB319"/>
  <c r="AC318"/>
  <c r="X341" l="1"/>
  <c r="W342"/>
  <c r="Y766"/>
  <c r="AB320"/>
  <c r="AC319"/>
  <c r="X342" l="1"/>
  <c r="W343"/>
  <c r="Y767"/>
  <c r="AB321"/>
  <c r="AC320"/>
  <c r="X343" l="1"/>
  <c r="W344"/>
  <c r="Y768"/>
  <c r="AB322"/>
  <c r="AC321"/>
  <c r="X344" l="1"/>
  <c r="W345"/>
  <c r="Y769"/>
  <c r="AB323"/>
  <c r="AC322"/>
  <c r="X345" l="1"/>
  <c r="W346"/>
  <c r="Y770"/>
  <c r="AB324"/>
  <c r="AC323"/>
  <c r="X346" l="1"/>
  <c r="W347"/>
  <c r="Y771"/>
  <c r="AB325"/>
  <c r="AC324"/>
  <c r="X347" l="1"/>
  <c r="W348"/>
  <c r="Y772"/>
  <c r="AB326"/>
  <c r="AC325"/>
  <c r="X348" l="1"/>
  <c r="W349"/>
  <c r="Y773"/>
  <c r="AB327"/>
  <c r="AC326"/>
  <c r="X349" l="1"/>
  <c r="W350"/>
  <c r="Y774"/>
  <c r="AB328"/>
  <c r="AC327"/>
  <c r="X350" l="1"/>
  <c r="W351"/>
  <c r="Y775"/>
  <c r="AB329"/>
  <c r="AC328"/>
  <c r="X351" l="1"/>
  <c r="W352"/>
  <c r="Y776"/>
  <c r="AB330"/>
  <c r="AC329"/>
  <c r="X352" l="1"/>
  <c r="W353"/>
  <c r="Y777"/>
  <c r="AB331"/>
  <c r="AC330"/>
  <c r="X353" l="1"/>
  <c r="W354"/>
  <c r="Y778"/>
  <c r="AB332"/>
  <c r="AC331"/>
  <c r="X354" l="1"/>
  <c r="W355"/>
  <c r="Y779"/>
  <c r="AB333"/>
  <c r="AC332"/>
  <c r="X355" l="1"/>
  <c r="W356"/>
  <c r="Y780"/>
  <c r="AB334"/>
  <c r="AC333"/>
  <c r="X356" l="1"/>
  <c r="W357"/>
  <c r="Y781"/>
  <c r="AB335"/>
  <c r="AC334"/>
  <c r="X357" l="1"/>
  <c r="W358"/>
  <c r="Y782"/>
  <c r="AB336"/>
  <c r="AC335"/>
  <c r="X358" l="1"/>
  <c r="W359"/>
  <c r="Y783"/>
  <c r="AB337"/>
  <c r="AC336"/>
  <c r="X359" l="1"/>
  <c r="W360"/>
  <c r="Y784"/>
  <c r="AB338"/>
  <c r="AC337"/>
  <c r="X360" l="1"/>
  <c r="W361"/>
  <c r="Y785"/>
  <c r="AB339"/>
  <c r="AC338"/>
  <c r="X361" l="1"/>
  <c r="W362"/>
  <c r="Y786"/>
  <c r="AB340"/>
  <c r="AC339"/>
  <c r="X362" l="1"/>
  <c r="W363"/>
  <c r="Y787"/>
  <c r="AB341"/>
  <c r="AC340"/>
  <c r="X363" l="1"/>
  <c r="W364"/>
  <c r="Y788"/>
  <c r="AB342"/>
  <c r="AC341"/>
  <c r="X364" l="1"/>
  <c r="W365"/>
  <c r="Y789"/>
  <c r="AB343"/>
  <c r="AC342"/>
  <c r="X365" l="1"/>
  <c r="W366"/>
  <c r="Y790"/>
  <c r="AB344"/>
  <c r="AC343"/>
  <c r="X366" l="1"/>
  <c r="W367"/>
  <c r="Y791"/>
  <c r="AB345"/>
  <c r="AC344"/>
  <c r="X367" l="1"/>
  <c r="W368"/>
  <c r="Y792"/>
  <c r="AB346"/>
  <c r="AC345"/>
  <c r="X368" l="1"/>
  <c r="W369"/>
  <c r="Y793"/>
  <c r="AB347"/>
  <c r="AC346"/>
  <c r="X369" l="1"/>
  <c r="W370"/>
  <c r="Y794"/>
  <c r="AB348"/>
  <c r="AC347"/>
  <c r="X370" l="1"/>
  <c r="W371"/>
  <c r="Y795"/>
  <c r="AB349"/>
  <c r="AC348"/>
  <c r="X371" l="1"/>
  <c r="W372"/>
  <c r="Y796"/>
  <c r="AB350"/>
  <c r="AC349"/>
  <c r="X372" l="1"/>
  <c r="W373"/>
  <c r="Y797"/>
  <c r="AB351"/>
  <c r="AC350"/>
  <c r="X373" l="1"/>
  <c r="W374"/>
  <c r="Y798"/>
  <c r="AB352"/>
  <c r="AC351"/>
  <c r="X374" l="1"/>
  <c r="W375"/>
  <c r="Y799"/>
  <c r="AB353"/>
  <c r="AC352"/>
  <c r="X375" l="1"/>
  <c r="W376"/>
  <c r="Y800"/>
  <c r="AB354"/>
  <c r="AC353"/>
  <c r="X376" l="1"/>
  <c r="W377"/>
  <c r="Y801"/>
  <c r="AB355"/>
  <c r="AC354"/>
  <c r="X377" l="1"/>
  <c r="W378"/>
  <c r="Y802"/>
  <c r="AB356"/>
  <c r="AC355"/>
  <c r="X378" l="1"/>
  <c r="W379"/>
  <c r="Y803"/>
  <c r="AB357"/>
  <c r="AC356"/>
  <c r="X379" l="1"/>
  <c r="W380"/>
  <c r="Y804"/>
  <c r="AB358"/>
  <c r="AC357"/>
  <c r="X380" l="1"/>
  <c r="W381"/>
  <c r="Y805"/>
  <c r="AB359"/>
  <c r="AC358"/>
  <c r="X381" l="1"/>
  <c r="W382"/>
  <c r="Y806"/>
  <c r="AB360"/>
  <c r="AC359"/>
  <c r="X382" l="1"/>
  <c r="W383"/>
  <c r="Y807"/>
  <c r="AB361"/>
  <c r="AC360"/>
  <c r="X383" l="1"/>
  <c r="W384"/>
  <c r="Y808"/>
  <c r="AB362"/>
  <c r="AC361"/>
  <c r="X384" l="1"/>
  <c r="W385"/>
  <c r="Y809"/>
  <c r="AB363"/>
  <c r="AC362"/>
  <c r="X385" l="1"/>
  <c r="W386"/>
  <c r="Y810"/>
  <c r="AB364"/>
  <c r="AC363"/>
  <c r="X386" l="1"/>
  <c r="W387"/>
  <c r="Y811"/>
  <c r="AB365"/>
  <c r="AC364"/>
  <c r="X387" l="1"/>
  <c r="W388"/>
  <c r="Y812"/>
  <c r="AB366"/>
  <c r="AC365"/>
  <c r="X388" l="1"/>
  <c r="W389"/>
  <c r="Y813"/>
  <c r="AB367"/>
  <c r="AC366"/>
  <c r="X389" l="1"/>
  <c r="W390"/>
  <c r="Y814"/>
  <c r="AB368"/>
  <c r="AC367"/>
  <c r="X390" l="1"/>
  <c r="W391"/>
  <c r="Y815"/>
  <c r="AB369"/>
  <c r="AC368"/>
  <c r="X391" l="1"/>
  <c r="W392"/>
  <c r="Y816"/>
  <c r="AB370"/>
  <c r="AC369"/>
  <c r="X392" l="1"/>
  <c r="W393"/>
  <c r="Y817"/>
  <c r="AB371"/>
  <c r="AC370"/>
  <c r="X393" l="1"/>
  <c r="W394"/>
  <c r="Y818"/>
  <c r="AB372"/>
  <c r="AC371"/>
  <c r="X394" l="1"/>
  <c r="W395"/>
  <c r="Y819"/>
  <c r="AB373"/>
  <c r="AC372"/>
  <c r="X395" l="1"/>
  <c r="W396"/>
  <c r="Y820"/>
  <c r="AB374"/>
  <c r="AC373"/>
  <c r="X396" l="1"/>
  <c r="W397"/>
  <c r="Y821"/>
  <c r="AB375"/>
  <c r="AC374"/>
  <c r="X397" l="1"/>
  <c r="W398"/>
  <c r="Y822"/>
  <c r="AB376"/>
  <c r="AC375"/>
  <c r="X398" l="1"/>
  <c r="W399"/>
  <c r="Y823"/>
  <c r="AB377"/>
  <c r="AC376"/>
  <c r="X399" l="1"/>
  <c r="W400"/>
  <c r="Y824"/>
  <c r="AB378"/>
  <c r="AC377"/>
  <c r="X400" l="1"/>
  <c r="W401"/>
  <c r="Y825"/>
  <c r="AB379"/>
  <c r="AC378"/>
  <c r="X401" l="1"/>
  <c r="W402"/>
  <c r="Y826"/>
  <c r="AB380"/>
  <c r="AC379"/>
  <c r="X402" l="1"/>
  <c r="W403"/>
  <c r="Y827"/>
  <c r="AB381"/>
  <c r="AC380"/>
  <c r="X403" l="1"/>
  <c r="W404"/>
  <c r="Y828"/>
  <c r="AB382"/>
  <c r="AC381"/>
  <c r="X404" l="1"/>
  <c r="W405"/>
  <c r="Y829"/>
  <c r="AB383"/>
  <c r="AC382"/>
  <c r="X405" l="1"/>
  <c r="W406"/>
  <c r="Y830"/>
  <c r="AB384"/>
  <c r="AC383"/>
  <c r="X406" l="1"/>
  <c r="W407"/>
  <c r="Y831"/>
  <c r="AB385"/>
  <c r="AC384"/>
  <c r="X407" l="1"/>
  <c r="W408"/>
  <c r="Y832"/>
  <c r="AB386"/>
  <c r="AC385"/>
  <c r="X408" l="1"/>
  <c r="W409"/>
  <c r="Y833"/>
  <c r="AB387"/>
  <c r="AC386"/>
  <c r="X409" l="1"/>
  <c r="W410"/>
  <c r="Y834"/>
  <c r="AB388"/>
  <c r="AC387"/>
  <c r="X410" l="1"/>
  <c r="W411"/>
  <c r="Y835"/>
  <c r="AB389"/>
  <c r="AC388"/>
  <c r="X411" l="1"/>
  <c r="W412"/>
  <c r="Y836"/>
  <c r="AB390"/>
  <c r="AC389"/>
  <c r="X412" l="1"/>
  <c r="W413"/>
  <c r="Y837"/>
  <c r="AB391"/>
  <c r="AC390"/>
  <c r="X413" l="1"/>
  <c r="W414"/>
  <c r="Y838"/>
  <c r="AB392"/>
  <c r="AC391"/>
  <c r="X414" l="1"/>
  <c r="W415"/>
  <c r="Y839"/>
  <c r="AB393"/>
  <c r="AC392"/>
  <c r="X415" l="1"/>
  <c r="W416"/>
  <c r="Y840"/>
  <c r="AB394"/>
  <c r="AC393"/>
  <c r="X416" l="1"/>
  <c r="W417"/>
  <c r="Y841"/>
  <c r="AB395"/>
  <c r="AC394"/>
  <c r="X417" l="1"/>
  <c r="W418"/>
  <c r="Y842"/>
  <c r="AB396"/>
  <c r="AC395"/>
  <c r="X418" l="1"/>
  <c r="W419"/>
  <c r="Y843"/>
  <c r="AB397"/>
  <c r="AC396"/>
  <c r="X419" l="1"/>
  <c r="W420"/>
  <c r="Y844"/>
  <c r="AB398"/>
  <c r="AC397"/>
  <c r="X420" l="1"/>
  <c r="W421"/>
  <c r="Y845"/>
  <c r="AB399"/>
  <c r="AC398"/>
  <c r="X421" l="1"/>
  <c r="W422"/>
  <c r="Y846"/>
  <c r="AB400"/>
  <c r="AC399"/>
  <c r="X422" l="1"/>
  <c r="W423"/>
  <c r="Y847"/>
  <c r="AB401"/>
  <c r="AC400"/>
  <c r="X423" l="1"/>
  <c r="W424"/>
  <c r="Y848"/>
  <c r="AB402"/>
  <c r="AC401"/>
  <c r="X424" l="1"/>
  <c r="W425"/>
  <c r="Y849"/>
  <c r="AB403"/>
  <c r="AC402"/>
  <c r="X425" l="1"/>
  <c r="W426"/>
  <c r="Y850"/>
  <c r="AB404"/>
  <c r="AC403"/>
  <c r="X426" l="1"/>
  <c r="W427"/>
  <c r="Y851"/>
  <c r="AB405"/>
  <c r="AC404"/>
  <c r="X427" l="1"/>
  <c r="W428"/>
  <c r="Y852"/>
  <c r="AB406"/>
  <c r="AC405"/>
  <c r="X428" l="1"/>
  <c r="W429"/>
  <c r="Y853"/>
  <c r="AB407"/>
  <c r="AC406"/>
  <c r="X429" l="1"/>
  <c r="W430"/>
  <c r="Y854"/>
  <c r="AB408"/>
  <c r="AC407"/>
  <c r="X430" l="1"/>
  <c r="W431"/>
  <c r="Y855"/>
  <c r="AB409"/>
  <c r="AC408"/>
  <c r="X431" l="1"/>
  <c r="W432"/>
  <c r="Y856"/>
  <c r="AB410"/>
  <c r="AC409"/>
  <c r="X432" l="1"/>
  <c r="W433"/>
  <c r="Y857"/>
  <c r="AB411"/>
  <c r="AC410"/>
  <c r="X433" l="1"/>
  <c r="W434"/>
  <c r="Y858"/>
  <c r="AB412"/>
  <c r="AC411"/>
  <c r="X434" l="1"/>
  <c r="W435"/>
  <c r="Y859"/>
  <c r="AB413"/>
  <c r="AC412"/>
  <c r="X435" l="1"/>
  <c r="W436"/>
  <c r="Y860"/>
  <c r="AB414"/>
  <c r="AC413"/>
  <c r="X436" l="1"/>
  <c r="W437"/>
  <c r="Y861"/>
  <c r="AB415"/>
  <c r="AC414"/>
  <c r="X437" l="1"/>
  <c r="W438"/>
  <c r="Y862"/>
  <c r="AB416"/>
  <c r="AC415"/>
  <c r="X438" l="1"/>
  <c r="W439"/>
  <c r="Y863"/>
  <c r="AB417"/>
  <c r="AC416"/>
  <c r="X439" l="1"/>
  <c r="W440"/>
  <c r="Y864"/>
  <c r="AB418"/>
  <c r="AC417"/>
  <c r="X440" l="1"/>
  <c r="W441"/>
  <c r="Y865"/>
  <c r="AB419"/>
  <c r="AC418"/>
  <c r="X441" l="1"/>
  <c r="W442"/>
  <c r="Y866"/>
  <c r="AB420"/>
  <c r="AC419"/>
  <c r="X442" l="1"/>
  <c r="W443"/>
  <c r="Y867"/>
  <c r="AB421"/>
  <c r="AC420"/>
  <c r="X443" l="1"/>
  <c r="W444"/>
  <c r="Y868"/>
  <c r="AB422"/>
  <c r="AC421"/>
  <c r="X444" l="1"/>
  <c r="W445"/>
  <c r="Y869"/>
  <c r="AB423"/>
  <c r="AC422"/>
  <c r="X445" l="1"/>
  <c r="W446"/>
  <c r="Y870"/>
  <c r="AB424"/>
  <c r="AC423"/>
  <c r="X446" l="1"/>
  <c r="W447"/>
  <c r="Y871"/>
  <c r="AB425"/>
  <c r="AC424"/>
  <c r="X447" l="1"/>
  <c r="W448"/>
  <c r="Y872"/>
  <c r="AB426"/>
  <c r="AC425"/>
  <c r="X448" l="1"/>
  <c r="W449"/>
  <c r="Y873"/>
  <c r="AB427"/>
  <c r="AC426"/>
  <c r="W450" l="1"/>
  <c r="X449"/>
  <c r="Y874"/>
  <c r="AB428"/>
  <c r="AC427"/>
  <c r="X450" l="1"/>
  <c r="W451"/>
  <c r="Y875"/>
  <c r="AB429"/>
  <c r="AC428"/>
  <c r="X451" l="1"/>
  <c r="W452"/>
  <c r="Y876"/>
  <c r="AB430"/>
  <c r="AC429"/>
  <c r="X452" l="1"/>
  <c r="W453"/>
  <c r="Y877"/>
  <c r="AB431"/>
  <c r="AC430"/>
  <c r="X453" l="1"/>
  <c r="W454"/>
  <c r="Y878"/>
  <c r="AB432"/>
  <c r="AC431"/>
  <c r="X454" l="1"/>
  <c r="W455"/>
  <c r="Y879"/>
  <c r="AB433"/>
  <c r="AC432"/>
  <c r="X455" l="1"/>
  <c r="W456"/>
  <c r="Y880"/>
  <c r="AB434"/>
  <c r="AC433"/>
  <c r="X456" l="1"/>
  <c r="W457"/>
  <c r="Y881"/>
  <c r="AB435"/>
  <c r="AC434"/>
  <c r="X457" l="1"/>
  <c r="W458"/>
  <c r="Y882"/>
  <c r="AB436"/>
  <c r="AC435"/>
  <c r="X458" l="1"/>
  <c r="W459"/>
  <c r="Y883"/>
  <c r="AB437"/>
  <c r="AC436"/>
  <c r="X459" l="1"/>
  <c r="W460"/>
  <c r="Y884"/>
  <c r="AB438"/>
  <c r="AC437"/>
  <c r="X460" l="1"/>
  <c r="W461"/>
  <c r="Y885"/>
  <c r="AB439"/>
  <c r="AC438"/>
  <c r="X461" l="1"/>
  <c r="W462"/>
  <c r="Y886"/>
  <c r="AB440"/>
  <c r="AC439"/>
  <c r="X462" l="1"/>
  <c r="W463"/>
  <c r="Y887"/>
  <c r="AB441"/>
  <c r="AC440"/>
  <c r="X463" l="1"/>
  <c r="W464"/>
  <c r="Y888"/>
  <c r="AB442"/>
  <c r="AC441"/>
  <c r="X464" l="1"/>
  <c r="W465"/>
  <c r="Y889"/>
  <c r="AB443"/>
  <c r="AC442"/>
  <c r="X465" l="1"/>
  <c r="W466"/>
  <c r="Y890"/>
  <c r="AB444"/>
  <c r="AC443"/>
  <c r="X466" l="1"/>
  <c r="W467"/>
  <c r="Y891"/>
  <c r="AB445"/>
  <c r="AC444"/>
  <c r="X467" l="1"/>
  <c r="W468"/>
  <c r="Y892"/>
  <c r="AB446"/>
  <c r="AC445"/>
  <c r="X468" l="1"/>
  <c r="W469"/>
  <c r="Y893"/>
  <c r="AB447"/>
  <c r="AC446"/>
  <c r="X469" l="1"/>
  <c r="W470"/>
  <c r="Y894"/>
  <c r="AB448"/>
  <c r="AC447"/>
  <c r="X470" l="1"/>
  <c r="W471"/>
  <c r="Y895"/>
  <c r="AB449"/>
  <c r="AC448"/>
  <c r="X471" l="1"/>
  <c r="W472"/>
  <c r="Y896"/>
  <c r="AB450"/>
  <c r="AC449"/>
  <c r="X472" l="1"/>
  <c r="W473"/>
  <c r="Y897"/>
  <c r="AB451"/>
  <c r="AC450"/>
  <c r="X473" l="1"/>
  <c r="W474"/>
  <c r="Y898"/>
  <c r="AB452"/>
  <c r="AC451"/>
  <c r="X474" l="1"/>
  <c r="W475"/>
  <c r="Y899"/>
  <c r="AB453"/>
  <c r="AC452"/>
  <c r="X475" l="1"/>
  <c r="W476"/>
  <c r="Y900"/>
  <c r="AB454"/>
  <c r="AC453"/>
  <c r="X476" l="1"/>
  <c r="W477"/>
  <c r="Y901"/>
  <c r="AB455"/>
  <c r="AC454"/>
  <c r="X477" l="1"/>
  <c r="W478"/>
  <c r="Y902"/>
  <c r="AB456"/>
  <c r="AC455"/>
  <c r="X478" l="1"/>
  <c r="W479"/>
  <c r="Y903"/>
  <c r="AB457"/>
  <c r="AC456"/>
  <c r="X479" l="1"/>
  <c r="W480"/>
  <c r="Y904"/>
  <c r="AB458"/>
  <c r="AC457"/>
  <c r="X480" l="1"/>
  <c r="W481"/>
  <c r="Y905"/>
  <c r="AB459"/>
  <c r="AC458"/>
  <c r="X481" l="1"/>
  <c r="W482"/>
  <c r="Y906"/>
  <c r="AB460"/>
  <c r="AC459"/>
  <c r="X482" l="1"/>
  <c r="W483"/>
  <c r="Y907"/>
  <c r="AB461"/>
  <c r="AC460"/>
  <c r="X483" l="1"/>
  <c r="W484"/>
  <c r="Y908"/>
  <c r="AB462"/>
  <c r="AC461"/>
  <c r="X484" l="1"/>
  <c r="W485"/>
  <c r="Y909"/>
  <c r="AB463"/>
  <c r="AC462"/>
  <c r="X485" l="1"/>
  <c r="W486"/>
  <c r="Y910"/>
  <c r="AB464"/>
  <c r="AC463"/>
  <c r="X486" l="1"/>
  <c r="W487"/>
  <c r="Y911"/>
  <c r="AB465"/>
  <c r="AC464"/>
  <c r="X487" l="1"/>
  <c r="W488"/>
  <c r="Y912"/>
  <c r="AB466"/>
  <c r="AC465"/>
  <c r="X488" l="1"/>
  <c r="W489"/>
  <c r="Y913"/>
  <c r="AB467"/>
  <c r="AC466"/>
  <c r="X489" l="1"/>
  <c r="W490"/>
  <c r="Y914"/>
  <c r="AB468"/>
  <c r="AC467"/>
  <c r="X490" l="1"/>
  <c r="W491"/>
  <c r="Y915"/>
  <c r="AB469"/>
  <c r="AC468"/>
  <c r="X491" l="1"/>
  <c r="W492"/>
  <c r="Y916"/>
  <c r="AB470"/>
  <c r="AC469"/>
  <c r="X492" l="1"/>
  <c r="W493"/>
  <c r="Y917"/>
  <c r="AB471"/>
  <c r="AC470"/>
  <c r="X493" l="1"/>
  <c r="W494"/>
  <c r="Y918"/>
  <c r="AB472"/>
  <c r="AC471"/>
  <c r="X494" l="1"/>
  <c r="W495"/>
  <c r="Y919"/>
  <c r="AB473"/>
  <c r="AC472"/>
  <c r="X495" l="1"/>
  <c r="W496"/>
  <c r="Y920"/>
  <c r="AB474"/>
  <c r="AC473"/>
  <c r="X496" l="1"/>
  <c r="W497"/>
  <c r="Y921"/>
  <c r="AB475"/>
  <c r="AC474"/>
  <c r="X497" l="1"/>
  <c r="W498"/>
  <c r="Y922"/>
  <c r="AB476"/>
  <c r="AC475"/>
  <c r="X498" l="1"/>
  <c r="W499"/>
  <c r="Y923"/>
  <c r="AB477"/>
  <c r="AC476"/>
  <c r="X499" l="1"/>
  <c r="W500"/>
  <c r="Y924"/>
  <c r="AB478"/>
  <c r="AC477"/>
  <c r="X500" l="1"/>
  <c r="W501"/>
  <c r="Y925"/>
  <c r="AB479"/>
  <c r="AC478"/>
  <c r="X501" l="1"/>
  <c r="W502"/>
  <c r="Y926"/>
  <c r="AB480"/>
  <c r="AC479"/>
  <c r="X502" l="1"/>
  <c r="W503"/>
  <c r="Y927"/>
  <c r="AB481"/>
  <c r="AC480"/>
  <c r="X503" l="1"/>
  <c r="W504"/>
  <c r="Y928"/>
  <c r="AB482"/>
  <c r="AC481"/>
  <c r="X504" l="1"/>
  <c r="W505"/>
  <c r="Y929"/>
  <c r="AB483"/>
  <c r="AC482"/>
  <c r="X505" l="1"/>
  <c r="W506"/>
  <c r="Y930"/>
  <c r="AB484"/>
  <c r="AC483"/>
  <c r="X506" l="1"/>
  <c r="W507"/>
  <c r="Y931"/>
  <c r="AB485"/>
  <c r="AC484"/>
  <c r="X507" l="1"/>
  <c r="W508"/>
  <c r="Y932"/>
  <c r="AB486"/>
  <c r="AC485"/>
  <c r="X508" l="1"/>
  <c r="W509"/>
  <c r="Y933"/>
  <c r="AB487"/>
  <c r="AC486"/>
  <c r="X509" l="1"/>
  <c r="W510"/>
  <c r="Y934"/>
  <c r="AB488"/>
  <c r="AC487"/>
  <c r="X510" l="1"/>
  <c r="W511"/>
  <c r="Y935"/>
  <c r="AB489"/>
  <c r="AC488"/>
  <c r="X511" l="1"/>
  <c r="W512"/>
  <c r="Y936"/>
  <c r="AB490"/>
  <c r="AC489"/>
  <c r="X512" l="1"/>
  <c r="W513"/>
  <c r="Y937"/>
  <c r="AB491"/>
  <c r="AC490"/>
  <c r="X513" l="1"/>
  <c r="W514"/>
  <c r="Y938"/>
  <c r="AB492"/>
  <c r="AC491"/>
  <c r="X514" l="1"/>
  <c r="W515"/>
  <c r="Y939"/>
  <c r="AB493"/>
  <c r="AC492"/>
  <c r="X515" l="1"/>
  <c r="W516"/>
  <c r="Y940"/>
  <c r="AB494"/>
  <c r="AC493"/>
  <c r="X516" l="1"/>
  <c r="W517"/>
  <c r="Y941"/>
  <c r="AB495"/>
  <c r="AC494"/>
  <c r="X517" l="1"/>
  <c r="W518"/>
  <c r="Y942"/>
  <c r="AB496"/>
  <c r="AC495"/>
  <c r="X518" l="1"/>
  <c r="W519"/>
  <c r="Y943"/>
  <c r="AB497"/>
  <c r="AC496"/>
  <c r="X519" l="1"/>
  <c r="W520"/>
  <c r="Y944"/>
  <c r="AB498"/>
  <c r="AC497"/>
  <c r="X520" l="1"/>
  <c r="W521"/>
  <c r="Y945"/>
  <c r="AB499"/>
  <c r="AC498"/>
  <c r="X521" l="1"/>
  <c r="W522"/>
  <c r="Y946"/>
  <c r="AB500"/>
  <c r="AC499"/>
  <c r="X522" l="1"/>
  <c r="W523"/>
  <c r="Y947"/>
  <c r="AB501"/>
  <c r="AC500"/>
  <c r="X523" l="1"/>
  <c r="W524"/>
  <c r="Y948"/>
  <c r="AB502"/>
  <c r="AC501"/>
  <c r="X524" l="1"/>
  <c r="W525"/>
  <c r="Y949"/>
  <c r="AB503"/>
  <c r="AC502"/>
  <c r="X525" l="1"/>
  <c r="W526"/>
  <c r="Y950"/>
  <c r="AB504"/>
  <c r="AC503"/>
  <c r="X526" l="1"/>
  <c r="W527"/>
  <c r="Y951"/>
  <c r="AB505"/>
  <c r="AC504"/>
  <c r="X527" l="1"/>
  <c r="W528"/>
  <c r="Y952"/>
  <c r="AB506"/>
  <c r="AC505"/>
  <c r="X528" l="1"/>
  <c r="W529"/>
  <c r="Y953"/>
  <c r="AB507"/>
  <c r="AC506"/>
  <c r="X529" l="1"/>
  <c r="W530"/>
  <c r="Y954"/>
  <c r="AB508"/>
  <c r="AC507"/>
  <c r="X530" l="1"/>
  <c r="W531"/>
  <c r="Y955"/>
  <c r="AB509"/>
  <c r="AC508"/>
  <c r="X531" l="1"/>
  <c r="W532"/>
  <c r="Y956"/>
  <c r="AB510"/>
  <c r="AC509"/>
  <c r="X532" l="1"/>
  <c r="W533"/>
  <c r="Y957"/>
  <c r="AB511"/>
  <c r="AC510"/>
  <c r="X533" l="1"/>
  <c r="W534"/>
  <c r="Y958"/>
  <c r="AB512"/>
  <c r="AC511"/>
  <c r="X534" l="1"/>
  <c r="W535"/>
  <c r="Y959"/>
  <c r="AB513"/>
  <c r="AC512"/>
  <c r="X535" l="1"/>
  <c r="W536"/>
  <c r="Y960"/>
  <c r="AB514"/>
  <c r="AC513"/>
  <c r="X536" l="1"/>
  <c r="W537"/>
  <c r="Y961"/>
  <c r="AB515"/>
  <c r="AC514"/>
  <c r="X537" l="1"/>
  <c r="W538"/>
  <c r="Y962"/>
  <c r="AB516"/>
  <c r="AC515"/>
  <c r="X538" l="1"/>
  <c r="W539"/>
  <c r="Y963"/>
  <c r="AB517"/>
  <c r="AC516"/>
  <c r="X539" l="1"/>
  <c r="W540"/>
  <c r="Y964"/>
  <c r="AB518"/>
  <c r="AC517"/>
  <c r="X540" l="1"/>
  <c r="W541"/>
  <c r="Y965"/>
  <c r="AB519"/>
  <c r="AC518"/>
  <c r="X541" l="1"/>
  <c r="W542"/>
  <c r="Y966"/>
  <c r="AB520"/>
  <c r="AC519"/>
  <c r="X542" l="1"/>
  <c r="W543"/>
  <c r="Y967"/>
  <c r="AB521"/>
  <c r="AC520"/>
  <c r="X543" l="1"/>
  <c r="W544"/>
  <c r="Y968"/>
  <c r="AB522"/>
  <c r="AC521"/>
  <c r="X544" l="1"/>
  <c r="W545"/>
  <c r="Y969"/>
  <c r="AB523"/>
  <c r="AC522"/>
  <c r="X545" l="1"/>
  <c r="W546"/>
  <c r="Y970"/>
  <c r="AB524"/>
  <c r="AC523"/>
  <c r="X546" l="1"/>
  <c r="W547"/>
  <c r="Y971"/>
  <c r="AB525"/>
  <c r="AC524"/>
  <c r="X547" l="1"/>
  <c r="W548"/>
  <c r="Y972"/>
  <c r="AB526"/>
  <c r="AC525"/>
  <c r="X548" l="1"/>
  <c r="W549"/>
  <c r="Y973"/>
  <c r="AB527"/>
  <c r="AC526"/>
  <c r="X549" l="1"/>
  <c r="W550"/>
  <c r="Y974"/>
  <c r="AB528"/>
  <c r="AC527"/>
  <c r="X550" l="1"/>
  <c r="W551"/>
  <c r="Y975"/>
  <c r="AB529"/>
  <c r="AC528"/>
  <c r="X551" l="1"/>
  <c r="W552"/>
  <c r="Y976"/>
  <c r="AB530"/>
  <c r="AC529"/>
  <c r="X552" l="1"/>
  <c r="W553"/>
  <c r="Y977"/>
  <c r="AB531"/>
  <c r="AC530"/>
  <c r="X553" l="1"/>
  <c r="W554"/>
  <c r="Y978"/>
  <c r="AB532"/>
  <c r="AC531"/>
  <c r="X554" l="1"/>
  <c r="W555"/>
  <c r="Y979"/>
  <c r="AB533"/>
  <c r="AC532"/>
  <c r="X555" l="1"/>
  <c r="W556"/>
  <c r="Y980"/>
  <c r="AB534"/>
  <c r="AC533"/>
  <c r="X556" l="1"/>
  <c r="W557"/>
  <c r="Y981"/>
  <c r="AB535"/>
  <c r="AC534"/>
  <c r="X557" l="1"/>
  <c r="W558"/>
  <c r="Y982"/>
  <c r="AB536"/>
  <c r="AC535"/>
  <c r="X558" l="1"/>
  <c r="W559"/>
  <c r="Y983"/>
  <c r="AB537"/>
  <c r="AC536"/>
  <c r="X559" l="1"/>
  <c r="W560"/>
  <c r="Y984"/>
  <c r="AB538"/>
  <c r="AC537"/>
  <c r="X560" l="1"/>
  <c r="W561"/>
  <c r="Y985"/>
  <c r="AB539"/>
  <c r="AC538"/>
  <c r="X561" l="1"/>
  <c r="W562"/>
  <c r="Y986"/>
  <c r="AB540"/>
  <c r="AC539"/>
  <c r="X562" l="1"/>
  <c r="W563"/>
  <c r="Y987"/>
  <c r="AB541"/>
  <c r="AC540"/>
  <c r="X563" l="1"/>
  <c r="W564"/>
  <c r="Y988"/>
  <c r="AB542"/>
  <c r="AC541"/>
  <c r="X564" l="1"/>
  <c r="W565"/>
  <c r="Y989"/>
  <c r="AB543"/>
  <c r="AC542"/>
  <c r="X565" l="1"/>
  <c r="W566"/>
  <c r="Y990"/>
  <c r="AB544"/>
  <c r="AC543"/>
  <c r="X566" l="1"/>
  <c r="W567"/>
  <c r="Y991"/>
  <c r="AB545"/>
  <c r="AC544"/>
  <c r="X567" l="1"/>
  <c r="W568"/>
  <c r="Y992"/>
  <c r="AB546"/>
  <c r="AC545"/>
  <c r="X568" l="1"/>
  <c r="W569"/>
  <c r="Y993"/>
  <c r="AB547"/>
  <c r="AC546"/>
  <c r="X569" l="1"/>
  <c r="W570"/>
  <c r="Y994"/>
  <c r="AB548"/>
  <c r="AC547"/>
  <c r="X570" l="1"/>
  <c r="W571"/>
  <c r="Y995"/>
  <c r="AB549"/>
  <c r="AC548"/>
  <c r="X571" l="1"/>
  <c r="W572"/>
  <c r="Y996"/>
  <c r="AB550"/>
  <c r="AC549"/>
  <c r="X572" l="1"/>
  <c r="W573"/>
  <c r="Y997"/>
  <c r="AB551"/>
  <c r="AC550"/>
  <c r="X573" l="1"/>
  <c r="W574"/>
  <c r="Y998"/>
  <c r="AB552"/>
  <c r="AC551"/>
  <c r="X574" l="1"/>
  <c r="W575"/>
  <c r="Y999"/>
  <c r="AB553"/>
  <c r="AC552"/>
  <c r="W576" l="1"/>
  <c r="X575"/>
  <c r="Y1000"/>
  <c r="AB554"/>
  <c r="AC553"/>
  <c r="X576" l="1"/>
  <c r="W577"/>
  <c r="Y1001"/>
  <c r="AB555"/>
  <c r="AC554"/>
  <c r="X577" l="1"/>
  <c r="W578"/>
  <c r="Y1002"/>
  <c r="AB556"/>
  <c r="AC555"/>
  <c r="X578" l="1"/>
  <c r="W579"/>
  <c r="Y1003"/>
  <c r="AB557"/>
  <c r="AC556"/>
  <c r="X579" l="1"/>
  <c r="W580"/>
  <c r="Y1004"/>
  <c r="AB558"/>
  <c r="AC557"/>
  <c r="X580" l="1"/>
  <c r="W581"/>
  <c r="Y1005"/>
  <c r="AB559"/>
  <c r="AC558"/>
  <c r="X581" l="1"/>
  <c r="W582"/>
  <c r="Y1006"/>
  <c r="AB560"/>
  <c r="AC559"/>
  <c r="X582" l="1"/>
  <c r="W583"/>
  <c r="Y1007"/>
  <c r="AB561"/>
  <c r="AC560"/>
  <c r="X583" l="1"/>
  <c r="W584"/>
  <c r="Y1008"/>
  <c r="AB562"/>
  <c r="AC561"/>
  <c r="X584" l="1"/>
  <c r="W585"/>
  <c r="Y1009"/>
  <c r="AB563"/>
  <c r="AC562"/>
  <c r="X585" l="1"/>
  <c r="W586"/>
  <c r="Y1010"/>
  <c r="AB564"/>
  <c r="AC563"/>
  <c r="X586" l="1"/>
  <c r="W587"/>
  <c r="Y1011"/>
  <c r="AB565"/>
  <c r="AC564"/>
  <c r="X587" l="1"/>
  <c r="W588"/>
  <c r="Y1012"/>
  <c r="AB566"/>
  <c r="AC565"/>
  <c r="X588" l="1"/>
  <c r="W589"/>
  <c r="Y1013"/>
  <c r="AB567"/>
  <c r="AC566"/>
  <c r="X589" l="1"/>
  <c r="W590"/>
  <c r="Y1014"/>
  <c r="AB568"/>
  <c r="AC567"/>
  <c r="X590" l="1"/>
  <c r="W591"/>
  <c r="Y1015"/>
  <c r="AB569"/>
  <c r="AC568"/>
  <c r="X591" l="1"/>
  <c r="W592"/>
  <c r="Y1016"/>
  <c r="AB570"/>
  <c r="AC569"/>
  <c r="X592" l="1"/>
  <c r="W593"/>
  <c r="Y1017"/>
  <c r="AB571"/>
  <c r="AC570"/>
  <c r="X593" l="1"/>
  <c r="W594"/>
  <c r="Y1018"/>
  <c r="AB572"/>
  <c r="AC571"/>
  <c r="X594" l="1"/>
  <c r="W595"/>
  <c r="Y1019"/>
  <c r="AB573"/>
  <c r="AC572"/>
  <c r="X595" l="1"/>
  <c r="W596"/>
  <c r="Y1020"/>
  <c r="AB574"/>
  <c r="AC573"/>
  <c r="X596" l="1"/>
  <c r="W597"/>
  <c r="Y1021"/>
  <c r="AB575"/>
  <c r="AC574"/>
  <c r="X597" l="1"/>
  <c r="W598"/>
  <c r="Y1022"/>
  <c r="AB576"/>
  <c r="AC575"/>
  <c r="X598" l="1"/>
  <c r="W599"/>
  <c r="Y1023"/>
  <c r="AB577"/>
  <c r="AC576"/>
  <c r="X599" l="1"/>
  <c r="W600"/>
  <c r="Y1024"/>
  <c r="AB578"/>
  <c r="AC577"/>
  <c r="X600" l="1"/>
  <c r="W601"/>
  <c r="Y1025"/>
  <c r="AB579"/>
  <c r="AC578"/>
  <c r="X601" l="1"/>
  <c r="W602"/>
  <c r="Y1026"/>
  <c r="AB580"/>
  <c r="AC579"/>
  <c r="X602" l="1"/>
  <c r="W603"/>
  <c r="Y1027"/>
  <c r="AB581"/>
  <c r="AC580"/>
  <c r="X603" l="1"/>
  <c r="W604"/>
  <c r="Y1028"/>
  <c r="AB582"/>
  <c r="AC581"/>
  <c r="X604" l="1"/>
  <c r="W605"/>
  <c r="Y1029"/>
  <c r="AB583"/>
  <c r="AC582"/>
  <c r="X605" l="1"/>
  <c r="W606"/>
  <c r="Y1030"/>
  <c r="AB584"/>
  <c r="AC583"/>
  <c r="X606" l="1"/>
  <c r="W607"/>
  <c r="Y1031"/>
  <c r="AB585"/>
  <c r="AC584"/>
  <c r="X607" l="1"/>
  <c r="W608"/>
  <c r="Y1032"/>
  <c r="AB586"/>
  <c r="AC585"/>
  <c r="X608" l="1"/>
  <c r="W609"/>
  <c r="Y1033"/>
  <c r="AB587"/>
  <c r="AC586"/>
  <c r="X609" l="1"/>
  <c r="W610"/>
  <c r="Y1034"/>
  <c r="AB588"/>
  <c r="AC587"/>
  <c r="X610" l="1"/>
  <c r="W611"/>
  <c r="Y1035"/>
  <c r="AB589"/>
  <c r="AC588"/>
  <c r="X611" l="1"/>
  <c r="W612"/>
  <c r="Y1036"/>
  <c r="AB590"/>
  <c r="AC589"/>
  <c r="X612" l="1"/>
  <c r="W613"/>
  <c r="Y1037"/>
  <c r="AB591"/>
  <c r="AC590"/>
  <c r="X613" l="1"/>
  <c r="W614"/>
  <c r="Y1038"/>
  <c r="AB592"/>
  <c r="AC591"/>
  <c r="X614" l="1"/>
  <c r="W615"/>
  <c r="Y1039"/>
  <c r="AB593"/>
  <c r="AC592"/>
  <c r="X615" l="1"/>
  <c r="W616"/>
  <c r="Y1040"/>
  <c r="AB594"/>
  <c r="AC593"/>
  <c r="X616" l="1"/>
  <c r="W617"/>
  <c r="Y1041"/>
  <c r="AB595"/>
  <c r="AC594"/>
  <c r="X617" l="1"/>
  <c r="W618"/>
  <c r="Y1042"/>
  <c r="AB596"/>
  <c r="AC595"/>
  <c r="X618" l="1"/>
  <c r="W619"/>
  <c r="Y1043"/>
  <c r="AB597"/>
  <c r="AC596"/>
  <c r="X619" l="1"/>
  <c r="W620"/>
  <c r="Y1044"/>
  <c r="AB598"/>
  <c r="AC597"/>
  <c r="X620" l="1"/>
  <c r="W621"/>
  <c r="Y1045"/>
  <c r="AB599"/>
  <c r="AC598"/>
  <c r="X621" l="1"/>
  <c r="W622"/>
  <c r="Y1046"/>
  <c r="AB600"/>
  <c r="AC599"/>
  <c r="X622" l="1"/>
  <c r="W623"/>
  <c r="Y1047"/>
  <c r="AB601"/>
  <c r="AC600"/>
  <c r="X623" l="1"/>
  <c r="W624"/>
  <c r="Y1048"/>
  <c r="AB602"/>
  <c r="AC601"/>
  <c r="X624" l="1"/>
  <c r="W625"/>
  <c r="Y1049"/>
  <c r="AB603"/>
  <c r="AC602"/>
  <c r="X625" l="1"/>
  <c r="W626"/>
  <c r="Y1050"/>
  <c r="AB604"/>
  <c r="AC603"/>
  <c r="X626" l="1"/>
  <c r="W627"/>
  <c r="Y1051"/>
  <c r="AB605"/>
  <c r="AC604"/>
  <c r="X627" l="1"/>
  <c r="W628"/>
  <c r="Y1052"/>
  <c r="AB606"/>
  <c r="AC605"/>
  <c r="X628" l="1"/>
  <c r="W629"/>
  <c r="Y1053"/>
  <c r="AB607"/>
  <c r="AC606"/>
  <c r="X629" l="1"/>
  <c r="W630"/>
  <c r="Y1054"/>
  <c r="AB608"/>
  <c r="AC607"/>
  <c r="X630" l="1"/>
  <c r="W631"/>
  <c r="Y1055"/>
  <c r="AB609"/>
  <c r="AC608"/>
  <c r="X631" l="1"/>
  <c r="W632"/>
  <c r="Y1056"/>
  <c r="AB610"/>
  <c r="AC609"/>
  <c r="X632" l="1"/>
  <c r="W633"/>
  <c r="Y1057"/>
  <c r="AB611"/>
  <c r="AC610"/>
  <c r="X633" l="1"/>
  <c r="W634"/>
  <c r="Y1058"/>
  <c r="AB612"/>
  <c r="AC611"/>
  <c r="X634" l="1"/>
  <c r="W635"/>
  <c r="Y1059"/>
  <c r="AB613"/>
  <c r="AC612"/>
  <c r="X635" l="1"/>
  <c r="W636"/>
  <c r="Y1060"/>
  <c r="AB614"/>
  <c r="AC613"/>
  <c r="X636" l="1"/>
  <c r="W637"/>
  <c r="Y1061"/>
  <c r="AB615"/>
  <c r="AC614"/>
  <c r="X637" l="1"/>
  <c r="W638"/>
  <c r="Y1062"/>
  <c r="AB616"/>
  <c r="AC615"/>
  <c r="X638" l="1"/>
  <c r="W639"/>
  <c r="Y1063"/>
  <c r="AB617"/>
  <c r="AC616"/>
  <c r="X639" l="1"/>
  <c r="W640"/>
  <c r="Y1064"/>
  <c r="AB618"/>
  <c r="AC617"/>
  <c r="X640" l="1"/>
  <c r="W641"/>
  <c r="Y1065"/>
  <c r="AB619"/>
  <c r="AC618"/>
  <c r="X641" l="1"/>
  <c r="W642"/>
  <c r="Y1066"/>
  <c r="AB620"/>
  <c r="AC619"/>
  <c r="X642" l="1"/>
  <c r="W643"/>
  <c r="Y1067"/>
  <c r="AB621"/>
  <c r="AC620"/>
  <c r="X643" l="1"/>
  <c r="W644"/>
  <c r="Y1068"/>
  <c r="AB622"/>
  <c r="Q10" s="1"/>
  <c r="AC621"/>
  <c r="X644" l="1"/>
  <c r="W645"/>
  <c r="Y1069"/>
  <c r="AB623"/>
  <c r="AC622"/>
  <c r="X645" l="1"/>
  <c r="W646"/>
  <c r="Y1070"/>
  <c r="AB624"/>
  <c r="AC623"/>
  <c r="X646" l="1"/>
  <c r="W647"/>
  <c r="Y1071"/>
  <c r="AB625"/>
  <c r="AC624"/>
  <c r="X647" l="1"/>
  <c r="W648"/>
  <c r="Y1072"/>
  <c r="AB626"/>
  <c r="AC625"/>
  <c r="X648" l="1"/>
  <c r="W649"/>
  <c r="Y1073"/>
  <c r="AB627"/>
  <c r="AC626"/>
  <c r="X649" l="1"/>
  <c r="W650"/>
  <c r="Y1074"/>
  <c r="AB628"/>
  <c r="AC627"/>
  <c r="X650" l="1"/>
  <c r="W651"/>
  <c r="Y1075"/>
  <c r="AB629"/>
  <c r="AC628"/>
  <c r="X651" l="1"/>
  <c r="W652"/>
  <c r="Y1076"/>
  <c r="AB630"/>
  <c r="AC629"/>
  <c r="X652" l="1"/>
  <c r="W653"/>
  <c r="Y1077"/>
  <c r="AB631"/>
  <c r="AC630"/>
  <c r="X653" l="1"/>
  <c r="W654"/>
  <c r="Y1078"/>
  <c r="AB632"/>
  <c r="AC631"/>
  <c r="X654" l="1"/>
  <c r="W655"/>
  <c r="Y1079"/>
  <c r="AB633"/>
  <c r="AC632"/>
  <c r="X655" l="1"/>
  <c r="W656"/>
  <c r="Y1080"/>
  <c r="AB634"/>
  <c r="AC633"/>
  <c r="X656" l="1"/>
  <c r="W657"/>
  <c r="Y1081"/>
  <c r="AB635"/>
  <c r="AC634"/>
  <c r="X657" l="1"/>
  <c r="W658"/>
  <c r="Y1082"/>
  <c r="AB636"/>
  <c r="AC635"/>
  <c r="X658" l="1"/>
  <c r="W659"/>
  <c r="Y1083"/>
  <c r="AB637"/>
  <c r="AC636"/>
  <c r="X659" l="1"/>
  <c r="W660"/>
  <c r="Y1084"/>
  <c r="AB638"/>
  <c r="AC637"/>
  <c r="X660" l="1"/>
  <c r="W661"/>
  <c r="Y1085"/>
  <c r="AB639"/>
  <c r="AC638"/>
  <c r="X661" l="1"/>
  <c r="W662"/>
  <c r="Y1086"/>
  <c r="AB640"/>
  <c r="AC639"/>
  <c r="X662" l="1"/>
  <c r="W663"/>
  <c r="Y1087"/>
  <c r="AB641"/>
  <c r="AC640"/>
  <c r="X663" l="1"/>
  <c r="W664"/>
  <c r="Y1088"/>
  <c r="AB642"/>
  <c r="AC641"/>
  <c r="X664" l="1"/>
  <c r="W665"/>
  <c r="Y1089"/>
  <c r="AB643"/>
  <c r="AC642"/>
  <c r="X665" l="1"/>
  <c r="W666"/>
  <c r="Y1090"/>
  <c r="AB644"/>
  <c r="AC643"/>
  <c r="X666" l="1"/>
  <c r="W667"/>
  <c r="Y1091"/>
  <c r="AB645"/>
  <c r="AC644"/>
  <c r="X667" l="1"/>
  <c r="W668"/>
  <c r="Y1092"/>
  <c r="AB646"/>
  <c r="AC645"/>
  <c r="X668" l="1"/>
  <c r="W669"/>
  <c r="Y1093"/>
  <c r="AB647"/>
  <c r="AC646"/>
  <c r="X669" l="1"/>
  <c r="W670"/>
  <c r="Y1094"/>
  <c r="AB648"/>
  <c r="AC647"/>
  <c r="X670" l="1"/>
  <c r="W671"/>
  <c r="Y1095"/>
  <c r="AB649"/>
  <c r="AC648"/>
  <c r="X671" l="1"/>
  <c r="W672"/>
  <c r="Y1096"/>
  <c r="AB650"/>
  <c r="AC649"/>
  <c r="X672" l="1"/>
  <c r="W673"/>
  <c r="Y1097"/>
  <c r="AB651"/>
  <c r="AC650"/>
  <c r="X673" l="1"/>
  <c r="W674"/>
  <c r="Y1098"/>
  <c r="AB652"/>
  <c r="AC651"/>
  <c r="X674" l="1"/>
  <c r="W675"/>
  <c r="Y1099"/>
  <c r="AB653"/>
  <c r="AC652"/>
  <c r="X675" l="1"/>
  <c r="W676"/>
  <c r="Y1100"/>
  <c r="AB654"/>
  <c r="AC653"/>
  <c r="X676" l="1"/>
  <c r="W677"/>
  <c r="Y1101"/>
  <c r="AB655"/>
  <c r="AC654"/>
  <c r="X677" l="1"/>
  <c r="W678"/>
  <c r="Y1102"/>
  <c r="AB656"/>
  <c r="AC655"/>
  <c r="X678" l="1"/>
  <c r="W679"/>
  <c r="Y1103"/>
  <c r="AB657"/>
  <c r="AC656"/>
  <c r="X679" l="1"/>
  <c r="W680"/>
  <c r="Y1104"/>
  <c r="AB658"/>
  <c r="AC657"/>
  <c r="X680" l="1"/>
  <c r="W681"/>
  <c r="Y1105"/>
  <c r="AB659"/>
  <c r="AC658"/>
  <c r="X681" l="1"/>
  <c r="W682"/>
  <c r="Y1106"/>
  <c r="AB660"/>
  <c r="AC659"/>
  <c r="X682" l="1"/>
  <c r="W683"/>
  <c r="Y1107"/>
  <c r="AB661"/>
  <c r="AC660"/>
  <c r="X683" l="1"/>
  <c r="W684"/>
  <c r="Y1108"/>
  <c r="AB662"/>
  <c r="AC661"/>
  <c r="X684" l="1"/>
  <c r="W685"/>
  <c r="Y1109"/>
  <c r="AB663"/>
  <c r="AC662"/>
  <c r="X685" l="1"/>
  <c r="W686"/>
  <c r="Y1110"/>
  <c r="AB664"/>
  <c r="AC663"/>
  <c r="X686" l="1"/>
  <c r="W687"/>
  <c r="Y1111"/>
  <c r="AB665"/>
  <c r="AC664"/>
  <c r="X687" l="1"/>
  <c r="W688"/>
  <c r="Y1112"/>
  <c r="AB666"/>
  <c r="AC665"/>
  <c r="X688" l="1"/>
  <c r="W689"/>
  <c r="Y1113"/>
  <c r="AB667"/>
  <c r="AC666"/>
  <c r="X689" l="1"/>
  <c r="W690"/>
  <c r="Y1114"/>
  <c r="AB668"/>
  <c r="AC667"/>
  <c r="X690" l="1"/>
  <c r="W691"/>
  <c r="Y1115"/>
  <c r="AB669"/>
  <c r="AC668"/>
  <c r="X691" l="1"/>
  <c r="W692"/>
  <c r="Y1116"/>
  <c r="AB670"/>
  <c r="AC669"/>
  <c r="X692" l="1"/>
  <c r="W693"/>
  <c r="Y1117"/>
  <c r="AB671"/>
  <c r="AC670"/>
  <c r="X693" l="1"/>
  <c r="W694"/>
  <c r="Y1118"/>
  <c r="AB672"/>
  <c r="AC671"/>
  <c r="X694" l="1"/>
  <c r="W695"/>
  <c r="Y1119"/>
  <c r="AB673"/>
  <c r="AC672"/>
  <c r="X695" l="1"/>
  <c r="W696"/>
  <c r="Y1120"/>
  <c r="AB674"/>
  <c r="AC673"/>
  <c r="X696" l="1"/>
  <c r="W697"/>
  <c r="Y1121"/>
  <c r="AB675"/>
  <c r="AC674"/>
  <c r="X697" l="1"/>
  <c r="W698"/>
  <c r="Y1122"/>
  <c r="AB676"/>
  <c r="AC675"/>
  <c r="X698" l="1"/>
  <c r="W699"/>
  <c r="Y1123"/>
  <c r="AB677"/>
  <c r="AC676"/>
  <c r="X699" l="1"/>
  <c r="W700"/>
  <c r="Y1124"/>
  <c r="AB678"/>
  <c r="AC677"/>
  <c r="X700" l="1"/>
  <c r="W701"/>
  <c r="Y1125"/>
  <c r="AB679"/>
  <c r="AC678"/>
  <c r="X701" l="1"/>
  <c r="W702"/>
  <c r="Y1126"/>
  <c r="AB680"/>
  <c r="AC679"/>
  <c r="X702" l="1"/>
  <c r="W703"/>
  <c r="Y1127"/>
  <c r="AB681"/>
  <c r="AC680"/>
  <c r="X703" l="1"/>
  <c r="W704"/>
  <c r="Y1128"/>
  <c r="AB682"/>
  <c r="AC681"/>
  <c r="X704" l="1"/>
  <c r="W705"/>
  <c r="Y1129"/>
  <c r="AB683"/>
  <c r="AC682"/>
  <c r="X705" l="1"/>
  <c r="W706"/>
  <c r="Y1130"/>
  <c r="AB684"/>
  <c r="AC683"/>
  <c r="X706" l="1"/>
  <c r="W707"/>
  <c r="Y1131"/>
  <c r="AB685"/>
  <c r="AC684"/>
  <c r="X707" l="1"/>
  <c r="W708"/>
  <c r="Y1132"/>
  <c r="AB686"/>
  <c r="AC685"/>
  <c r="X708" l="1"/>
  <c r="W709"/>
  <c r="Y1133"/>
  <c r="AB687"/>
  <c r="AC686"/>
  <c r="X709" l="1"/>
  <c r="W710"/>
  <c r="Y1134"/>
  <c r="AB688"/>
  <c r="AC687"/>
  <c r="X710" l="1"/>
  <c r="W711"/>
  <c r="Y1135"/>
  <c r="AB689"/>
  <c r="AC688"/>
  <c r="X711" l="1"/>
  <c r="W712"/>
  <c r="Y1136"/>
  <c r="AB690"/>
  <c r="AC689"/>
  <c r="X712" l="1"/>
  <c r="W713"/>
  <c r="Y1137"/>
  <c r="AB691"/>
  <c r="AC690"/>
  <c r="X713" l="1"/>
  <c r="W714"/>
  <c r="Y1138"/>
  <c r="AB692"/>
  <c r="AC691"/>
  <c r="X714" l="1"/>
  <c r="W715"/>
  <c r="Y1139"/>
  <c r="AB693"/>
  <c r="AC692"/>
  <c r="X715" l="1"/>
  <c r="W716"/>
  <c r="Y1140"/>
  <c r="AB694"/>
  <c r="AC693"/>
  <c r="X716" l="1"/>
  <c r="W717"/>
  <c r="Y1141"/>
  <c r="AB695"/>
  <c r="AC694"/>
  <c r="X717" l="1"/>
  <c r="W718"/>
  <c r="Y1142"/>
  <c r="AB696"/>
  <c r="AC695"/>
  <c r="X718" l="1"/>
  <c r="W719"/>
  <c r="Y1143"/>
  <c r="AB697"/>
  <c r="AC696"/>
  <c r="X719" l="1"/>
  <c r="W720"/>
  <c r="Y1144"/>
  <c r="AB698"/>
  <c r="AC697"/>
  <c r="X720" l="1"/>
  <c r="W721"/>
  <c r="Y1145"/>
  <c r="AB699"/>
  <c r="AC698"/>
  <c r="X721" l="1"/>
  <c r="W722"/>
  <c r="Y1146"/>
  <c r="AB700"/>
  <c r="AC699"/>
  <c r="X722" l="1"/>
  <c r="W723"/>
  <c r="Y1147"/>
  <c r="AB701"/>
  <c r="AC700"/>
  <c r="X723" l="1"/>
  <c r="W724"/>
  <c r="Y1148"/>
  <c r="AB702"/>
  <c r="AC701"/>
  <c r="W725" l="1"/>
  <c r="X724"/>
  <c r="Y1149"/>
  <c r="AB703"/>
  <c r="AC702"/>
  <c r="X725" l="1"/>
  <c r="W726"/>
  <c r="Y1150"/>
  <c r="AB704"/>
  <c r="AC703"/>
  <c r="X726" l="1"/>
  <c r="W727"/>
  <c r="Y1151"/>
  <c r="AB705"/>
  <c r="AC704"/>
  <c r="X727" l="1"/>
  <c r="W728"/>
  <c r="Y1152"/>
  <c r="AB706"/>
  <c r="AC705"/>
  <c r="X728" l="1"/>
  <c r="W729"/>
  <c r="Y1153"/>
  <c r="AB707"/>
  <c r="AC706"/>
  <c r="X729" l="1"/>
  <c r="W730"/>
  <c r="Y1154"/>
  <c r="AB708"/>
  <c r="AC707"/>
  <c r="X730" l="1"/>
  <c r="W731"/>
  <c r="Y1155"/>
  <c r="AB709"/>
  <c r="AC708"/>
  <c r="X731" l="1"/>
  <c r="W732"/>
  <c r="Y1156"/>
  <c r="AB710"/>
  <c r="AC709"/>
  <c r="X732" l="1"/>
  <c r="W733"/>
  <c r="Y1157"/>
  <c r="AB711"/>
  <c r="AC710"/>
  <c r="X733" l="1"/>
  <c r="W734"/>
  <c r="Y1158"/>
  <c r="AB712"/>
  <c r="AC711"/>
  <c r="X734" l="1"/>
  <c r="W735"/>
  <c r="Y1159"/>
  <c r="AB713"/>
  <c r="AC712"/>
  <c r="X735" l="1"/>
  <c r="W736"/>
  <c r="Y1160"/>
  <c r="AB714"/>
  <c r="AC713"/>
  <c r="X736" l="1"/>
  <c r="W737"/>
  <c r="Y1161"/>
  <c r="AB715"/>
  <c r="AC714"/>
  <c r="X737" l="1"/>
  <c r="W738"/>
  <c r="Y1162"/>
  <c r="AB716"/>
  <c r="AC715"/>
  <c r="X738" l="1"/>
  <c r="W739"/>
  <c r="Y1163"/>
  <c r="AB717"/>
  <c r="AC716"/>
  <c r="X739" l="1"/>
  <c r="W740"/>
  <c r="Y1164"/>
  <c r="AB718"/>
  <c r="AC717"/>
  <c r="X740" l="1"/>
  <c r="W741"/>
  <c r="Y1165"/>
  <c r="AB719"/>
  <c r="AC718"/>
  <c r="X741" l="1"/>
  <c r="W742"/>
  <c r="Y1166"/>
  <c r="AB720"/>
  <c r="AC720" s="1"/>
  <c r="AC719"/>
  <c r="X742" l="1"/>
  <c r="W743"/>
  <c r="Y1167"/>
  <c r="Q25"/>
  <c r="Q11"/>
  <c r="X743" l="1"/>
  <c r="W744"/>
  <c r="Y1168"/>
  <c r="Q26"/>
  <c r="T20" l="1"/>
  <c r="T21" s="1"/>
  <c r="T25"/>
  <c r="C11" i="4" s="1"/>
  <c r="F13" s="1"/>
  <c r="E17" s="1"/>
  <c r="X744" i="2"/>
  <c r="W745"/>
  <c r="Y1169"/>
  <c r="X745" l="1"/>
  <c r="W746"/>
  <c r="Y1170"/>
  <c r="F14" i="4"/>
  <c r="E18" s="1"/>
  <c r="T26" i="2"/>
  <c r="T22"/>
  <c r="X746" l="1"/>
  <c r="W747"/>
  <c r="Y1171"/>
  <c r="T27"/>
  <c r="T28" s="1"/>
  <c r="F18" i="4"/>
  <c r="G18" s="1"/>
  <c r="X747" i="2" l="1"/>
  <c r="W748"/>
  <c r="Y1172"/>
  <c r="X748" l="1"/>
  <c r="W749"/>
  <c r="Y1173"/>
  <c r="X749" l="1"/>
  <c r="W750"/>
  <c r="Y1174"/>
  <c r="X750" l="1"/>
  <c r="W751"/>
  <c r="Y1175"/>
  <c r="X751" l="1"/>
  <c r="W752"/>
  <c r="Y1176"/>
  <c r="X752" l="1"/>
  <c r="W753"/>
  <c r="Y1177"/>
  <c r="X753" l="1"/>
  <c r="W754"/>
  <c r="Y1178"/>
  <c r="X754" l="1"/>
  <c r="W755"/>
  <c r="Y1179"/>
  <c r="X755" l="1"/>
  <c r="W756"/>
  <c r="Y1180"/>
  <c r="X756" l="1"/>
  <c r="W757"/>
  <c r="Y1181"/>
  <c r="X757" l="1"/>
  <c r="W758"/>
  <c r="Y1182"/>
  <c r="X758" l="1"/>
  <c r="W759"/>
  <c r="Y1183"/>
  <c r="X759" l="1"/>
  <c r="W760"/>
  <c r="Y1184"/>
  <c r="X760" l="1"/>
  <c r="W761"/>
  <c r="Y1185"/>
  <c r="X761" l="1"/>
  <c r="W762"/>
  <c r="Y1186"/>
  <c r="X762" l="1"/>
  <c r="W763"/>
  <c r="Y1187"/>
  <c r="X763" l="1"/>
  <c r="W764"/>
  <c r="Y1188"/>
  <c r="X764" l="1"/>
  <c r="W765"/>
  <c r="Y1189"/>
  <c r="X765" l="1"/>
  <c r="W766"/>
  <c r="Y1190"/>
  <c r="X766" l="1"/>
  <c r="W767"/>
  <c r="Y1191"/>
  <c r="X767" l="1"/>
  <c r="W768"/>
  <c r="Y1192"/>
  <c r="X768" l="1"/>
  <c r="W769"/>
  <c r="Y1193"/>
  <c r="X769" l="1"/>
  <c r="W770"/>
  <c r="Y1194"/>
  <c r="X770" l="1"/>
  <c r="W771"/>
  <c r="Y1195"/>
  <c r="X771" l="1"/>
  <c r="W772"/>
  <c r="Y1196"/>
  <c r="X772" l="1"/>
  <c r="W773"/>
  <c r="Y1197"/>
  <c r="X773" l="1"/>
  <c r="W774"/>
  <c r="Y1198"/>
  <c r="X774" l="1"/>
  <c r="W775"/>
  <c r="Y1199"/>
  <c r="X775" l="1"/>
  <c r="W776"/>
  <c r="Y1200"/>
  <c r="X776" l="1"/>
  <c r="W777"/>
  <c r="Y1201"/>
  <c r="X777" l="1"/>
  <c r="W778"/>
  <c r="Y1202"/>
  <c r="X778" l="1"/>
  <c r="W779"/>
  <c r="Y1203"/>
  <c r="X779" l="1"/>
  <c r="W780"/>
  <c r="Y1204"/>
  <c r="X780" l="1"/>
  <c r="W781"/>
  <c r="Y1205"/>
  <c r="X781" l="1"/>
  <c r="W782"/>
  <c r="Y1206"/>
  <c r="X782" l="1"/>
  <c r="W783"/>
  <c r="Y1207"/>
  <c r="X783" l="1"/>
  <c r="W784"/>
  <c r="Y1208"/>
  <c r="X784" l="1"/>
  <c r="W785"/>
  <c r="Y1209"/>
  <c r="X785" l="1"/>
  <c r="W786"/>
  <c r="Y1210"/>
  <c r="X786" l="1"/>
  <c r="W787"/>
  <c r="Y1211"/>
  <c r="X787" l="1"/>
  <c r="W788"/>
  <c r="Y1212"/>
  <c r="X788" l="1"/>
  <c r="W789"/>
  <c r="Y1213"/>
  <c r="X789" l="1"/>
  <c r="W790"/>
  <c r="Y1214"/>
  <c r="X790" l="1"/>
  <c r="W791"/>
  <c r="Y1215"/>
  <c r="X791" l="1"/>
  <c r="W792"/>
  <c r="Y1216"/>
  <c r="X792" l="1"/>
  <c r="W793"/>
  <c r="Y1217"/>
  <c r="X793" l="1"/>
  <c r="W794"/>
  <c r="Y1218"/>
  <c r="X794" l="1"/>
  <c r="W795"/>
  <c r="Y1219"/>
  <c r="X795" l="1"/>
  <c r="W796"/>
  <c r="Y1220"/>
  <c r="X796" l="1"/>
  <c r="W797"/>
  <c r="Y1221"/>
  <c r="X797" l="1"/>
  <c r="W798"/>
  <c r="Y1222"/>
  <c r="X798" l="1"/>
  <c r="W799"/>
  <c r="Y1223"/>
  <c r="X799" l="1"/>
  <c r="W800"/>
  <c r="Y1224"/>
  <c r="X800" l="1"/>
  <c r="W801"/>
  <c r="Y1225"/>
  <c r="X801" l="1"/>
  <c r="W802"/>
  <c r="Y1226"/>
  <c r="X802" l="1"/>
  <c r="W803"/>
  <c r="Y1227"/>
  <c r="X803" l="1"/>
  <c r="W804"/>
  <c r="Y1228"/>
  <c r="X804" l="1"/>
  <c r="W805"/>
  <c r="Y1229"/>
  <c r="X805" l="1"/>
  <c r="W806"/>
  <c r="Y1230"/>
  <c r="X806" l="1"/>
  <c r="W807"/>
  <c r="Y1231"/>
  <c r="X807" l="1"/>
  <c r="W808"/>
  <c r="Y1232"/>
  <c r="X808" l="1"/>
  <c r="W809"/>
  <c r="Y1233"/>
  <c r="X809" l="1"/>
  <c r="W810"/>
  <c r="Y1234"/>
  <c r="X810" l="1"/>
  <c r="W811"/>
  <c r="Y1235"/>
  <c r="X811" l="1"/>
  <c r="W812"/>
  <c r="Y1236"/>
  <c r="X812" l="1"/>
  <c r="W813"/>
  <c r="Y1237"/>
  <c r="X813" l="1"/>
  <c r="W814"/>
  <c r="Y1238"/>
  <c r="X814" l="1"/>
  <c r="W815"/>
  <c r="Y1239"/>
  <c r="X815" l="1"/>
  <c r="W816"/>
  <c r="Y1240"/>
  <c r="X816" l="1"/>
  <c r="W817"/>
  <c r="Y1241"/>
  <c r="X817" l="1"/>
  <c r="W818"/>
  <c r="Y1242"/>
  <c r="X818" l="1"/>
  <c r="W819"/>
  <c r="Y1243"/>
  <c r="X819" l="1"/>
  <c r="W820"/>
  <c r="Y1244"/>
  <c r="X820" l="1"/>
  <c r="W821"/>
  <c r="Y1245"/>
  <c r="X821" l="1"/>
  <c r="W822"/>
  <c r="Y1246"/>
  <c r="X822" l="1"/>
  <c r="W823"/>
  <c r="Y1247"/>
  <c r="X823" l="1"/>
  <c r="W824"/>
  <c r="Y1248"/>
  <c r="X824" l="1"/>
  <c r="W825"/>
  <c r="Y1249"/>
  <c r="X825" l="1"/>
  <c r="W826"/>
  <c r="Y1250"/>
  <c r="X826" l="1"/>
  <c r="W827"/>
  <c r="Y1251"/>
  <c r="X827" l="1"/>
  <c r="W828"/>
  <c r="Y1252"/>
  <c r="X828" l="1"/>
  <c r="W829"/>
  <c r="Y1253"/>
  <c r="X829" l="1"/>
  <c r="W830"/>
  <c r="Y1254"/>
  <c r="X830" l="1"/>
  <c r="W831"/>
  <c r="Y1255"/>
  <c r="X831" l="1"/>
  <c r="W832"/>
  <c r="Y1256"/>
  <c r="X832" l="1"/>
  <c r="W833"/>
  <c r="Y1257"/>
  <c r="X833" l="1"/>
  <c r="W834"/>
  <c r="Y1258"/>
  <c r="X834" l="1"/>
  <c r="W835"/>
  <c r="Y1259"/>
  <c r="X835" l="1"/>
  <c r="W836"/>
  <c r="Y1260"/>
  <c r="X836" l="1"/>
  <c r="W837"/>
  <c r="Y1261"/>
  <c r="X837" l="1"/>
  <c r="W838"/>
  <c r="Y1262"/>
  <c r="X838" l="1"/>
  <c r="W839"/>
  <c r="Y1263"/>
  <c r="X839" l="1"/>
  <c r="W840"/>
  <c r="Y1264"/>
  <c r="X840" l="1"/>
  <c r="W841"/>
  <c r="Y1265"/>
  <c r="X841" l="1"/>
  <c r="W842"/>
  <c r="Y1266"/>
  <c r="X842" l="1"/>
  <c r="W843"/>
  <c r="Y1267"/>
  <c r="X843" l="1"/>
  <c r="W844"/>
  <c r="Y1268"/>
  <c r="X844" l="1"/>
  <c r="W845"/>
  <c r="Y1269"/>
  <c r="X845" l="1"/>
  <c r="W846"/>
  <c r="Y1270"/>
  <c r="X846" l="1"/>
  <c r="W847"/>
  <c r="Y1271"/>
  <c r="X847" l="1"/>
  <c r="W848"/>
  <c r="Y1272"/>
  <c r="X848" l="1"/>
  <c r="W849"/>
  <c r="Y1273"/>
  <c r="X849" l="1"/>
  <c r="W850"/>
  <c r="Y1274"/>
  <c r="X850" l="1"/>
  <c r="W851"/>
  <c r="Y1275"/>
  <c r="X851" l="1"/>
  <c r="W852"/>
  <c r="Y1276"/>
  <c r="X852" l="1"/>
  <c r="W853"/>
  <c r="Y1277"/>
  <c r="X853" l="1"/>
  <c r="W854"/>
  <c r="Y1278"/>
  <c r="X854" l="1"/>
  <c r="W855"/>
  <c r="Y1279"/>
  <c r="X855" l="1"/>
  <c r="W856"/>
  <c r="Y1280"/>
  <c r="X856" l="1"/>
  <c r="W857"/>
  <c r="Y1281"/>
  <c r="X857" l="1"/>
  <c r="W858"/>
  <c r="Y1282"/>
  <c r="X858" l="1"/>
  <c r="W859"/>
  <c r="Y1283"/>
  <c r="X859" l="1"/>
  <c r="W860"/>
  <c r="Y1284"/>
  <c r="X860" l="1"/>
  <c r="W861"/>
  <c r="Y1285"/>
  <c r="X861" l="1"/>
  <c r="W862"/>
  <c r="Y1286"/>
  <c r="X862" l="1"/>
  <c r="W863"/>
  <c r="Y1287"/>
  <c r="X863" l="1"/>
  <c r="W864"/>
  <c r="Y1288"/>
  <c r="X864" l="1"/>
  <c r="W865"/>
  <c r="Y1289"/>
  <c r="X865" l="1"/>
  <c r="W866"/>
  <c r="Y1290"/>
  <c r="X866" l="1"/>
  <c r="W867"/>
  <c r="Y1291"/>
  <c r="X867" l="1"/>
  <c r="W868"/>
  <c r="Y1292"/>
  <c r="W869" l="1"/>
  <c r="X868"/>
  <c r="Y1293"/>
  <c r="X869" l="1"/>
  <c r="W870"/>
  <c r="Y1294"/>
  <c r="X870" l="1"/>
  <c r="W871"/>
  <c r="Y1295"/>
  <c r="X871" l="1"/>
  <c r="W872"/>
  <c r="Y1296"/>
  <c r="X872" l="1"/>
  <c r="W873"/>
  <c r="Y1297"/>
  <c r="X873" l="1"/>
  <c r="W874"/>
  <c r="Y1298"/>
  <c r="W875" l="1"/>
  <c r="X874"/>
  <c r="Y1299"/>
  <c r="X875" l="1"/>
  <c r="W876"/>
  <c r="Y1300"/>
  <c r="X876" l="1"/>
  <c r="W877"/>
  <c r="Y1301"/>
  <c r="X877" l="1"/>
  <c r="W878"/>
  <c r="Y1302"/>
  <c r="W879" l="1"/>
  <c r="X878"/>
  <c r="Y1303"/>
  <c r="X879" l="1"/>
  <c r="W880"/>
  <c r="Y1304"/>
  <c r="X880" l="1"/>
  <c r="W881"/>
  <c r="Y1305"/>
  <c r="X881" l="1"/>
  <c r="W882"/>
  <c r="Y1306"/>
  <c r="X882" l="1"/>
  <c r="W883"/>
  <c r="Y1307"/>
  <c r="X883" l="1"/>
  <c r="W884"/>
  <c r="Y1308"/>
  <c r="X884" l="1"/>
  <c r="W885"/>
  <c r="Y1309"/>
  <c r="X885" l="1"/>
  <c r="W886"/>
  <c r="Y1310"/>
  <c r="X886" l="1"/>
  <c r="W887"/>
  <c r="Y1311"/>
  <c r="X887" l="1"/>
  <c r="W888"/>
  <c r="Y1312"/>
  <c r="X888" l="1"/>
  <c r="W889"/>
  <c r="Y1313"/>
  <c r="X889" l="1"/>
  <c r="W890"/>
  <c r="Y1314"/>
  <c r="X890" l="1"/>
  <c r="W891"/>
  <c r="Y1315"/>
  <c r="X891" l="1"/>
  <c r="W892"/>
  <c r="Y1316"/>
  <c r="X892" l="1"/>
  <c r="W893"/>
  <c r="Y1317"/>
  <c r="X893" l="1"/>
  <c r="W894"/>
  <c r="Y1318"/>
  <c r="X894" l="1"/>
  <c r="W895"/>
  <c r="Y1319"/>
  <c r="X895" l="1"/>
  <c r="W896"/>
  <c r="Y1320"/>
  <c r="X896" l="1"/>
  <c r="W897"/>
  <c r="Y1321"/>
  <c r="W898" l="1"/>
  <c r="X897"/>
  <c r="Y1322"/>
  <c r="W899" l="1"/>
  <c r="X898"/>
  <c r="Y1323"/>
  <c r="W900" l="1"/>
  <c r="X899"/>
  <c r="Y1324"/>
  <c r="W901" l="1"/>
  <c r="X900"/>
  <c r="Y1325"/>
  <c r="W902" l="1"/>
  <c r="X901"/>
  <c r="Y1326"/>
  <c r="X902" l="1"/>
  <c r="W903"/>
  <c r="Y1327"/>
  <c r="X903" l="1"/>
  <c r="W904"/>
  <c r="Y1328"/>
  <c r="X904" l="1"/>
  <c r="W905"/>
  <c r="Y1329"/>
  <c r="X905" l="1"/>
  <c r="W906"/>
  <c r="Y1330"/>
  <c r="X906" l="1"/>
  <c r="W907"/>
  <c r="Y1331"/>
  <c r="X907" l="1"/>
  <c r="W908"/>
  <c r="Y1332"/>
  <c r="X908" l="1"/>
  <c r="W909"/>
  <c r="Y1333"/>
  <c r="X909" l="1"/>
  <c r="W910"/>
  <c r="Y1334"/>
  <c r="X910" l="1"/>
  <c r="W911"/>
  <c r="Y1335"/>
  <c r="X911" l="1"/>
  <c r="W912"/>
  <c r="Y1336"/>
  <c r="X912" l="1"/>
  <c r="W913"/>
  <c r="Y1337"/>
  <c r="X913" l="1"/>
  <c r="W914"/>
  <c r="Y1338"/>
  <c r="X914" l="1"/>
  <c r="W915"/>
  <c r="Y1339"/>
  <c r="X915" l="1"/>
  <c r="W916"/>
  <c r="Y1340"/>
  <c r="X916" l="1"/>
  <c r="W917"/>
  <c r="Y1341"/>
  <c r="X917" l="1"/>
  <c r="W918"/>
  <c r="Y1342"/>
  <c r="X918" l="1"/>
  <c r="W919"/>
  <c r="Y1343"/>
  <c r="X919" l="1"/>
  <c r="W920"/>
  <c r="Y1344"/>
  <c r="X920" l="1"/>
  <c r="W921"/>
  <c r="Y1345"/>
  <c r="X921" l="1"/>
  <c r="W922"/>
  <c r="Y1346"/>
  <c r="X922" l="1"/>
  <c r="W923"/>
  <c r="Y1347"/>
  <c r="X923" l="1"/>
  <c r="W924"/>
  <c r="Y1348"/>
  <c r="X924" l="1"/>
  <c r="W925"/>
  <c r="Y1349"/>
  <c r="X925" l="1"/>
  <c r="W926"/>
  <c r="Y1350"/>
  <c r="X926" l="1"/>
  <c r="W927"/>
  <c r="Y1351"/>
  <c r="X927" l="1"/>
  <c r="W928"/>
  <c r="Y1352"/>
  <c r="X928" l="1"/>
  <c r="W929"/>
  <c r="Y1353"/>
  <c r="X929" l="1"/>
  <c r="W930"/>
  <c r="Y1354"/>
  <c r="X930" l="1"/>
  <c r="W931"/>
  <c r="Y1355"/>
  <c r="X931" l="1"/>
  <c r="W932"/>
  <c r="Y1356"/>
  <c r="X932" l="1"/>
  <c r="W933"/>
  <c r="Y1357"/>
  <c r="X933" l="1"/>
  <c r="W934"/>
  <c r="Y1358"/>
  <c r="X934" l="1"/>
  <c r="W935"/>
  <c r="Y1359"/>
  <c r="X935" l="1"/>
  <c r="W936"/>
  <c r="Y1360"/>
  <c r="X936" l="1"/>
  <c r="W937"/>
  <c r="Y1361"/>
  <c r="X937" l="1"/>
  <c r="W938"/>
  <c r="Y1362"/>
  <c r="X938" l="1"/>
  <c r="W939"/>
  <c r="Y1363"/>
  <c r="X939" l="1"/>
  <c r="W940"/>
  <c r="Y1364"/>
  <c r="X940" l="1"/>
  <c r="W941"/>
  <c r="Y1365"/>
  <c r="X941" l="1"/>
  <c r="W942"/>
  <c r="Y1366"/>
  <c r="X942" l="1"/>
  <c r="W943"/>
  <c r="Y1367"/>
  <c r="X943" l="1"/>
  <c r="W944"/>
  <c r="Y1368"/>
  <c r="X944" l="1"/>
  <c r="W945"/>
  <c r="Y1369"/>
  <c r="X945" l="1"/>
  <c r="W946"/>
  <c r="Y1370"/>
  <c r="X946" l="1"/>
  <c r="W947"/>
  <c r="Y1371"/>
  <c r="X947" l="1"/>
  <c r="W948"/>
  <c r="Y1372"/>
  <c r="X948" l="1"/>
  <c r="W949"/>
  <c r="Y1373"/>
  <c r="X949" l="1"/>
  <c r="W950"/>
  <c r="Y1374"/>
  <c r="X950" l="1"/>
  <c r="W951"/>
  <c r="Y1375"/>
  <c r="X951" l="1"/>
  <c r="W952"/>
  <c r="Y1376"/>
  <c r="X952" l="1"/>
  <c r="W953"/>
  <c r="Y1377"/>
  <c r="X953" l="1"/>
  <c r="W954"/>
  <c r="Y1378"/>
  <c r="X954" l="1"/>
  <c r="W955"/>
  <c r="Y1379"/>
  <c r="X955" l="1"/>
  <c r="W956"/>
  <c r="Y1380"/>
  <c r="X956" l="1"/>
  <c r="W957"/>
  <c r="Y1381"/>
  <c r="X957" l="1"/>
  <c r="W958"/>
  <c r="Y1382"/>
  <c r="X958" l="1"/>
  <c r="W959"/>
  <c r="Y1383"/>
  <c r="X959" l="1"/>
  <c r="W960"/>
  <c r="Y1384"/>
  <c r="X960" l="1"/>
  <c r="W961"/>
  <c r="Y1385"/>
  <c r="X961" l="1"/>
  <c r="W962"/>
  <c r="Y1386"/>
  <c r="X962" l="1"/>
  <c r="W963"/>
  <c r="Y1387"/>
  <c r="X963" l="1"/>
  <c r="W964"/>
  <c r="Y1388"/>
  <c r="X964" l="1"/>
  <c r="W965"/>
  <c r="Y1389"/>
  <c r="X965" l="1"/>
  <c r="W966"/>
  <c r="Y1390"/>
  <c r="X966" l="1"/>
  <c r="W967"/>
  <c r="Y1391"/>
  <c r="X967" l="1"/>
  <c r="W968"/>
  <c r="Y1392"/>
  <c r="X968" l="1"/>
  <c r="W969"/>
  <c r="Y1393"/>
  <c r="X969" l="1"/>
  <c r="W970"/>
  <c r="Y1394"/>
  <c r="X970" l="1"/>
  <c r="W971"/>
  <c r="Y1395"/>
  <c r="X971" l="1"/>
  <c r="W972"/>
  <c r="Y1396"/>
  <c r="X972" l="1"/>
  <c r="W973"/>
  <c r="Y1397"/>
  <c r="X973" l="1"/>
  <c r="W974"/>
  <c r="Y1398"/>
  <c r="X974" l="1"/>
  <c r="W975"/>
  <c r="Y1399"/>
  <c r="X975" l="1"/>
  <c r="W976"/>
  <c r="Y1400"/>
  <c r="X976" l="1"/>
  <c r="W977"/>
  <c r="Y1401"/>
  <c r="X977" l="1"/>
  <c r="W978"/>
  <c r="Y1402"/>
  <c r="X978" l="1"/>
  <c r="W979"/>
  <c r="Y1403"/>
  <c r="X979" l="1"/>
  <c r="W980"/>
  <c r="Y1404"/>
  <c r="X980" l="1"/>
  <c r="W981"/>
  <c r="Y1405"/>
  <c r="X981" l="1"/>
  <c r="W982"/>
  <c r="Y1406"/>
  <c r="X982" l="1"/>
  <c r="W983"/>
  <c r="Y1407"/>
  <c r="X983" l="1"/>
  <c r="W984"/>
  <c r="Y1408"/>
  <c r="X984" l="1"/>
  <c r="W985"/>
  <c r="Y1409"/>
  <c r="X985" l="1"/>
  <c r="W986"/>
  <c r="Y1410"/>
  <c r="X986" l="1"/>
  <c r="W987"/>
  <c r="Y1411"/>
  <c r="X987" l="1"/>
  <c r="W988"/>
  <c r="Y1412"/>
  <c r="X988" l="1"/>
  <c r="W989"/>
  <c r="Y1413"/>
  <c r="X989" l="1"/>
  <c r="W990"/>
  <c r="Y1414"/>
  <c r="X990" l="1"/>
  <c r="W991"/>
  <c r="Y1415"/>
  <c r="X991" l="1"/>
  <c r="W992"/>
  <c r="Y1416"/>
  <c r="X992" l="1"/>
  <c r="W993"/>
  <c r="Y1417"/>
  <c r="X993" l="1"/>
  <c r="W994"/>
  <c r="Y1418"/>
  <c r="X994" l="1"/>
  <c r="W995"/>
  <c r="Y1419"/>
  <c r="X995" l="1"/>
  <c r="W996"/>
  <c r="Y1420"/>
  <c r="X996" l="1"/>
  <c r="W997"/>
  <c r="Y1421"/>
  <c r="X997" l="1"/>
  <c r="W998"/>
  <c r="Y1422"/>
  <c r="X998" l="1"/>
  <c r="W999"/>
  <c r="Y1423"/>
  <c r="X999" l="1"/>
  <c r="W1000"/>
  <c r="Y1424"/>
  <c r="X1000" l="1"/>
  <c r="W1001"/>
  <c r="Y1425"/>
  <c r="X1001" l="1"/>
  <c r="W1002"/>
  <c r="Y1426"/>
  <c r="X1002" l="1"/>
  <c r="W1003"/>
  <c r="Y1427"/>
  <c r="X1003" l="1"/>
  <c r="W1004"/>
  <c r="Y1428"/>
  <c r="W1005" l="1"/>
  <c r="X1004"/>
  <c r="Y1429"/>
  <c r="X1005" l="1"/>
  <c r="W1006"/>
  <c r="Y1430"/>
  <c r="X1006" l="1"/>
  <c r="W1007"/>
  <c r="Y1431"/>
  <c r="X1007" l="1"/>
  <c r="W1008"/>
  <c r="Y1432"/>
  <c r="X1008" l="1"/>
  <c r="W1009"/>
  <c r="Y1433"/>
  <c r="X1009" l="1"/>
  <c r="W1010"/>
  <c r="Y1434"/>
  <c r="X1010" l="1"/>
  <c r="W1011"/>
  <c r="Y1435"/>
  <c r="X1011" l="1"/>
  <c r="W1012"/>
  <c r="Y1436"/>
  <c r="X1012" l="1"/>
  <c r="W1013"/>
  <c r="Y1437"/>
  <c r="W1014" l="1"/>
  <c r="X1013"/>
  <c r="Y1438"/>
  <c r="W1015" l="1"/>
  <c r="X1014"/>
  <c r="Y1439"/>
  <c r="X1015" l="1"/>
  <c r="W1016"/>
  <c r="Y1440"/>
  <c r="X1016" l="1"/>
  <c r="W1017"/>
  <c r="Y1441"/>
  <c r="X1017" l="1"/>
  <c r="W1018"/>
  <c r="Y1442"/>
  <c r="W1019" l="1"/>
  <c r="X1018"/>
  <c r="Y1443"/>
  <c r="X1019" l="1"/>
  <c r="W1020"/>
  <c r="Y1444"/>
  <c r="X1020" l="1"/>
  <c r="W1021"/>
  <c r="Y1445"/>
  <c r="X1021" l="1"/>
  <c r="W1022"/>
  <c r="Y1446"/>
  <c r="X1022" l="1"/>
  <c r="W1023"/>
  <c r="Y1447"/>
  <c r="X1023" l="1"/>
  <c r="W1024"/>
  <c r="Y1448"/>
  <c r="X1024" l="1"/>
  <c r="W1025"/>
  <c r="Y1449"/>
  <c r="X1025" l="1"/>
  <c r="W1026"/>
  <c r="Y1450"/>
  <c r="X1026" l="1"/>
  <c r="W1027"/>
  <c r="Y1451"/>
  <c r="X1027" l="1"/>
  <c r="W1028"/>
  <c r="Y1452"/>
  <c r="X1028" l="1"/>
  <c r="W1029"/>
  <c r="Y1453"/>
  <c r="X1029" l="1"/>
  <c r="W1030"/>
  <c r="Y1454"/>
  <c r="X1030" l="1"/>
  <c r="W1031"/>
  <c r="Y1455"/>
  <c r="X1031" l="1"/>
  <c r="W1032"/>
  <c r="Y1456"/>
  <c r="X1032" l="1"/>
  <c r="W1033"/>
  <c r="Y1457"/>
  <c r="X1033" l="1"/>
  <c r="W1034"/>
  <c r="Y1458"/>
  <c r="W1035" l="1"/>
  <c r="X1034"/>
  <c r="Y1459"/>
  <c r="X1035" l="1"/>
  <c r="W1036"/>
  <c r="Y1460"/>
  <c r="X1036" l="1"/>
  <c r="W1037"/>
  <c r="Y1461"/>
  <c r="X1037" l="1"/>
  <c r="W1038"/>
  <c r="Y1462"/>
  <c r="X1038" l="1"/>
  <c r="W1039"/>
  <c r="Y1463"/>
  <c r="W1040" l="1"/>
  <c r="X1039"/>
  <c r="Y1464"/>
  <c r="W1041" l="1"/>
  <c r="X1040"/>
  <c r="Y1465"/>
  <c r="W1042" l="1"/>
  <c r="X1041"/>
  <c r="Y1466"/>
  <c r="X1042" l="1"/>
  <c r="W1043"/>
  <c r="Y1467"/>
  <c r="X1043" l="1"/>
  <c r="W1044"/>
  <c r="Y1468"/>
  <c r="X1044" l="1"/>
  <c r="W1045"/>
  <c r="Y1469"/>
  <c r="X1045" l="1"/>
  <c r="W1046"/>
  <c r="Y1470"/>
  <c r="X1046" l="1"/>
  <c r="W1047"/>
  <c r="Y1471"/>
  <c r="X1047" l="1"/>
  <c r="W1048"/>
  <c r="Y1472"/>
  <c r="X1048" l="1"/>
  <c r="W1049"/>
  <c r="Y1473"/>
  <c r="X1049" l="1"/>
  <c r="W1050"/>
  <c r="Y1474"/>
  <c r="X1050" l="1"/>
  <c r="W1051"/>
  <c r="Y1475"/>
  <c r="X1051" l="1"/>
  <c r="W1052"/>
  <c r="Y1476"/>
  <c r="X1052" l="1"/>
  <c r="W1053"/>
  <c r="Y1477"/>
  <c r="X1053" l="1"/>
  <c r="W1054"/>
  <c r="Y1478"/>
  <c r="X1054" l="1"/>
  <c r="W1055"/>
  <c r="Y1479"/>
  <c r="X1055" l="1"/>
  <c r="W1056"/>
  <c r="Y1480"/>
  <c r="X1056" l="1"/>
  <c r="W1057"/>
  <c r="Y1481"/>
  <c r="X1057" l="1"/>
  <c r="W1058"/>
  <c r="Y1482"/>
  <c r="X1058" l="1"/>
  <c r="W1059"/>
  <c r="X1059" l="1"/>
  <c r="W1060"/>
  <c r="X1060" l="1"/>
  <c r="W1061"/>
  <c r="X1061" l="1"/>
  <c r="W1062"/>
  <c r="X1062" l="1"/>
  <c r="W1063"/>
  <c r="X1063" l="1"/>
  <c r="W1064"/>
  <c r="X1064" l="1"/>
  <c r="W1065"/>
  <c r="X1065" l="1"/>
  <c r="W1066"/>
  <c r="X1066" l="1"/>
  <c r="W1067"/>
  <c r="X1067" l="1"/>
  <c r="W1068"/>
  <c r="X1068" l="1"/>
  <c r="W1069"/>
  <c r="X1069" l="1"/>
  <c r="W1070"/>
  <c r="X1070" l="1"/>
  <c r="W1071"/>
  <c r="X1071" l="1"/>
  <c r="W1072"/>
  <c r="X1072" l="1"/>
  <c r="W1073"/>
  <c r="X1073" l="1"/>
  <c r="W1074"/>
  <c r="X1074" l="1"/>
  <c r="W1075"/>
  <c r="X1075" l="1"/>
  <c r="W1076"/>
  <c r="X1076" l="1"/>
  <c r="W1077"/>
  <c r="X1077" l="1"/>
  <c r="W1078"/>
  <c r="W1079" l="1"/>
  <c r="X1078"/>
  <c r="W1080" l="1"/>
  <c r="X1079"/>
  <c r="X1080" l="1"/>
  <c r="W1081"/>
  <c r="X1081" l="1"/>
  <c r="W1082"/>
  <c r="X1082" l="1"/>
  <c r="W1083"/>
  <c r="X1083" l="1"/>
  <c r="W1084"/>
  <c r="W1085" l="1"/>
  <c r="X1084"/>
  <c r="X1085" l="1"/>
  <c r="W1086"/>
  <c r="X1086" l="1"/>
  <c r="W1087"/>
  <c r="X1087" l="1"/>
  <c r="W1088"/>
  <c r="X1088" l="1"/>
  <c r="W1089"/>
  <c r="X1089" l="1"/>
  <c r="W1090"/>
  <c r="W1091" l="1"/>
  <c r="X1090"/>
  <c r="X1091" l="1"/>
  <c r="W1092"/>
  <c r="X1092" l="1"/>
  <c r="W1093"/>
  <c r="X1093" l="1"/>
  <c r="W1094"/>
  <c r="X1094" l="1"/>
  <c r="W1095"/>
  <c r="X1095" l="1"/>
  <c r="W1096"/>
  <c r="X1096" l="1"/>
  <c r="W1097"/>
  <c r="X1097" l="1"/>
  <c r="W1098"/>
  <c r="X1098" l="1"/>
  <c r="W1099"/>
  <c r="X1099" l="1"/>
  <c r="W1100"/>
  <c r="X1100" l="1"/>
  <c r="W1101"/>
  <c r="X1101" l="1"/>
  <c r="W1102"/>
  <c r="W1103" l="1"/>
  <c r="X1102"/>
  <c r="X1103" l="1"/>
  <c r="W1104"/>
  <c r="X1104" l="1"/>
  <c r="W1105"/>
  <c r="X1105" l="1"/>
  <c r="W1106"/>
  <c r="W1107" l="1"/>
  <c r="X1106"/>
  <c r="X1107" l="1"/>
  <c r="W1108"/>
  <c r="X1108" l="1"/>
  <c r="W1109"/>
  <c r="X1109" l="1"/>
  <c r="W1110"/>
  <c r="X1110" l="1"/>
  <c r="W1111"/>
  <c r="X1111" l="1"/>
  <c r="W1112"/>
  <c r="X1112" l="1"/>
  <c r="W1113"/>
  <c r="X1113" l="1"/>
  <c r="W1114"/>
  <c r="X1114" l="1"/>
  <c r="W1115"/>
  <c r="X1115" l="1"/>
  <c r="W1116"/>
  <c r="X1116" l="1"/>
  <c r="W1117"/>
  <c r="X1117" l="1"/>
  <c r="W1118"/>
  <c r="X1118" l="1"/>
  <c r="W1119"/>
  <c r="X1119" l="1"/>
  <c r="W1120"/>
  <c r="X1120" l="1"/>
  <c r="W1121"/>
  <c r="X1121" l="1"/>
  <c r="W1122"/>
  <c r="X1122" l="1"/>
  <c r="W1123"/>
  <c r="X1123" l="1"/>
  <c r="W1124"/>
  <c r="X1124" l="1"/>
  <c r="W1125"/>
  <c r="X1125" l="1"/>
  <c r="W1126"/>
  <c r="X1126" l="1"/>
  <c r="W1127"/>
  <c r="X1127" l="1"/>
  <c r="W1128"/>
  <c r="X1128" l="1"/>
  <c r="W1129"/>
  <c r="X1129" l="1"/>
  <c r="W1130"/>
  <c r="X1130" l="1"/>
  <c r="W1131"/>
  <c r="X1131" l="1"/>
  <c r="W1132"/>
  <c r="X1132" l="1"/>
  <c r="W1133"/>
  <c r="X1133" l="1"/>
  <c r="W1134"/>
  <c r="X1134" l="1"/>
  <c r="W1135"/>
  <c r="X1135" l="1"/>
  <c r="W1136"/>
  <c r="X1136" l="1"/>
  <c r="W1137"/>
  <c r="X1137" l="1"/>
  <c r="W1138"/>
  <c r="X1138" l="1"/>
  <c r="W1139"/>
  <c r="X1139" l="1"/>
  <c r="W1140"/>
  <c r="X1140" l="1"/>
  <c r="W1141"/>
  <c r="X1141" l="1"/>
  <c r="W1142"/>
  <c r="X1142" l="1"/>
  <c r="W1143"/>
  <c r="X1143" l="1"/>
  <c r="W1144"/>
  <c r="X1144" l="1"/>
  <c r="W1145"/>
  <c r="X1145" l="1"/>
  <c r="W1146"/>
  <c r="X1146" l="1"/>
  <c r="W1147"/>
  <c r="X1147" l="1"/>
  <c r="W1148"/>
  <c r="X1148" l="1"/>
  <c r="W1149"/>
  <c r="W1150" l="1"/>
  <c r="X1149"/>
  <c r="X1150" l="1"/>
  <c r="W1151"/>
  <c r="X1151" l="1"/>
  <c r="W1152"/>
  <c r="X1152" l="1"/>
  <c r="W1153"/>
  <c r="X1153" l="1"/>
  <c r="W1154"/>
  <c r="X1154" l="1"/>
  <c r="W1155"/>
  <c r="X1155" l="1"/>
  <c r="W1156"/>
  <c r="X1156" l="1"/>
  <c r="W1157"/>
  <c r="X1157" l="1"/>
  <c r="W1158"/>
  <c r="X1158" l="1"/>
  <c r="W1159"/>
  <c r="X1159" l="1"/>
  <c r="W1160"/>
  <c r="X1160" l="1"/>
  <c r="W1161"/>
  <c r="X1161" l="1"/>
  <c r="W1162"/>
  <c r="W1163" l="1"/>
  <c r="X1162"/>
  <c r="X1163" l="1"/>
  <c r="W1164"/>
  <c r="X1164" l="1"/>
  <c r="W1165"/>
  <c r="X1165" l="1"/>
  <c r="W1166"/>
  <c r="X1166" l="1"/>
  <c r="W1167"/>
  <c r="X1167" l="1"/>
  <c r="W1168"/>
  <c r="X1168" l="1"/>
  <c r="W1169"/>
  <c r="X1169" l="1"/>
  <c r="W1170"/>
  <c r="X1170" l="1"/>
  <c r="W1171"/>
  <c r="W1172" l="1"/>
  <c r="X1171"/>
  <c r="X1172" l="1"/>
  <c r="W1173"/>
  <c r="X1173" l="1"/>
  <c r="W1174"/>
  <c r="X1174" l="1"/>
  <c r="W1175"/>
  <c r="X1175" l="1"/>
  <c r="W1176"/>
  <c r="X1176" l="1"/>
  <c r="W1177"/>
  <c r="X1177" l="1"/>
  <c r="W1178"/>
  <c r="X1178" l="1"/>
  <c r="W1179"/>
  <c r="X1179" l="1"/>
  <c r="W1180"/>
  <c r="X1180" l="1"/>
  <c r="W1181"/>
  <c r="X1181" l="1"/>
  <c r="W1182"/>
  <c r="X1182" l="1"/>
  <c r="W1183"/>
  <c r="X1183" l="1"/>
  <c r="W1184"/>
  <c r="X1184" l="1"/>
  <c r="W1185"/>
  <c r="X1185" l="1"/>
  <c r="W1186"/>
  <c r="X1186" l="1"/>
  <c r="W1187"/>
  <c r="X1187" l="1"/>
  <c r="W1188"/>
  <c r="X1188" l="1"/>
  <c r="W1189"/>
  <c r="X1189" l="1"/>
  <c r="W1190"/>
  <c r="X1190" l="1"/>
  <c r="W1191"/>
  <c r="X1191" l="1"/>
  <c r="W1192"/>
  <c r="X1192" l="1"/>
  <c r="W1193"/>
  <c r="X1193" l="1"/>
  <c r="W1194"/>
  <c r="X1194" l="1"/>
  <c r="W1195"/>
  <c r="X1195" l="1"/>
  <c r="W1196"/>
  <c r="X1196" l="1"/>
  <c r="W1197"/>
  <c r="X1197" l="1"/>
  <c r="W1198"/>
  <c r="W1199" l="1"/>
  <c r="X1198"/>
  <c r="W1200" l="1"/>
  <c r="X1199"/>
  <c r="W1201" l="1"/>
  <c r="X1200"/>
  <c r="W1202" l="1"/>
  <c r="X1201"/>
  <c r="W1203" l="1"/>
  <c r="X1202"/>
  <c r="X1203" l="1"/>
  <c r="W1204"/>
  <c r="X1204" l="1"/>
  <c r="W1205"/>
  <c r="X1205" l="1"/>
  <c r="W1206"/>
  <c r="X1206" l="1"/>
  <c r="W1207"/>
  <c r="X1207" l="1"/>
  <c r="W1208"/>
  <c r="X1208" l="1"/>
  <c r="W1209"/>
  <c r="X1209" l="1"/>
  <c r="W1210"/>
  <c r="X1210" l="1"/>
  <c r="W1211"/>
  <c r="X1211" l="1"/>
  <c r="W1212"/>
  <c r="X1212" l="1"/>
  <c r="W1213"/>
  <c r="X1213" l="1"/>
  <c r="W1214"/>
  <c r="X1214" l="1"/>
  <c r="W1215"/>
  <c r="X1215" l="1"/>
  <c r="W1216"/>
  <c r="X1216" l="1"/>
  <c r="W1217"/>
  <c r="X1217" l="1"/>
  <c r="W1218"/>
  <c r="W1219" l="1"/>
  <c r="X1218"/>
  <c r="X1219" l="1"/>
  <c r="W1220"/>
  <c r="X1220" l="1"/>
  <c r="W1221"/>
  <c r="X1221" l="1"/>
  <c r="W1222"/>
  <c r="X1222" l="1"/>
  <c r="W1223"/>
  <c r="X1223" l="1"/>
  <c r="W1224"/>
  <c r="X1224" l="1"/>
  <c r="W1225"/>
  <c r="X1225" l="1"/>
  <c r="W1226"/>
  <c r="X1226" l="1"/>
  <c r="W1227"/>
  <c r="X1227" l="1"/>
  <c r="W1228"/>
  <c r="X1228" l="1"/>
  <c r="W1229"/>
  <c r="X1229" l="1"/>
  <c r="W1230"/>
  <c r="X1230" l="1"/>
  <c r="W1231"/>
  <c r="X1231" l="1"/>
  <c r="W1232"/>
  <c r="X1232" l="1"/>
  <c r="W1233"/>
  <c r="X1233" l="1"/>
  <c r="W1234"/>
  <c r="X1234" l="1"/>
  <c r="W1235"/>
  <c r="X1235" l="1"/>
  <c r="W1236"/>
  <c r="X1236" l="1"/>
  <c r="W1237"/>
  <c r="X1237" l="1"/>
  <c r="W1238"/>
  <c r="X1238" l="1"/>
  <c r="W1239"/>
  <c r="X1239" l="1"/>
  <c r="W1240"/>
  <c r="X1240" l="1"/>
  <c r="W1241"/>
  <c r="X1241" l="1"/>
  <c r="W1242"/>
  <c r="X1242" l="1"/>
  <c r="W1243"/>
  <c r="X1243" l="1"/>
  <c r="W1244"/>
  <c r="X1244" l="1"/>
  <c r="W1245"/>
  <c r="X1245" l="1"/>
  <c r="W1246"/>
  <c r="M22"/>
  <c r="H22"/>
  <c r="G6" i="3"/>
  <c r="X1246" i="2" l="1"/>
  <c r="W1247"/>
  <c r="M5" i="3"/>
  <c r="F10"/>
  <c r="F12"/>
  <c r="F13"/>
  <c r="F14"/>
  <c r="F15"/>
  <c r="K7"/>
  <c r="H7" s="1"/>
  <c r="F11"/>
  <c r="N6"/>
  <c r="J7"/>
  <c r="G7" s="1"/>
  <c r="X1247" i="2" l="1"/>
  <c r="W1248"/>
  <c r="G15" i="3"/>
  <c r="H15" s="1"/>
  <c r="G11"/>
  <c r="H11" s="1"/>
  <c r="G13"/>
  <c r="H13" s="1"/>
  <c r="G12"/>
  <c r="H12" s="1"/>
  <c r="G10"/>
  <c r="H10" s="1"/>
  <c r="I10" s="1"/>
  <c r="G14"/>
  <c r="H14" s="1"/>
  <c r="X1248" i="2" l="1"/>
  <c r="W1249"/>
  <c r="I13" i="3"/>
  <c r="J13" s="1"/>
  <c r="I15"/>
  <c r="J15" s="1"/>
  <c r="I12"/>
  <c r="J12" s="1"/>
  <c r="I14"/>
  <c r="J14" s="1"/>
  <c r="I11"/>
  <c r="J11" s="1"/>
  <c r="X1249" i="2" l="1"/>
  <c r="W1250"/>
  <c r="X22"/>
  <c r="I22"/>
  <c r="G28"/>
  <c r="X28" s="1"/>
  <c r="X1250" l="1"/>
  <c r="W1251"/>
  <c r="I28"/>
  <c r="T11"/>
  <c r="W1252" l="1"/>
  <c r="X1251"/>
  <c r="W1253" l="1"/>
  <c r="X1252"/>
  <c r="X1253" l="1"/>
  <c r="W1254"/>
  <c r="X1254" l="1"/>
  <c r="W1255"/>
  <c r="X1255" l="1"/>
  <c r="W1256"/>
  <c r="X1256" l="1"/>
  <c r="W1257"/>
  <c r="X1257" l="1"/>
  <c r="W1258"/>
  <c r="X1258" l="1"/>
  <c r="W1259"/>
  <c r="X1259" l="1"/>
  <c r="W1260"/>
  <c r="X1260" l="1"/>
  <c r="W1261"/>
  <c r="X1261" l="1"/>
  <c r="W1262"/>
  <c r="X1262" l="1"/>
  <c r="W1263"/>
  <c r="X1263" l="1"/>
  <c r="W1264"/>
  <c r="X1264" l="1"/>
  <c r="W1265"/>
  <c r="X1265" l="1"/>
  <c r="W1266"/>
  <c r="X1266" l="1"/>
  <c r="W1267"/>
  <c r="X1267" l="1"/>
  <c r="W1268"/>
  <c r="X1268" l="1"/>
  <c r="W1269"/>
  <c r="X1269" l="1"/>
  <c r="W1270"/>
  <c r="X1270" l="1"/>
  <c r="W1271"/>
  <c r="X1271" l="1"/>
  <c r="W1272"/>
  <c r="X1272" l="1"/>
  <c r="W1273"/>
  <c r="X1273" l="1"/>
  <c r="W1274"/>
  <c r="X1274" l="1"/>
  <c r="W1275"/>
  <c r="X1275" l="1"/>
  <c r="W1276"/>
  <c r="X1276" l="1"/>
  <c r="W1277"/>
  <c r="X1277" l="1"/>
  <c r="W1278"/>
  <c r="W1279" l="1"/>
  <c r="X1278"/>
  <c r="W1280" l="1"/>
  <c r="X1279"/>
  <c r="X1280" l="1"/>
  <c r="W1281"/>
  <c r="X1281" l="1"/>
  <c r="W1282"/>
  <c r="X1282" l="1"/>
  <c r="W1283"/>
  <c r="X1283" l="1"/>
  <c r="W1284"/>
  <c r="X1284" l="1"/>
  <c r="W1285"/>
  <c r="X1285" l="1"/>
  <c r="W1286"/>
  <c r="X1286" l="1"/>
  <c r="W1287"/>
  <c r="X1287" l="1"/>
  <c r="W1288"/>
  <c r="X1288" l="1"/>
  <c r="W1289"/>
  <c r="X1289" l="1"/>
  <c r="W1290"/>
  <c r="X1290" l="1"/>
  <c r="W1291"/>
  <c r="X1291" l="1"/>
  <c r="W1292"/>
  <c r="X1292" l="1"/>
  <c r="W1293"/>
  <c r="X1293" l="1"/>
  <c r="W1294"/>
  <c r="X1294" l="1"/>
  <c r="W1295"/>
  <c r="X1295" l="1"/>
  <c r="W1296"/>
  <c r="X1296" l="1"/>
  <c r="W1297"/>
  <c r="X1297" l="1"/>
  <c r="W1298"/>
  <c r="X1298" l="1"/>
  <c r="W1299"/>
  <c r="X1299" l="1"/>
  <c r="W1300"/>
  <c r="X1300" l="1"/>
  <c r="W1301"/>
  <c r="X1301" l="1"/>
  <c r="W1302"/>
  <c r="X1302" l="1"/>
  <c r="W1303"/>
  <c r="X1303" l="1"/>
  <c r="W1304"/>
  <c r="W1305" l="1"/>
  <c r="X1304"/>
  <c r="X1305" l="1"/>
  <c r="W1306"/>
  <c r="X1306" l="1"/>
  <c r="W1307"/>
  <c r="X1307" l="1"/>
  <c r="W1308"/>
  <c r="X1308" l="1"/>
  <c r="W1309"/>
  <c r="X1309" l="1"/>
  <c r="W1310"/>
  <c r="X1310" l="1"/>
  <c r="W1311"/>
  <c r="X1311" l="1"/>
  <c r="W1312"/>
  <c r="X1312" l="1"/>
  <c r="W1313"/>
  <c r="X1313" l="1"/>
  <c r="W1314"/>
  <c r="X1314" l="1"/>
  <c r="W1315"/>
  <c r="X1315" l="1"/>
  <c r="W1316"/>
  <c r="X1316" l="1"/>
  <c r="W1317"/>
  <c r="X1317" l="1"/>
  <c r="W1318"/>
  <c r="X1318" l="1"/>
  <c r="W1319"/>
  <c r="X1319" l="1"/>
  <c r="W1320"/>
  <c r="X1320" l="1"/>
  <c r="W1321"/>
  <c r="X1321" l="1"/>
  <c r="W1322"/>
  <c r="X1322" l="1"/>
  <c r="W1323"/>
  <c r="X1323" l="1"/>
  <c r="W1324"/>
  <c r="X1324" l="1"/>
  <c r="W1325"/>
  <c r="W1326" l="1"/>
  <c r="X1325"/>
  <c r="X1326" l="1"/>
  <c r="W1327"/>
  <c r="X1327" l="1"/>
  <c r="W1328"/>
  <c r="X1328" l="1"/>
  <c r="W1329"/>
  <c r="X1329" l="1"/>
  <c r="W1330"/>
  <c r="X1330" l="1"/>
  <c r="W1331"/>
  <c r="X1331" l="1"/>
  <c r="W1332"/>
  <c r="X1332" l="1"/>
  <c r="W1333"/>
  <c r="X1333" l="1"/>
  <c r="W1334"/>
  <c r="X1334" l="1"/>
  <c r="W1335"/>
  <c r="X1335" l="1"/>
  <c r="W1336"/>
  <c r="X1336" l="1"/>
  <c r="W1337"/>
  <c r="X1337" l="1"/>
  <c r="W1338"/>
  <c r="X1338" l="1"/>
  <c r="W1339"/>
  <c r="X1339" l="1"/>
  <c r="W1340"/>
  <c r="W1341" l="1"/>
  <c r="X1340"/>
  <c r="X1341" l="1"/>
  <c r="W1342"/>
  <c r="X1342" l="1"/>
  <c r="W1343"/>
  <c r="X1343" l="1"/>
  <c r="W1344"/>
  <c r="X1344" l="1"/>
  <c r="W1345"/>
  <c r="X1345" l="1"/>
  <c r="W1346"/>
  <c r="X1346" l="1"/>
  <c r="W1347"/>
  <c r="X1347" l="1"/>
  <c r="W1348"/>
  <c r="X1348" l="1"/>
  <c r="W1349"/>
  <c r="X1349" l="1"/>
  <c r="W1350"/>
  <c r="X1350" l="1"/>
  <c r="W1351"/>
  <c r="X1351" l="1"/>
  <c r="W1352"/>
  <c r="X1352" l="1"/>
  <c r="W1353"/>
  <c r="X1353" l="1"/>
  <c r="W1354"/>
  <c r="W1355" l="1"/>
  <c r="X1354"/>
  <c r="W1356" l="1"/>
  <c r="X1355"/>
  <c r="X1356" l="1"/>
  <c r="W1357"/>
  <c r="X1357" l="1"/>
  <c r="W1358"/>
  <c r="X1358" l="1"/>
  <c r="W1359"/>
  <c r="X1359" l="1"/>
  <c r="W1360"/>
  <c r="X1360" l="1"/>
  <c r="W1361"/>
  <c r="X1361" l="1"/>
  <c r="W1362"/>
  <c r="X1362" l="1"/>
  <c r="W1363"/>
  <c r="X1363" l="1"/>
  <c r="W1364"/>
  <c r="X1364" l="1"/>
  <c r="W1365"/>
  <c r="X1365" l="1"/>
  <c r="W1366"/>
  <c r="X1366" l="1"/>
  <c r="W1367"/>
  <c r="X1367" l="1"/>
  <c r="W1368"/>
  <c r="X1368" l="1"/>
  <c r="W1369"/>
  <c r="X1369" l="1"/>
  <c r="W1370"/>
  <c r="X1370" l="1"/>
  <c r="W1371"/>
  <c r="X1371" l="1"/>
  <c r="W1372"/>
  <c r="X1372" l="1"/>
  <c r="W1373"/>
  <c r="X1373" l="1"/>
  <c r="W1374"/>
  <c r="X1374" l="1"/>
  <c r="W1375"/>
  <c r="X1375" l="1"/>
  <c r="W1376"/>
  <c r="X1376" l="1"/>
  <c r="W1377"/>
  <c r="X1377" l="1"/>
  <c r="W1378"/>
  <c r="X1378" l="1"/>
  <c r="W1379"/>
  <c r="X1379" l="1"/>
  <c r="W1380"/>
  <c r="X1380" l="1"/>
  <c r="W1381"/>
  <c r="X1381" l="1"/>
  <c r="W1382"/>
  <c r="X1382" l="1"/>
  <c r="W1383"/>
  <c r="X1383" l="1"/>
  <c r="W1384"/>
  <c r="X1384" l="1"/>
  <c r="W1385"/>
  <c r="X1385" l="1"/>
  <c r="W1386"/>
  <c r="X1386" l="1"/>
  <c r="W1387"/>
  <c r="X1387" l="1"/>
  <c r="W1388"/>
  <c r="X1388" l="1"/>
  <c r="W1389"/>
  <c r="X1389" l="1"/>
  <c r="W1390"/>
  <c r="X1390" l="1"/>
  <c r="W1391"/>
  <c r="X1391" l="1"/>
  <c r="W1392"/>
  <c r="X1392" l="1"/>
  <c r="W1393"/>
  <c r="X1393" l="1"/>
  <c r="W1394"/>
  <c r="X1394" l="1"/>
  <c r="W1395"/>
  <c r="X1395" l="1"/>
  <c r="W1396"/>
  <c r="X1396" l="1"/>
  <c r="W1397"/>
  <c r="X1397" l="1"/>
  <c r="W1398"/>
  <c r="X1398" l="1"/>
  <c r="W1399"/>
  <c r="X1399" l="1"/>
  <c r="W1400"/>
  <c r="X1400" l="1"/>
  <c r="W1401"/>
  <c r="X1401" l="1"/>
  <c r="W1402"/>
  <c r="W1403" l="1"/>
  <c r="X1402"/>
  <c r="X1403" l="1"/>
  <c r="W1404"/>
  <c r="X1404" l="1"/>
  <c r="W1405"/>
  <c r="X1405" l="1"/>
  <c r="W1406"/>
  <c r="X1406" l="1"/>
  <c r="W1407"/>
  <c r="X1407" l="1"/>
  <c r="W1408"/>
  <c r="X1408" l="1"/>
  <c r="W1409"/>
  <c r="X1409" l="1"/>
  <c r="W1410"/>
  <c r="X1410" l="1"/>
  <c r="W1411"/>
  <c r="X1411" l="1"/>
  <c r="W1412"/>
  <c r="X1412" l="1"/>
  <c r="W1413"/>
  <c r="X1413" l="1"/>
  <c r="W1414"/>
  <c r="X1414" l="1"/>
  <c r="W1415"/>
  <c r="X1415" l="1"/>
  <c r="W1416"/>
  <c r="X1416" l="1"/>
  <c r="W1417"/>
  <c r="X1417" l="1"/>
  <c r="W1418"/>
  <c r="X1418" l="1"/>
  <c r="W1419"/>
  <c r="X1419" l="1"/>
  <c r="W1420"/>
  <c r="X1420" l="1"/>
  <c r="W1421"/>
  <c r="X1421" l="1"/>
  <c r="W1422"/>
  <c r="X1422" l="1"/>
  <c r="W1423"/>
  <c r="X1423" l="1"/>
  <c r="W1424"/>
  <c r="X1424" l="1"/>
  <c r="W1425"/>
  <c r="X1425" l="1"/>
  <c r="W1426"/>
  <c r="X1426" l="1"/>
  <c r="W1427"/>
  <c r="X1427" l="1"/>
  <c r="W1428"/>
  <c r="X1428" l="1"/>
  <c r="W1429"/>
  <c r="X1429" l="1"/>
  <c r="W1430"/>
  <c r="X1430" l="1"/>
  <c r="W1431"/>
  <c r="X1431" l="1"/>
  <c r="W1432"/>
  <c r="X1432" l="1"/>
  <c r="W1433"/>
  <c r="X1433" l="1"/>
  <c r="W1434"/>
  <c r="X1434" l="1"/>
  <c r="W1435"/>
  <c r="X1435" l="1"/>
  <c r="W1436"/>
  <c r="X1436" l="1"/>
  <c r="W1437"/>
  <c r="X1437" l="1"/>
  <c r="W1438"/>
  <c r="X1438" l="1"/>
  <c r="W1439"/>
  <c r="X1439" l="1"/>
  <c r="W1440"/>
  <c r="X1440" l="1"/>
  <c r="W1441"/>
  <c r="X1441" l="1"/>
  <c r="W1442"/>
  <c r="X1442" l="1"/>
  <c r="W1443"/>
  <c r="X1443" l="1"/>
  <c r="W1444"/>
  <c r="X1444" l="1"/>
  <c r="W1445"/>
  <c r="X1445" l="1"/>
  <c r="W1446"/>
  <c r="X1446" l="1"/>
  <c r="W1447"/>
  <c r="X1447" l="1"/>
  <c r="W1448"/>
  <c r="X1448" l="1"/>
  <c r="W1449"/>
  <c r="X1449" l="1"/>
  <c r="W1450"/>
  <c r="X1450" l="1"/>
  <c r="W1451"/>
  <c r="X1451" l="1"/>
  <c r="W1452"/>
  <c r="X1452" l="1"/>
  <c r="W1453"/>
  <c r="X1453" l="1"/>
  <c r="W1454"/>
  <c r="X1454" l="1"/>
  <c r="W1455"/>
  <c r="X1455" l="1"/>
  <c r="W1456"/>
  <c r="X1456" l="1"/>
  <c r="W1457"/>
  <c r="X1457" l="1"/>
  <c r="W1458"/>
  <c r="X1458" l="1"/>
  <c r="W1459"/>
  <c r="X1459" l="1"/>
  <c r="W1460"/>
  <c r="X1460" l="1"/>
  <c r="W1461"/>
  <c r="X1461" l="1"/>
  <c r="W1462"/>
  <c r="X1462" l="1"/>
  <c r="W1463"/>
  <c r="X1463" l="1"/>
  <c r="W1464"/>
  <c r="X1464" l="1"/>
  <c r="W1465"/>
  <c r="X1465" l="1"/>
  <c r="W1466"/>
  <c r="X1466" l="1"/>
  <c r="W1467"/>
  <c r="X1467" l="1"/>
  <c r="W1468"/>
  <c r="X1468" l="1"/>
  <c r="W1469"/>
  <c r="X1469" l="1"/>
  <c r="W1470"/>
  <c r="X1470" l="1"/>
  <c r="W1471"/>
  <c r="X1471" l="1"/>
  <c r="W1472"/>
  <c r="X1472" l="1"/>
  <c r="W1473"/>
  <c r="X1473" l="1"/>
  <c r="W1474"/>
  <c r="X1474" l="1"/>
  <c r="W1475"/>
  <c r="X1475" l="1"/>
  <c r="W1476"/>
  <c r="X1476" l="1"/>
  <c r="W1477"/>
  <c r="X1477" l="1"/>
  <c r="W1478"/>
  <c r="X1478" l="1"/>
  <c r="W1479"/>
  <c r="X1479" l="1"/>
  <c r="W1480"/>
  <c r="X1480" l="1"/>
  <c r="W1481"/>
  <c r="X1481" l="1"/>
  <c r="W1482"/>
  <c r="X1482" s="1"/>
  <c r="T12"/>
</calcChain>
</file>

<file path=xl/comments1.xml><?xml version="1.0" encoding="utf-8"?>
<comments xmlns="http://schemas.openxmlformats.org/spreadsheetml/2006/main">
  <authors>
    <author>lborges</author>
    <author>Cliente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lsco:</t>
        </r>
        <r>
          <rPr>
            <sz val="9"/>
            <color indexed="81"/>
            <rFont val="Tahoma"/>
            <family val="2"/>
          </rPr>
          <t xml:space="preserve">
Faturamento Médio da Empresa Mensal, se não souber deixar um padrão de 50.000,00</t>
        </r>
      </text>
    </comment>
    <comment ref="B10" authorId="1">
      <text>
        <r>
          <rPr>
            <b/>
            <sz val="8"/>
            <color indexed="81"/>
            <rFont val="Tahoma"/>
            <family val="2"/>
          </rPr>
          <t>Isco:</t>
        </r>
        <r>
          <rPr>
            <sz val="8"/>
            <color indexed="81"/>
            <rFont val="Tahoma"/>
            <family val="2"/>
          </rPr>
          <t xml:space="preserve">
Número de acessos simultâneos no sistema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lsco:</t>
        </r>
        <r>
          <rPr>
            <sz val="9"/>
            <color indexed="81"/>
            <rFont val="Tahoma"/>
            <family val="2"/>
          </rPr>
          <t xml:space="preserve">
Pode ser financiado em até 60x, observando sempre a parcela minima de 1.000,00</t>
        </r>
      </text>
    </comment>
  </commentList>
</comments>
</file>

<file path=xl/comments2.xml><?xml version="1.0" encoding="utf-8"?>
<comments xmlns="http://schemas.openxmlformats.org/spreadsheetml/2006/main">
  <authors>
    <author>Emir Toktar</author>
  </authors>
  <commentList>
    <comment ref="J6" authorId="0">
      <text>
        <r>
          <rPr>
            <b/>
            <sz val="8"/>
            <color indexed="81"/>
            <rFont val="Tahoma"/>
            <family val="2"/>
          </rPr>
          <t>Emir Toktar:</t>
        </r>
        <r>
          <rPr>
            <sz val="8"/>
            <color indexed="81"/>
            <rFont val="Tahoma"/>
            <family val="2"/>
          </rPr>
          <t xml:space="preserve">
var_afvInter</t>
        </r>
      </text>
    </comment>
    <comment ref="K6" authorId="0">
      <text>
        <r>
          <rPr>
            <b/>
            <sz val="8"/>
            <color indexed="81"/>
            <rFont val="Tahoma"/>
            <family val="2"/>
          </rPr>
          <t>Emir Toktar:</t>
        </r>
        <r>
          <rPr>
            <sz val="8"/>
            <color indexed="81"/>
            <rFont val="Tahoma"/>
            <family val="2"/>
          </rPr>
          <t xml:space="preserve">
var_afvIncl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Emir Toktar:</t>
        </r>
        <r>
          <rPr>
            <sz val="8"/>
            <color indexed="81"/>
            <rFont val="Tahoma"/>
            <family val="2"/>
          </rPr>
          <t xml:space="preserve">
m_VolumeIntersecao</t>
        </r>
      </text>
    </comment>
    <comment ref="K7" authorId="0">
      <text>
        <r>
          <rPr>
            <b/>
            <sz val="8"/>
            <color indexed="81"/>
            <rFont val="Tahoma"/>
            <family val="2"/>
          </rPr>
          <t>Emir Toktar:</t>
        </r>
        <r>
          <rPr>
            <sz val="8"/>
            <color indexed="81"/>
            <rFont val="Tahoma"/>
            <family val="2"/>
          </rPr>
          <t xml:space="preserve">
m_VolumeInclinacao</t>
        </r>
      </text>
    </comment>
  </commentList>
</comments>
</file>

<file path=xl/sharedStrings.xml><?xml version="1.0" encoding="utf-8"?>
<sst xmlns="http://schemas.openxmlformats.org/spreadsheetml/2006/main" count="279" uniqueCount="142">
  <si>
    <t>PDV</t>
  </si>
  <si>
    <t>Local de Intalação:</t>
  </si>
  <si>
    <t>X</t>
  </si>
  <si>
    <t>A Vista</t>
  </si>
  <si>
    <t>A Prazo 1 + 1</t>
  </si>
  <si>
    <t>A Prazo 1 + 2</t>
  </si>
  <si>
    <t>Quantidade Licenças:</t>
  </si>
  <si>
    <t>R$/Nfe</t>
  </si>
  <si>
    <t>Volume</t>
  </si>
  <si>
    <t>Plano OURO</t>
  </si>
  <si>
    <t>Plano PRATA</t>
  </si>
  <si>
    <t>Plano BRONZE</t>
  </si>
  <si>
    <t>Plano VERDE</t>
  </si>
  <si>
    <t>Plano  AZUL</t>
  </si>
  <si>
    <t>Custo inicial por NF-e :</t>
  </si>
  <si>
    <t>Custo/mÊs</t>
  </si>
  <si>
    <t>Custo</t>
  </si>
  <si>
    <t>Y (custo/NF-e)</t>
  </si>
  <si>
    <t>CREDITOS</t>
  </si>
  <si>
    <t>Planos (x)</t>
  </si>
  <si>
    <t>Valor Inclinação</t>
  </si>
  <si>
    <t>Raiz Volume</t>
  </si>
  <si>
    <t>Volume Inclinação</t>
  </si>
  <si>
    <t>Volume Interseção</t>
  </si>
  <si>
    <t>b (inclinação Reta)</t>
  </si>
  <si>
    <t>a (interseção Y)</t>
  </si>
  <si>
    <t>Y = a + bX</t>
  </si>
  <si>
    <t>raiz</t>
  </si>
  <si>
    <t>log</t>
  </si>
  <si>
    <t xml:space="preserve">b= </t>
  </si>
  <si>
    <t>(+/- 10,00 por clique em plano 600)</t>
  </si>
  <si>
    <t xml:space="preserve">a = </t>
  </si>
  <si>
    <t xml:space="preserve">R$ </t>
  </si>
  <si>
    <t xml:space="preserve"> Créditos</t>
  </si>
  <si>
    <t>Total</t>
  </si>
  <si>
    <t>Cálculo de Financiamento do Software</t>
  </si>
  <si>
    <t>Licenciamento</t>
  </si>
  <si>
    <t>Montante:</t>
  </si>
  <si>
    <t>Taxa de % a.m</t>
  </si>
  <si>
    <t>Período:</t>
  </si>
  <si>
    <t>Primeira Parcela</t>
  </si>
  <si>
    <t>Demais Parcelas</t>
  </si>
  <si>
    <t>valor</t>
  </si>
  <si>
    <t>parcela</t>
  </si>
  <si>
    <t>Versões do Sistema</t>
  </si>
  <si>
    <t>R1</t>
  </si>
  <si>
    <t>R2</t>
  </si>
  <si>
    <t>R3</t>
  </si>
  <si>
    <t>R4</t>
  </si>
  <si>
    <t>BI</t>
  </si>
  <si>
    <t>FULL</t>
  </si>
  <si>
    <t>NFE</t>
  </si>
  <si>
    <t>NF-E</t>
  </si>
  <si>
    <t>Qtde Parcelas</t>
  </si>
  <si>
    <t>HR</t>
  </si>
  <si>
    <t>NOTA ELETRONICA</t>
  </si>
  <si>
    <t>HORAS IMPLANTACAO</t>
  </si>
  <si>
    <t>Qtde</t>
  </si>
  <si>
    <t>Unitário</t>
  </si>
  <si>
    <t>Faturamento Médio Mensal:</t>
  </si>
  <si>
    <t>Desconto</t>
  </si>
  <si>
    <t>Total Bruto</t>
  </si>
  <si>
    <t>Total Liquido</t>
  </si>
  <si>
    <t>Implantação</t>
  </si>
  <si>
    <t>Total Final</t>
  </si>
  <si>
    <t>Juros a.m.</t>
  </si>
  <si>
    <t>Manutenção Mensal</t>
  </si>
  <si>
    <t>Licenças</t>
  </si>
  <si>
    <t>Notas Eletrônicas</t>
  </si>
  <si>
    <t xml:space="preserve">Total Geral Líquido </t>
  </si>
  <si>
    <t>Valor Financiado</t>
  </si>
  <si>
    <t>Entrada</t>
  </si>
  <si>
    <t>Valor Total Software</t>
  </si>
  <si>
    <t>Valor Final</t>
  </si>
  <si>
    <t>HORAS AVULSAS</t>
  </si>
  <si>
    <t>Validade:  01/01/2012 a 31/12/2012</t>
  </si>
  <si>
    <t xml:space="preserve">a Vista </t>
  </si>
  <si>
    <t>Financiado</t>
  </si>
  <si>
    <t>parcela minima</t>
  </si>
  <si>
    <t>DE</t>
  </si>
  <si>
    <t>CL</t>
  </si>
  <si>
    <t>Custo Logístico</t>
  </si>
  <si>
    <t xml:space="preserve">Desenvolvimento </t>
  </si>
  <si>
    <t>Horas Implantação</t>
  </si>
  <si>
    <t>Total Geral</t>
  </si>
  <si>
    <t>Impostos</t>
  </si>
  <si>
    <t>OU</t>
  </si>
  <si>
    <t xml:space="preserve">Outros itens </t>
  </si>
  <si>
    <t>Versão</t>
  </si>
  <si>
    <t>Duração projeto</t>
  </si>
  <si>
    <t>CÁLCULO DE PREÇO E IMPRESSÃO DO ORÇAMENTO</t>
  </si>
  <si>
    <t>Cliente e Contado do Cliente</t>
  </si>
  <si>
    <t>Desconto Geral</t>
  </si>
  <si>
    <t>Valor</t>
  </si>
  <si>
    <t>Hora Fechada</t>
  </si>
  <si>
    <t>STARTER</t>
  </si>
  <si>
    <t>EXPRESS</t>
  </si>
  <si>
    <t>CUSTOM</t>
  </si>
  <si>
    <t>E -PEDIDOS</t>
  </si>
  <si>
    <t>R$/Hora</t>
  </si>
  <si>
    <t>No Servidor do Cliente</t>
  </si>
  <si>
    <t>No Servidor da Isco</t>
  </si>
  <si>
    <t>&lt;&lt;&lt;&lt; -----  Indica Remoto</t>
  </si>
  <si>
    <t>Remota ?</t>
  </si>
  <si>
    <t>S</t>
  </si>
  <si>
    <t>N</t>
  </si>
  <si>
    <t>Desenv, Customizações, Int.</t>
  </si>
  <si>
    <t>B.I.</t>
  </si>
  <si>
    <t>EP</t>
  </si>
  <si>
    <t>Instalação no Cliente :                          Instalação 1 Servidor e 1 Máquina do Cliente</t>
  </si>
  <si>
    <t>Hora Avulsa</t>
  </si>
  <si>
    <t>Mínimo Horas</t>
  </si>
  <si>
    <t>Módulos</t>
  </si>
  <si>
    <t>MATERIAIS</t>
  </si>
  <si>
    <t>VENDAS</t>
  </si>
  <si>
    <t>FATURAMENTO</t>
  </si>
  <si>
    <t>WMS</t>
  </si>
  <si>
    <t>COMPRAS</t>
  </si>
  <si>
    <t>FINANCEIRO</t>
  </si>
  <si>
    <t>SERVIÇOS</t>
  </si>
  <si>
    <t>PRODUÇÃO</t>
  </si>
  <si>
    <t>COMEX</t>
  </si>
  <si>
    <t>CONTRATOS</t>
  </si>
  <si>
    <t>EDI</t>
  </si>
  <si>
    <t>FISCAL</t>
  </si>
  <si>
    <t>CONTÁBIL</t>
  </si>
  <si>
    <t>PATRIMÔNIOS</t>
  </si>
  <si>
    <t>C.T.F.</t>
  </si>
  <si>
    <t>Manutenção</t>
  </si>
  <si>
    <t>CADASTROS</t>
  </si>
  <si>
    <t>Base</t>
  </si>
  <si>
    <t>Man/Hora Impl</t>
  </si>
  <si>
    <t>Módulos Starter</t>
  </si>
  <si>
    <t>Módulos Express</t>
  </si>
  <si>
    <t>Módulos Full</t>
  </si>
  <si>
    <t>Módulos Custom</t>
  </si>
  <si>
    <t>Adiciona</t>
  </si>
  <si>
    <t>Licenciamento / Setup</t>
  </si>
  <si>
    <t xml:space="preserve">Módulos </t>
  </si>
  <si>
    <t>isco</t>
  </si>
  <si>
    <t>jose</t>
  </si>
  <si>
    <t>Considera Fat</t>
  </si>
</sst>
</file>

<file path=xl/styles.xml><?xml version="1.0" encoding="utf-8"?>
<styleSheet xmlns="http://schemas.openxmlformats.org/spreadsheetml/2006/main">
  <numFmts count="1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&quot;R$&quot;\ * #,##0.0000_-;\-&quot;R$&quot;\ * #,##0.0000_-;_-&quot;R$&quot;\ * &quot;-&quot;??_-;_-@_-"/>
    <numFmt numFmtId="166" formatCode="_-* #,##0.000_-;\-* #,##0.000_-;_-* &quot;-&quot;??_-;_-@_-"/>
    <numFmt numFmtId="167" formatCode="_-* #,##0.0000_-;\-* #,##0.0000_-;_-* &quot;-&quot;????_-;_-@_-"/>
    <numFmt numFmtId="168" formatCode="_-* #,##0.00000_-;\-* #,##0.00000_-;_-* &quot;-&quot;??_-;_-@_-"/>
    <numFmt numFmtId="169" formatCode="_-* #,##0.0000000000_-;\-* #,##0.0000000000_-;_-* &quot;-&quot;??_-;_-@_-"/>
    <numFmt numFmtId="170" formatCode="_-* #,##0.0000_-;\-* #,##0.0000_-;_-* &quot;-&quot;??_-;_-@_-"/>
    <numFmt numFmtId="171" formatCode="0.000"/>
    <numFmt numFmtId="172" formatCode="&quot;R$ &quot;#,##0.00_);\(&quot;R$ &quot;#,##0.00\)"/>
    <numFmt numFmtId="173" formatCode="_(&quot;R$&quot;* #,##0.00_);_(&quot;R$&quot;* \(#,##0.00\);_(&quot;R$&quot;* &quot;-&quot;??_);_(@_)"/>
    <numFmt numFmtId="174" formatCode="_-* #,##0_-;\-* #,##0_-;_-* &quot;-&quot;??_-;_-@_-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6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rgb="FF002060"/>
      <name val="Calibri"/>
      <family val="2"/>
      <scheme val="minor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sz val="8"/>
      <color rgb="FF0070C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u/>
      <sz val="10"/>
      <name val="Arial"/>
      <family val="2"/>
    </font>
    <font>
      <b/>
      <sz val="1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sz val="11"/>
      <color theme="3" tint="0.59999389629810485"/>
      <name val="Calibri"/>
      <family val="2"/>
      <scheme val="minor"/>
    </font>
    <font>
      <sz val="18"/>
      <color theme="0"/>
      <name val="Calibri"/>
      <family val="2"/>
      <scheme val="minor"/>
    </font>
    <font>
      <sz val="8"/>
      <name val="Arial"/>
      <family val="2"/>
    </font>
    <font>
      <b/>
      <sz val="8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33" fillId="0" borderId="0"/>
    <xf numFmtId="173" fontId="3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3">
    <xf numFmtId="0" fontId="0" fillId="0" borderId="0" xfId="0"/>
    <xf numFmtId="0" fontId="3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4" fillId="0" borderId="0" xfId="0" applyFont="1" applyProtection="1">
      <protection hidden="1"/>
    </xf>
    <xf numFmtId="164" fontId="4" fillId="0" borderId="0" xfId="1" applyFont="1" applyProtection="1">
      <protection hidden="1"/>
    </xf>
    <xf numFmtId="0" fontId="4" fillId="4" borderId="0" xfId="0" applyFont="1" applyFill="1" applyBorder="1" applyProtection="1">
      <protection hidden="1"/>
    </xf>
    <xf numFmtId="0" fontId="4" fillId="4" borderId="0" xfId="0" applyFont="1" applyFill="1" applyBorder="1" applyAlignment="1" applyProtection="1">
      <protection hidden="1"/>
    </xf>
    <xf numFmtId="165" fontId="1" fillId="0" borderId="13" xfId="3" applyNumberFormat="1" applyFont="1" applyBorder="1"/>
    <xf numFmtId="43" fontId="1" fillId="0" borderId="14" xfId="4" applyNumberFormat="1" applyFont="1" applyBorder="1"/>
    <xf numFmtId="165" fontId="1" fillId="0" borderId="14" xfId="3" applyNumberFormat="1" applyFont="1" applyBorder="1"/>
    <xf numFmtId="0" fontId="16" fillId="5" borderId="15" xfId="0" applyFont="1" applyFill="1" applyBorder="1" applyAlignment="1">
      <alignment horizontal="center" wrapText="1"/>
    </xf>
    <xf numFmtId="0" fontId="16" fillId="6" borderId="15" xfId="0" applyFont="1" applyFill="1" applyBorder="1" applyAlignment="1">
      <alignment horizontal="center" wrapText="1"/>
    </xf>
    <xf numFmtId="0" fontId="16" fillId="7" borderId="15" xfId="0" applyFont="1" applyFill="1" applyBorder="1" applyAlignment="1">
      <alignment horizontal="center" wrapText="1"/>
    </xf>
    <xf numFmtId="165" fontId="16" fillId="8" borderId="15" xfId="0" applyNumberFormat="1" applyFont="1" applyFill="1" applyBorder="1" applyAlignment="1">
      <alignment horizontal="center" wrapText="1"/>
    </xf>
    <xf numFmtId="0" fontId="16" fillId="9" borderId="15" xfId="0" applyFont="1" applyFill="1" applyBorder="1" applyAlignment="1">
      <alignment horizontal="center" wrapText="1"/>
    </xf>
    <xf numFmtId="0" fontId="16" fillId="10" borderId="15" xfId="0" applyFont="1" applyFill="1" applyBorder="1" applyAlignment="1">
      <alignment horizontal="center" wrapText="1"/>
    </xf>
    <xf numFmtId="0" fontId="0" fillId="0" borderId="0" xfId="0" applyFill="1"/>
    <xf numFmtId="0" fontId="17" fillId="0" borderId="0" xfId="0" applyFont="1"/>
    <xf numFmtId="0" fontId="17" fillId="0" borderId="0" xfId="0" applyFont="1" applyFill="1"/>
    <xf numFmtId="166" fontId="17" fillId="0" borderId="0" xfId="4" applyNumberFormat="1" applyFont="1"/>
    <xf numFmtId="43" fontId="17" fillId="0" borderId="0" xfId="4" applyNumberFormat="1" applyFont="1"/>
    <xf numFmtId="44" fontId="17" fillId="0" borderId="0" xfId="3" applyNumberFormat="1" applyFont="1"/>
    <xf numFmtId="167" fontId="17" fillId="0" borderId="0" xfId="0" applyNumberFormat="1" applyFont="1"/>
    <xf numFmtId="43" fontId="15" fillId="11" borderId="0" xfId="4" applyNumberFormat="1" applyFont="1" applyFill="1"/>
    <xf numFmtId="44" fontId="15" fillId="11" borderId="0" xfId="3" applyNumberFormat="1" applyFont="1" applyFill="1"/>
    <xf numFmtId="167" fontId="15" fillId="11" borderId="0" xfId="0" applyNumberFormat="1" applyFont="1" applyFill="1"/>
    <xf numFmtId="0" fontId="15" fillId="11" borderId="0" xfId="0" applyFont="1" applyFill="1"/>
    <xf numFmtId="0" fontId="17" fillId="0" borderId="0" xfId="0" applyFont="1" applyAlignment="1">
      <alignment horizontal="center"/>
    </xf>
    <xf numFmtId="168" fontId="1" fillId="0" borderId="0" xfId="4" applyNumberFormat="1" applyFont="1"/>
    <xf numFmtId="169" fontId="17" fillId="0" borderId="0" xfId="4" applyNumberFormat="1" applyFont="1"/>
    <xf numFmtId="166" fontId="17" fillId="0" borderId="1" xfId="4" applyNumberFormat="1" applyFont="1" applyBorder="1" applyAlignment="1">
      <alignment horizontal="center"/>
    </xf>
    <xf numFmtId="170" fontId="17" fillId="0" borderId="1" xfId="4" applyNumberFormat="1" applyFont="1" applyBorder="1" applyAlignment="1">
      <alignment horizontal="center"/>
    </xf>
    <xf numFmtId="0" fontId="0" fillId="11" borderId="16" xfId="0" applyFill="1" applyBorder="1"/>
    <xf numFmtId="0" fontId="0" fillId="11" borderId="17" xfId="0" applyFill="1" applyBorder="1" applyAlignment="1">
      <alignment horizontal="center" vertical="center"/>
    </xf>
    <xf numFmtId="171" fontId="17" fillId="0" borderId="0" xfId="0" applyNumberFormat="1" applyFont="1"/>
    <xf numFmtId="0" fontId="17" fillId="0" borderId="1" xfId="0" applyFont="1" applyBorder="1" applyAlignment="1">
      <alignment horizontal="center"/>
    </xf>
    <xf numFmtId="0" fontId="19" fillId="0" borderId="0" xfId="0" applyFont="1"/>
    <xf numFmtId="0" fontId="0" fillId="0" borderId="0" xfId="0" applyFill="1" applyBorder="1"/>
    <xf numFmtId="0" fontId="0" fillId="0" borderId="0" xfId="0" applyBorder="1"/>
    <xf numFmtId="0" fontId="17" fillId="0" borderId="0" xfId="0" applyFont="1" applyAlignment="1">
      <alignment horizontal="right"/>
    </xf>
    <xf numFmtId="0" fontId="12" fillId="0" borderId="0" xfId="0" applyFont="1"/>
    <xf numFmtId="0" fontId="20" fillId="0" borderId="0" xfId="0" applyFont="1"/>
    <xf numFmtId="0" fontId="14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3" fontId="0" fillId="0" borderId="0" xfId="0" applyNumberFormat="1" applyFill="1" applyBorder="1"/>
    <xf numFmtId="0" fontId="0" fillId="0" borderId="26" xfId="0" applyFill="1" applyBorder="1"/>
    <xf numFmtId="172" fontId="0" fillId="0" borderId="27" xfId="0" applyNumberFormat="1" applyFill="1" applyBorder="1" applyAlignment="1" applyProtection="1">
      <alignment horizontal="center"/>
      <protection locked="0"/>
    </xf>
    <xf numFmtId="0" fontId="0" fillId="0" borderId="22" xfId="0" applyFill="1" applyBorder="1"/>
    <xf numFmtId="0" fontId="0" fillId="0" borderId="19" xfId="0" applyFill="1" applyBorder="1"/>
    <xf numFmtId="10" fontId="0" fillId="0" borderId="27" xfId="2" applyNumberFormat="1" applyFont="1" applyFill="1" applyBorder="1" applyAlignment="1" applyProtection="1">
      <alignment horizontal="center"/>
      <protection locked="0"/>
    </xf>
    <xf numFmtId="172" fontId="23" fillId="0" borderId="0" xfId="0" applyNumberFormat="1" applyFont="1" applyFill="1" applyBorder="1" applyProtection="1">
      <protection hidden="1"/>
    </xf>
    <xf numFmtId="0" fontId="0" fillId="0" borderId="27" xfId="0" applyFill="1" applyBorder="1" applyAlignment="1" applyProtection="1">
      <alignment horizontal="center"/>
      <protection locked="0"/>
    </xf>
    <xf numFmtId="0" fontId="0" fillId="0" borderId="28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164" fontId="0" fillId="0" borderId="0" xfId="1" applyFont="1" applyFill="1" applyBorder="1"/>
    <xf numFmtId="0" fontId="22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22" fillId="4" borderId="0" xfId="0" applyFont="1" applyFill="1"/>
    <xf numFmtId="0" fontId="22" fillId="0" borderId="0" xfId="0" applyFont="1"/>
    <xf numFmtId="43" fontId="17" fillId="0" borderId="0" xfId="0" applyNumberFormat="1" applyFont="1"/>
    <xf numFmtId="0" fontId="0" fillId="12" borderId="34" xfId="0" applyFill="1" applyBorder="1" applyProtection="1">
      <protection hidden="1"/>
    </xf>
    <xf numFmtId="0" fontId="0" fillId="12" borderId="31" xfId="0" applyFill="1" applyBorder="1" applyProtection="1">
      <protection hidden="1"/>
    </xf>
    <xf numFmtId="164" fontId="25" fillId="12" borderId="31" xfId="1" applyFont="1" applyFill="1" applyBorder="1" applyProtection="1">
      <protection hidden="1"/>
    </xf>
    <xf numFmtId="164" fontId="26" fillId="12" borderId="31" xfId="1" applyFont="1" applyFill="1" applyBorder="1" applyProtection="1">
      <protection hidden="1"/>
    </xf>
    <xf numFmtId="0" fontId="8" fillId="12" borderId="31" xfId="0" applyFont="1" applyFill="1" applyBorder="1" applyAlignment="1" applyProtection="1">
      <alignment horizontal="center" vertical="center"/>
      <protection hidden="1"/>
    </xf>
    <xf numFmtId="0" fontId="0" fillId="12" borderId="31" xfId="0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6" fillId="4" borderId="3" xfId="0" applyFont="1" applyFill="1" applyBorder="1" applyAlignment="1" applyProtection="1">
      <protection hidden="1"/>
    </xf>
    <xf numFmtId="164" fontId="27" fillId="4" borderId="0" xfId="1" applyFont="1" applyFill="1" applyBorder="1" applyAlignment="1" applyProtection="1"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protection hidden="1"/>
    </xf>
    <xf numFmtId="0" fontId="0" fillId="4" borderId="0" xfId="0" applyFill="1" applyBorder="1" applyProtection="1">
      <protection hidden="1"/>
    </xf>
    <xf numFmtId="0" fontId="27" fillId="4" borderId="0" xfId="0" applyFont="1" applyFill="1" applyBorder="1" applyAlignment="1" applyProtection="1">
      <alignment horizontal="right"/>
      <protection hidden="1"/>
    </xf>
    <xf numFmtId="0" fontId="8" fillId="4" borderId="5" xfId="0" applyFont="1" applyFill="1" applyBorder="1" applyProtection="1">
      <protection hidden="1"/>
    </xf>
    <xf numFmtId="0" fontId="8" fillId="4" borderId="0" xfId="0" applyFont="1" applyFill="1" applyBorder="1" applyProtection="1"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164" fontId="11" fillId="4" borderId="6" xfId="1" applyFont="1" applyFill="1" applyBorder="1" applyProtection="1">
      <protection hidden="1"/>
    </xf>
    <xf numFmtId="0" fontId="11" fillId="4" borderId="6" xfId="0" applyFont="1" applyFill="1" applyBorder="1" applyProtection="1">
      <protection hidden="1"/>
    </xf>
    <xf numFmtId="9" fontId="27" fillId="4" borderId="0" xfId="2" applyFont="1" applyFill="1" applyBorder="1" applyAlignment="1" applyProtection="1">
      <protection hidden="1"/>
    </xf>
    <xf numFmtId="9" fontId="11" fillId="4" borderId="6" xfId="2" applyFont="1" applyFill="1" applyBorder="1" applyAlignment="1" applyProtection="1">
      <protection hidden="1"/>
    </xf>
    <xf numFmtId="9" fontId="11" fillId="4" borderId="0" xfId="2" applyFont="1" applyFill="1" applyBorder="1" applyAlignment="1" applyProtection="1">
      <protection hidden="1"/>
    </xf>
    <xf numFmtId="0" fontId="27" fillId="12" borderId="31" xfId="0" applyFont="1" applyFill="1" applyBorder="1" applyAlignment="1" applyProtection="1">
      <alignment horizontal="right"/>
      <protection hidden="1"/>
    </xf>
    <xf numFmtId="164" fontId="28" fillId="12" borderId="31" xfId="1" applyFont="1" applyFill="1" applyBorder="1" applyAlignment="1" applyProtection="1">
      <protection hidden="1"/>
    </xf>
    <xf numFmtId="0" fontId="31" fillId="12" borderId="31" xfId="0" applyFont="1" applyFill="1" applyBorder="1" applyAlignment="1" applyProtection="1">
      <alignment horizontal="right"/>
      <protection hidden="1"/>
    </xf>
    <xf numFmtId="164" fontId="32" fillId="12" borderId="31" xfId="1" applyFont="1" applyFill="1" applyBorder="1" applyAlignment="1" applyProtection="1">
      <protection hidden="1"/>
    </xf>
    <xf numFmtId="164" fontId="27" fillId="12" borderId="31" xfId="1" applyFont="1" applyFill="1" applyBorder="1" applyAlignment="1" applyProtection="1">
      <protection hidden="1"/>
    </xf>
    <xf numFmtId="164" fontId="31" fillId="12" borderId="31" xfId="1" applyFont="1" applyFill="1" applyBorder="1" applyAlignment="1" applyProtection="1">
      <protection hidden="1"/>
    </xf>
    <xf numFmtId="0" fontId="30" fillId="12" borderId="31" xfId="0" applyFont="1" applyFill="1" applyBorder="1" applyAlignment="1" applyProtection="1">
      <alignment horizontal="right"/>
      <protection hidden="1"/>
    </xf>
    <xf numFmtId="164" fontId="30" fillId="12" borderId="31" xfId="1" applyFont="1" applyFill="1" applyBorder="1" applyAlignment="1" applyProtection="1">
      <protection hidden="1"/>
    </xf>
    <xf numFmtId="164" fontId="27" fillId="12" borderId="31" xfId="1" applyFont="1" applyFill="1" applyBorder="1" applyAlignment="1" applyProtection="1">
      <alignment horizontal="right"/>
      <protection hidden="1"/>
    </xf>
    <xf numFmtId="0" fontId="29" fillId="12" borderId="31" xfId="0" applyFont="1" applyFill="1" applyBorder="1" applyAlignment="1" applyProtection="1">
      <alignment horizontal="right"/>
      <protection hidden="1"/>
    </xf>
    <xf numFmtId="164" fontId="29" fillId="12" borderId="31" xfId="1" applyFont="1" applyFill="1" applyBorder="1" applyProtection="1">
      <protection hidden="1"/>
    </xf>
    <xf numFmtId="0" fontId="33" fillId="12" borderId="31" xfId="0" applyFont="1" applyFill="1" applyBorder="1" applyAlignment="1" applyProtection="1">
      <alignment horizontal="right"/>
      <protection hidden="1"/>
    </xf>
    <xf numFmtId="10" fontId="25" fillId="12" borderId="31" xfId="0" applyNumberFormat="1" applyFont="1" applyFill="1" applyBorder="1" applyProtection="1">
      <protection hidden="1"/>
    </xf>
    <xf numFmtId="0" fontId="3" fillId="4" borderId="0" xfId="0" applyFont="1" applyFill="1" applyAlignment="1" applyProtection="1">
      <alignment horizontal="left"/>
      <protection hidden="1"/>
    </xf>
    <xf numFmtId="0" fontId="11" fillId="0" borderId="0" xfId="0" applyFont="1" applyFill="1" applyBorder="1"/>
    <xf numFmtId="0" fontId="11" fillId="0" borderId="0" xfId="0" applyFont="1" applyFill="1" applyBorder="1" applyProtection="1">
      <protection hidden="1"/>
    </xf>
    <xf numFmtId="0" fontId="11" fillId="0" borderId="6" xfId="0" applyFont="1" applyFill="1" applyBorder="1" applyProtection="1">
      <protection hidden="1"/>
    </xf>
    <xf numFmtId="0" fontId="11" fillId="0" borderId="21" xfId="0" applyFont="1" applyFill="1" applyBorder="1"/>
    <xf numFmtId="0" fontId="11" fillId="0" borderId="20" xfId="0" applyFont="1" applyFill="1" applyBorder="1"/>
    <xf numFmtId="0" fontId="11" fillId="0" borderId="18" xfId="0" applyFont="1" applyFill="1" applyBorder="1"/>
    <xf numFmtId="43" fontId="22" fillId="0" borderId="0" xfId="0" applyNumberFormat="1" applyFont="1" applyFill="1" applyBorder="1"/>
    <xf numFmtId="0" fontId="11" fillId="0" borderId="29" xfId="0" applyFont="1" applyFill="1" applyBorder="1"/>
    <xf numFmtId="0" fontId="11" fillId="0" borderId="30" xfId="0" applyFont="1" applyFill="1" applyBorder="1"/>
    <xf numFmtId="0" fontId="11" fillId="0" borderId="0" xfId="0" applyFont="1"/>
    <xf numFmtId="0" fontId="11" fillId="0" borderId="0" xfId="0" applyFont="1" applyFill="1"/>
    <xf numFmtId="0" fontId="11" fillId="0" borderId="6" xfId="0" applyFont="1" applyFill="1" applyBorder="1"/>
    <xf numFmtId="0" fontId="11" fillId="0" borderId="8" xfId="0" applyFont="1" applyFill="1" applyBorder="1"/>
    <xf numFmtId="0" fontId="11" fillId="0" borderId="9" xfId="0" applyFont="1" applyFill="1" applyBorder="1"/>
    <xf numFmtId="0" fontId="0" fillId="12" borderId="37" xfId="0" applyFill="1" applyBorder="1" applyProtection="1">
      <protection hidden="1"/>
    </xf>
    <xf numFmtId="0" fontId="0" fillId="12" borderId="38" xfId="0" applyFill="1" applyBorder="1" applyProtection="1">
      <protection hidden="1"/>
    </xf>
    <xf numFmtId="164" fontId="25" fillId="12" borderId="38" xfId="1" applyFont="1" applyFill="1" applyBorder="1" applyProtection="1">
      <protection hidden="1"/>
    </xf>
    <xf numFmtId="0" fontId="0" fillId="12" borderId="38" xfId="0" applyFill="1" applyBorder="1" applyAlignment="1" applyProtection="1">
      <alignment horizontal="center" vertical="center"/>
      <protection hidden="1"/>
    </xf>
    <xf numFmtId="164" fontId="38" fillId="13" borderId="38" xfId="1" applyFont="1" applyFill="1" applyBorder="1" applyAlignment="1" applyProtection="1">
      <alignment horizontal="center" vertical="center"/>
      <protection locked="0"/>
    </xf>
    <xf numFmtId="9" fontId="27" fillId="13" borderId="31" xfId="2" applyFont="1" applyFill="1" applyBorder="1" applyAlignment="1" applyProtection="1">
      <protection locked="0"/>
    </xf>
    <xf numFmtId="164" fontId="27" fillId="13" borderId="31" xfId="1" applyFont="1" applyFill="1" applyBorder="1" applyAlignment="1" applyProtection="1">
      <protection locked="0"/>
    </xf>
    <xf numFmtId="0" fontId="0" fillId="0" borderId="31" xfId="0" applyBorder="1" applyProtection="1">
      <protection hidden="1"/>
    </xf>
    <xf numFmtId="164" fontId="4" fillId="0" borderId="0" xfId="0" applyNumberFormat="1" applyFont="1" applyProtection="1">
      <protection hidden="1"/>
    </xf>
    <xf numFmtId="0" fontId="23" fillId="4" borderId="0" xfId="0" applyFont="1" applyFill="1" applyBorder="1" applyAlignment="1" applyProtection="1">
      <protection hidden="1"/>
    </xf>
    <xf numFmtId="0" fontId="42" fillId="4" borderId="0" xfId="0" applyFont="1" applyFill="1" applyBorder="1" applyAlignment="1" applyProtection="1">
      <protection hidden="1"/>
    </xf>
    <xf numFmtId="164" fontId="27" fillId="13" borderId="31" xfId="1" applyFont="1" applyFill="1" applyBorder="1" applyAlignment="1" applyProtection="1">
      <alignment horizontal="center" vertical="center"/>
      <protection locked="0"/>
    </xf>
    <xf numFmtId="0" fontId="32" fillId="12" borderId="31" xfId="0" applyFont="1" applyFill="1" applyBorder="1" applyAlignment="1" applyProtection="1">
      <alignment horizontal="right" shrinkToFit="1"/>
      <protection hidden="1"/>
    </xf>
    <xf numFmtId="0" fontId="7" fillId="12" borderId="38" xfId="0" applyFont="1" applyFill="1" applyBorder="1" applyAlignment="1" applyProtection="1">
      <alignment horizontal="center" vertical="center"/>
      <protection hidden="1"/>
    </xf>
    <xf numFmtId="164" fontId="26" fillId="12" borderId="38" xfId="1" applyFont="1" applyFill="1" applyBorder="1" applyProtection="1">
      <protection hidden="1"/>
    </xf>
    <xf numFmtId="0" fontId="2" fillId="12" borderId="38" xfId="0" applyFont="1" applyFill="1" applyBorder="1" applyAlignment="1" applyProtection="1">
      <alignment horizontal="right"/>
      <protection hidden="1"/>
    </xf>
    <xf numFmtId="164" fontId="2" fillId="12" borderId="38" xfId="1" applyFont="1" applyFill="1" applyBorder="1" applyProtection="1">
      <protection hidden="1"/>
    </xf>
    <xf numFmtId="0" fontId="3" fillId="0" borderId="31" xfId="0" applyFont="1" applyBorder="1" applyProtection="1">
      <protection hidden="1"/>
    </xf>
    <xf numFmtId="0" fontId="0" fillId="0" borderId="41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40" xfId="0" applyBorder="1" applyProtection="1">
      <protection hidden="1"/>
    </xf>
    <xf numFmtId="0" fontId="0" fillId="12" borderId="38" xfId="0" applyFill="1" applyBorder="1" applyAlignment="1" applyProtection="1">
      <alignment horizontal="center"/>
      <protection hidden="1"/>
    </xf>
    <xf numFmtId="0" fontId="4" fillId="12" borderId="31" xfId="0" applyFont="1" applyFill="1" applyBorder="1" applyAlignment="1" applyProtection="1">
      <alignment horizontal="right"/>
      <protection hidden="1"/>
    </xf>
    <xf numFmtId="0" fontId="4" fillId="12" borderId="33" xfId="0" applyFont="1" applyFill="1" applyBorder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3" fillId="12" borderId="34" xfId="0" applyFont="1" applyFill="1" applyBorder="1" applyProtection="1">
      <protection hidden="1"/>
    </xf>
    <xf numFmtId="0" fontId="0" fillId="4" borderId="0" xfId="0" applyFont="1" applyFill="1" applyProtection="1">
      <protection hidden="1"/>
    </xf>
    <xf numFmtId="0" fontId="15" fillId="4" borderId="0" xfId="0" applyFont="1" applyFill="1" applyBorder="1" applyProtection="1">
      <protection hidden="1"/>
    </xf>
    <xf numFmtId="0" fontId="0" fillId="13" borderId="31" xfId="0" applyFill="1" applyBorder="1" applyProtection="1">
      <protection locked="0"/>
    </xf>
    <xf numFmtId="0" fontId="44" fillId="0" borderId="44" xfId="0" applyFont="1" applyFill="1" applyBorder="1" applyAlignment="1" applyProtection="1">
      <alignment horizontal="center"/>
      <protection hidden="1"/>
    </xf>
    <xf numFmtId="0" fontId="44" fillId="0" borderId="45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hidden="1"/>
    </xf>
    <xf numFmtId="0" fontId="0" fillId="0" borderId="0" xfId="0" applyProtection="1">
      <protection hidden="1"/>
    </xf>
    <xf numFmtId="164" fontId="0" fillId="12" borderId="31" xfId="1" applyFont="1" applyFill="1" applyBorder="1" applyProtection="1">
      <protection hidden="1"/>
    </xf>
    <xf numFmtId="0" fontId="0" fillId="4" borderId="36" xfId="0" applyFill="1" applyBorder="1" applyProtection="1">
      <protection hidden="1"/>
    </xf>
    <xf numFmtId="43" fontId="4" fillId="0" borderId="0" xfId="0" applyNumberFormat="1" applyFont="1" applyProtection="1">
      <protection hidden="1"/>
    </xf>
    <xf numFmtId="43" fontId="4" fillId="0" borderId="0" xfId="8" applyFont="1" applyProtection="1">
      <protection hidden="1"/>
    </xf>
    <xf numFmtId="0" fontId="11" fillId="4" borderId="0" xfId="0" applyFont="1" applyFill="1" applyProtection="1">
      <protection hidden="1"/>
    </xf>
    <xf numFmtId="0" fontId="4" fillId="0" borderId="0" xfId="0" applyFont="1" applyAlignment="1" applyProtection="1">
      <alignment wrapText="1"/>
      <protection hidden="1"/>
    </xf>
    <xf numFmtId="174" fontId="27" fillId="13" borderId="31" xfId="8" applyNumberFormat="1" applyFont="1" applyFill="1" applyBorder="1" applyAlignment="1" applyProtection="1">
      <alignment horizontal="center" vertical="center"/>
      <protection locked="0"/>
    </xf>
    <xf numFmtId="43" fontId="0" fillId="0" borderId="0" xfId="0" applyNumberFormat="1" applyProtection="1">
      <protection hidden="1"/>
    </xf>
    <xf numFmtId="0" fontId="2" fillId="12" borderId="31" xfId="0" applyFont="1" applyFill="1" applyBorder="1" applyAlignment="1" applyProtection="1">
      <alignment horizontal="center"/>
      <protection hidden="1"/>
    </xf>
    <xf numFmtId="0" fontId="0" fillId="12" borderId="31" xfId="0" applyFill="1" applyBorder="1" applyAlignment="1" applyProtection="1">
      <alignment horizontal="center"/>
      <protection hidden="1"/>
    </xf>
    <xf numFmtId="0" fontId="36" fillId="0" borderId="0" xfId="0" applyFont="1" applyProtection="1">
      <protection hidden="1"/>
    </xf>
    <xf numFmtId="0" fontId="0" fillId="0" borderId="31" xfId="0" applyFill="1" applyBorder="1" applyProtection="1">
      <protection hidden="1"/>
    </xf>
    <xf numFmtId="0" fontId="3" fillId="0" borderId="31" xfId="0" applyFont="1" applyFill="1" applyBorder="1" applyProtection="1">
      <protection hidden="1"/>
    </xf>
    <xf numFmtId="164" fontId="11" fillId="0" borderId="31" xfId="1" applyFont="1" applyFill="1" applyBorder="1" applyProtection="1">
      <protection hidden="1"/>
    </xf>
    <xf numFmtId="0" fontId="11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2" fillId="0" borderId="31" xfId="0" applyFont="1" applyFill="1" applyBorder="1" applyAlignment="1" applyProtection="1">
      <alignment horizontal="center"/>
      <protection hidden="1"/>
    </xf>
    <xf numFmtId="0" fontId="39" fillId="0" borderId="0" xfId="0" applyFont="1" applyProtection="1">
      <protection hidden="1"/>
    </xf>
    <xf numFmtId="164" fontId="0" fillId="0" borderId="31" xfId="1" applyFont="1" applyFill="1" applyBorder="1" applyProtection="1">
      <protection hidden="1"/>
    </xf>
    <xf numFmtId="164" fontId="3" fillId="0" borderId="31" xfId="1" applyFont="1" applyFill="1" applyBorder="1" applyProtection="1">
      <protection hidden="1"/>
    </xf>
    <xf numFmtId="174" fontId="45" fillId="13" borderId="31" xfId="8" applyNumberFormat="1" applyFont="1" applyFill="1" applyBorder="1" applyAlignment="1" applyProtection="1">
      <alignment horizontal="center" vertical="center"/>
      <protection locked="0"/>
    </xf>
    <xf numFmtId="0" fontId="0" fillId="12" borderId="0" xfId="0" applyFill="1" applyBorder="1" applyAlignment="1" applyProtection="1">
      <alignment horizontal="center"/>
      <protection hidden="1"/>
    </xf>
    <xf numFmtId="164" fontId="0" fillId="12" borderId="0" xfId="1" applyFont="1" applyFill="1" applyBorder="1" applyProtection="1">
      <protection hidden="1"/>
    </xf>
    <xf numFmtId="0" fontId="2" fillId="14" borderId="31" xfId="0" applyFont="1" applyFill="1" applyBorder="1" applyAlignment="1" applyProtection="1">
      <alignment horizontal="center"/>
      <protection locked="0"/>
    </xf>
    <xf numFmtId="164" fontId="13" fillId="13" borderId="33" xfId="1" applyFont="1" applyFill="1" applyBorder="1" applyAlignment="1" applyProtection="1">
      <protection locked="0"/>
    </xf>
    <xf numFmtId="0" fontId="8" fillId="13" borderId="31" xfId="0" quotePrefix="1" applyFont="1" applyFill="1" applyBorder="1" applyAlignment="1" applyProtection="1">
      <alignment horizontal="center" vertical="center"/>
      <protection locked="0"/>
    </xf>
    <xf numFmtId="0" fontId="8" fillId="13" borderId="3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Protection="1">
      <protection hidden="1"/>
    </xf>
    <xf numFmtId="0" fontId="7" fillId="13" borderId="33" xfId="0" applyFont="1" applyFill="1" applyBorder="1" applyAlignment="1" applyProtection="1">
      <alignment horizontal="center" vertical="center"/>
      <protection locked="0"/>
    </xf>
    <xf numFmtId="43" fontId="4" fillId="15" borderId="32" xfId="8" applyFont="1" applyFill="1" applyBorder="1" applyAlignment="1" applyProtection="1">
      <alignment vertical="center"/>
      <protection locked="0"/>
    </xf>
    <xf numFmtId="0" fontId="11" fillId="4" borderId="0" xfId="0" applyFont="1" applyFill="1" applyBorder="1" applyProtection="1">
      <protection hidden="1"/>
    </xf>
    <xf numFmtId="1" fontId="3" fillId="4" borderId="6" xfId="0" applyNumberFormat="1" applyFont="1" applyFill="1" applyBorder="1" applyProtection="1">
      <protection hidden="1"/>
    </xf>
    <xf numFmtId="0" fontId="2" fillId="12" borderId="0" xfId="0" applyFont="1" applyFill="1" applyBorder="1" applyAlignment="1" applyProtection="1">
      <alignment horizontal="center"/>
      <protection hidden="1"/>
    </xf>
    <xf numFmtId="0" fontId="36" fillId="4" borderId="0" xfId="0" applyFont="1" applyFill="1" applyBorder="1" applyProtection="1">
      <protection hidden="1"/>
    </xf>
    <xf numFmtId="164" fontId="13" fillId="13" borderId="0" xfId="1" applyFont="1" applyFill="1" applyBorder="1" applyAlignment="1" applyProtection="1">
      <protection locked="0"/>
    </xf>
    <xf numFmtId="164" fontId="26" fillId="12" borderId="0" xfId="1" applyFont="1" applyFill="1" applyBorder="1" applyProtection="1">
      <protection hidden="1"/>
    </xf>
    <xf numFmtId="164" fontId="38" fillId="13" borderId="0" xfId="1" applyFont="1" applyFill="1" applyBorder="1" applyAlignment="1" applyProtection="1">
      <alignment horizontal="center" vertical="center"/>
      <protection locked="0"/>
    </xf>
    <xf numFmtId="43" fontId="2" fillId="12" borderId="0" xfId="0" applyNumberFormat="1" applyFont="1" applyFill="1" applyBorder="1" applyAlignment="1" applyProtection="1">
      <alignment horizontal="center"/>
      <protection hidden="1"/>
    </xf>
    <xf numFmtId="43" fontId="3" fillId="4" borderId="6" xfId="0" applyNumberFormat="1" applyFont="1" applyFill="1" applyBorder="1" applyProtection="1"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4" fontId="46" fillId="0" borderId="0" xfId="8" applyNumberFormat="1" applyFont="1" applyProtection="1">
      <protection hidden="1"/>
    </xf>
    <xf numFmtId="164" fontId="3" fillId="4" borderId="6" xfId="1" applyFont="1" applyFill="1" applyBorder="1" applyProtection="1">
      <protection hidden="1"/>
    </xf>
    <xf numFmtId="0" fontId="47" fillId="12" borderId="31" xfId="0" applyFont="1" applyFill="1" applyBorder="1" applyProtection="1">
      <protection hidden="1"/>
    </xf>
    <xf numFmtId="0" fontId="35" fillId="12" borderId="31" xfId="0" applyFont="1" applyFill="1" applyBorder="1" applyAlignment="1" applyProtection="1">
      <alignment horizontal="center"/>
      <protection hidden="1"/>
    </xf>
    <xf numFmtId="0" fontId="44" fillId="0" borderId="42" xfId="0" applyFont="1" applyFill="1" applyBorder="1" applyAlignment="1" applyProtection="1">
      <alignment horizontal="center"/>
      <protection hidden="1"/>
    </xf>
    <xf numFmtId="0" fontId="44" fillId="0" borderId="43" xfId="0" applyFont="1" applyFill="1" applyBorder="1" applyAlignment="1" applyProtection="1">
      <alignment horizontal="center"/>
      <protection hidden="1"/>
    </xf>
    <xf numFmtId="0" fontId="44" fillId="0" borderId="44" xfId="0" applyFont="1" applyFill="1" applyBorder="1" applyAlignment="1" applyProtection="1">
      <alignment horizontal="center"/>
      <protection hidden="1"/>
    </xf>
    <xf numFmtId="0" fontId="44" fillId="0" borderId="7" xfId="0" applyFont="1" applyFill="1" applyBorder="1" applyAlignment="1" applyProtection="1">
      <alignment horizontal="center"/>
      <protection hidden="1"/>
    </xf>
    <xf numFmtId="0" fontId="44" fillId="0" borderId="8" xfId="0" applyFont="1" applyFill="1" applyBorder="1" applyAlignment="1" applyProtection="1">
      <alignment horizontal="center"/>
      <protection hidden="1"/>
    </xf>
    <xf numFmtId="0" fontId="44" fillId="0" borderId="45" xfId="0" applyFont="1" applyFill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left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6" fillId="3" borderId="10" xfId="0" applyFont="1" applyFill="1" applyBorder="1" applyAlignment="1" applyProtection="1">
      <alignment horizontal="center"/>
      <protection hidden="1"/>
    </xf>
    <xf numFmtId="0" fontId="6" fillId="3" borderId="11" xfId="0" applyFont="1" applyFill="1" applyBorder="1" applyAlignment="1" applyProtection="1">
      <alignment horizontal="center"/>
      <protection hidden="1"/>
    </xf>
    <xf numFmtId="0" fontId="6" fillId="3" borderId="12" xfId="0" applyFont="1" applyFill="1" applyBorder="1" applyAlignment="1" applyProtection="1">
      <alignment horizontal="center"/>
      <protection hidden="1"/>
    </xf>
    <xf numFmtId="0" fontId="4" fillId="12" borderId="34" xfId="0" applyFont="1" applyFill="1" applyBorder="1" applyAlignment="1" applyProtection="1">
      <alignment horizontal="right"/>
      <protection hidden="1"/>
    </xf>
    <xf numFmtId="0" fontId="4" fillId="12" borderId="31" xfId="0" applyFont="1" applyFill="1" applyBorder="1" applyAlignment="1" applyProtection="1">
      <alignment horizontal="right"/>
      <protection hidden="1"/>
    </xf>
    <xf numFmtId="1" fontId="13" fillId="12" borderId="31" xfId="0" applyNumberFormat="1" applyFont="1" applyFill="1" applyBorder="1" applyAlignment="1" applyProtection="1">
      <alignment horizontal="right"/>
      <protection hidden="1"/>
    </xf>
    <xf numFmtId="164" fontId="13" fillId="13" borderId="31" xfId="1" applyFont="1" applyFill="1" applyBorder="1" applyAlignment="1" applyProtection="1">
      <alignment horizontal="left"/>
      <protection locked="0"/>
    </xf>
    <xf numFmtId="0" fontId="0" fillId="12" borderId="37" xfId="0" applyFill="1" applyBorder="1" applyAlignment="1" applyProtection="1">
      <alignment horizontal="center"/>
      <protection hidden="1"/>
    </xf>
    <xf numFmtId="0" fontId="0" fillId="12" borderId="38" xfId="0" applyFill="1" applyBorder="1" applyAlignment="1" applyProtection="1">
      <alignment horizontal="center"/>
      <protection hidden="1"/>
    </xf>
    <xf numFmtId="164" fontId="13" fillId="13" borderId="33" xfId="1" applyFont="1" applyFill="1" applyBorder="1" applyAlignment="1" applyProtection="1">
      <alignment horizontal="left"/>
      <protection locked="0"/>
    </xf>
    <xf numFmtId="164" fontId="13" fillId="13" borderId="36" xfId="1" applyFont="1" applyFill="1" applyBorder="1" applyAlignment="1" applyProtection="1">
      <alignment horizontal="left"/>
      <protection locked="0"/>
    </xf>
    <xf numFmtId="164" fontId="13" fillId="13" borderId="32" xfId="1" applyFont="1" applyFill="1" applyBorder="1" applyAlignment="1" applyProtection="1">
      <alignment horizontal="left"/>
      <protection locked="0"/>
    </xf>
    <xf numFmtId="0" fontId="4" fillId="12" borderId="33" xfId="0" applyFont="1" applyFill="1" applyBorder="1" applyAlignment="1" applyProtection="1">
      <alignment horizontal="right"/>
      <protection hidden="1"/>
    </xf>
    <xf numFmtId="0" fontId="4" fillId="12" borderId="33" xfId="0" applyFont="1" applyFill="1" applyBorder="1" applyAlignment="1" applyProtection="1">
      <alignment horizontal="center"/>
      <protection hidden="1"/>
    </xf>
    <xf numFmtId="0" fontId="4" fillId="12" borderId="36" xfId="0" applyFont="1" applyFill="1" applyBorder="1" applyAlignment="1" applyProtection="1">
      <alignment horizontal="center"/>
      <protection hidden="1"/>
    </xf>
    <xf numFmtId="0" fontId="4" fillId="12" borderId="32" xfId="0" applyFont="1" applyFill="1" applyBorder="1" applyAlignment="1" applyProtection="1">
      <alignment horizontal="center"/>
      <protection hidden="1"/>
    </xf>
    <xf numFmtId="0" fontId="0" fillId="12" borderId="46" xfId="0" applyFill="1" applyBorder="1" applyAlignment="1" applyProtection="1">
      <alignment horizontal="center" textRotation="90"/>
      <protection hidden="1"/>
    </xf>
    <xf numFmtId="0" fontId="0" fillId="12" borderId="39" xfId="0" applyFill="1" applyBorder="1" applyAlignment="1" applyProtection="1">
      <alignment horizontal="center" textRotation="90"/>
      <protection hidden="1"/>
    </xf>
    <xf numFmtId="0" fontId="27" fillId="12" borderId="38" xfId="0" applyFont="1" applyFill="1" applyBorder="1" applyAlignment="1" applyProtection="1">
      <alignment horizontal="center" wrapText="1"/>
      <protection hidden="1"/>
    </xf>
    <xf numFmtId="0" fontId="27" fillId="12" borderId="46" xfId="0" applyFont="1" applyFill="1" applyBorder="1" applyAlignment="1" applyProtection="1">
      <alignment horizontal="center" wrapText="1"/>
      <protection hidden="1"/>
    </xf>
    <xf numFmtId="0" fontId="27" fillId="12" borderId="39" xfId="0" applyFont="1" applyFill="1" applyBorder="1" applyAlignment="1" applyProtection="1">
      <alignment horizontal="center" wrapText="1"/>
      <protection hidden="1"/>
    </xf>
    <xf numFmtId="164" fontId="28" fillId="12" borderId="38" xfId="1" applyFont="1" applyFill="1" applyBorder="1" applyAlignment="1" applyProtection="1">
      <alignment horizontal="center"/>
      <protection hidden="1"/>
    </xf>
    <xf numFmtId="164" fontId="28" fillId="12" borderId="46" xfId="1" applyFont="1" applyFill="1" applyBorder="1" applyAlignment="1" applyProtection="1">
      <alignment horizontal="center"/>
      <protection hidden="1"/>
    </xf>
    <xf numFmtId="164" fontId="28" fillId="12" borderId="39" xfId="1" applyFont="1" applyFill="1" applyBorder="1" applyAlignment="1" applyProtection="1">
      <alignment horizontal="center"/>
      <protection hidden="1"/>
    </xf>
    <xf numFmtId="0" fontId="27" fillId="12" borderId="38" xfId="0" applyFont="1" applyFill="1" applyBorder="1" applyAlignment="1" applyProtection="1">
      <alignment horizontal="center" vertical="center"/>
      <protection hidden="1"/>
    </xf>
    <xf numFmtId="0" fontId="27" fillId="12" borderId="46" xfId="0" applyFont="1" applyFill="1" applyBorder="1" applyAlignment="1" applyProtection="1">
      <alignment horizontal="center" vertical="center"/>
      <protection hidden="1"/>
    </xf>
    <xf numFmtId="0" fontId="27" fillId="12" borderId="39" xfId="0" applyFont="1" applyFill="1" applyBorder="1" applyAlignment="1" applyProtection="1">
      <alignment horizontal="center" vertical="center"/>
      <protection hidden="1"/>
    </xf>
    <xf numFmtId="164" fontId="27" fillId="13" borderId="38" xfId="1" applyFont="1" applyFill="1" applyBorder="1" applyAlignment="1" applyProtection="1">
      <alignment horizontal="center" vertical="center"/>
      <protection locked="0"/>
    </xf>
    <xf numFmtId="164" fontId="27" fillId="13" borderId="46" xfId="1" applyFont="1" applyFill="1" applyBorder="1" applyAlignment="1" applyProtection="1">
      <alignment horizontal="center" vertical="center"/>
      <protection locked="0"/>
    </xf>
    <xf numFmtId="164" fontId="27" fillId="13" borderId="39" xfId="1" applyFont="1" applyFill="1" applyBorder="1" applyAlignment="1" applyProtection="1">
      <alignment horizontal="center" vertical="center"/>
      <protection locked="0"/>
    </xf>
    <xf numFmtId="0" fontId="13" fillId="13" borderId="31" xfId="0" applyFont="1" applyFill="1" applyBorder="1" applyAlignment="1" applyProtection="1">
      <alignment horizontal="center"/>
      <protection locked="0"/>
    </xf>
    <xf numFmtId="0" fontId="0" fillId="13" borderId="31" xfId="0" applyFill="1" applyBorder="1" applyAlignment="1" applyProtection="1">
      <alignment horizontal="center"/>
      <protection locked="0"/>
    </xf>
    <xf numFmtId="0" fontId="35" fillId="12" borderId="39" xfId="0" applyFont="1" applyFill="1" applyBorder="1" applyAlignment="1" applyProtection="1">
      <alignment horizontal="center"/>
      <protection hidden="1"/>
    </xf>
    <xf numFmtId="0" fontId="0" fillId="12" borderId="47" xfId="0" applyFill="1" applyBorder="1" applyAlignment="1" applyProtection="1">
      <alignment horizontal="center"/>
      <protection hidden="1"/>
    </xf>
    <xf numFmtId="0" fontId="0" fillId="12" borderId="48" xfId="0" applyFill="1" applyBorder="1" applyAlignment="1" applyProtection="1">
      <alignment horizontal="center"/>
      <protection hidden="1"/>
    </xf>
    <xf numFmtId="0" fontId="7" fillId="12" borderId="33" xfId="0" applyFont="1" applyFill="1" applyBorder="1" applyAlignment="1" applyProtection="1">
      <alignment horizontal="center" vertical="center"/>
      <protection hidden="1"/>
    </xf>
    <xf numFmtId="0" fontId="7" fillId="12" borderId="32" xfId="0" applyFont="1" applyFill="1" applyBorder="1" applyAlignment="1" applyProtection="1">
      <alignment horizontal="center" vertical="center"/>
      <protection hidden="1"/>
    </xf>
    <xf numFmtId="0" fontId="7" fillId="13" borderId="33" xfId="0" applyFont="1" applyFill="1" applyBorder="1" applyAlignment="1" applyProtection="1">
      <alignment horizontal="center" vertical="center"/>
      <protection locked="0"/>
    </xf>
    <xf numFmtId="0" fontId="7" fillId="13" borderId="32" xfId="0" applyFont="1" applyFill="1" applyBorder="1" applyAlignment="1" applyProtection="1">
      <alignment horizontal="center" vertical="center"/>
      <protection locked="0"/>
    </xf>
    <xf numFmtId="0" fontId="0" fillId="12" borderId="33" xfId="0" applyFill="1" applyBorder="1" applyAlignment="1" applyProtection="1">
      <alignment horizontal="center"/>
      <protection hidden="1"/>
    </xf>
    <xf numFmtId="0" fontId="0" fillId="12" borderId="36" xfId="0" applyFill="1" applyBorder="1" applyAlignment="1" applyProtection="1">
      <alignment horizontal="center"/>
      <protection hidden="1"/>
    </xf>
    <xf numFmtId="0" fontId="0" fillId="12" borderId="32" xfId="0" applyFill="1" applyBorder="1" applyAlignment="1" applyProtection="1">
      <alignment horizontal="center"/>
      <protection hidden="1"/>
    </xf>
    <xf numFmtId="0" fontId="0" fillId="12" borderId="49" xfId="0" applyFill="1" applyBorder="1" applyAlignment="1" applyProtection="1">
      <alignment horizontal="center"/>
      <protection hidden="1"/>
    </xf>
    <xf numFmtId="0" fontId="0" fillId="12" borderId="0" xfId="0" applyFill="1" applyBorder="1" applyAlignment="1" applyProtection="1">
      <alignment horizontal="center"/>
      <protection hidden="1"/>
    </xf>
    <xf numFmtId="0" fontId="4" fillId="4" borderId="36" xfId="0" applyFont="1" applyFill="1" applyBorder="1" applyAlignment="1" applyProtection="1">
      <alignment horizontal="center"/>
      <protection hidden="1"/>
    </xf>
    <xf numFmtId="0" fontId="22" fillId="4" borderId="0" xfId="0" applyFont="1" applyFill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37" fillId="0" borderId="0" xfId="5" applyFont="1" applyFill="1" applyBorder="1" applyAlignment="1" applyProtection="1">
      <alignment horizontal="center"/>
      <protection locked="0"/>
    </xf>
    <xf numFmtId="0" fontId="18" fillId="0" borderId="25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0" fillId="11" borderId="0" xfId="0" applyFill="1" applyAlignment="1">
      <alignment horizontal="right"/>
    </xf>
  </cellXfs>
  <cellStyles count="9">
    <cellStyle name="Hyperlink" xfId="5" builtinId="8"/>
    <cellStyle name="Moeda" xfId="1" builtinId="4"/>
    <cellStyle name="Moeda 2" xfId="3"/>
    <cellStyle name="Moeda 3" xfId="7"/>
    <cellStyle name="Normal" xfId="0" builtinId="0"/>
    <cellStyle name="Normal 2" xfId="6"/>
    <cellStyle name="Porcentagem" xfId="2" builtinId="5"/>
    <cellStyle name="Separador de milhares" xfId="8" builtinId="3"/>
    <cellStyle name="Separador de milhares 2" xfId="4"/>
  </cellStyles>
  <dxfs count="11">
    <dxf>
      <fill>
        <patternFill>
          <bgColor rgb="FFFF0000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 tint="-4.9989318521683403E-2"/>
      </font>
    </dxf>
  </dxfs>
  <tableStyles count="0" defaultTableStyle="TableStyleMedium9" defaultPivotStyle="PivotStyleLight16"/>
  <colors>
    <mruColors>
      <color rgb="FFFFFFFF"/>
      <color rgb="FFEDEBD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56031</xdr:colOff>
      <xdr:row>1</xdr:row>
      <xdr:rowOff>70036</xdr:rowOff>
    </xdr:from>
    <xdr:to>
      <xdr:col>2</xdr:col>
      <xdr:colOff>1333501</xdr:colOff>
      <xdr:row>4</xdr:row>
      <xdr:rowOff>155761</xdr:rowOff>
    </xdr:to>
    <xdr:pic>
      <xdr:nvPicPr>
        <xdr:cNvPr id="3" name="Picture 7" descr="LOGOMARCA_COR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560" y="260536"/>
          <a:ext cx="127747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66675</xdr:rowOff>
    </xdr:from>
    <xdr:to>
      <xdr:col>2</xdr:col>
      <xdr:colOff>342900</xdr:colOff>
      <xdr:row>4</xdr:row>
      <xdr:rowOff>152400</xdr:rowOff>
    </xdr:to>
    <xdr:pic>
      <xdr:nvPicPr>
        <xdr:cNvPr id="3" name="Picture 7" descr="LOGOMARCA_COR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257175"/>
          <a:ext cx="12477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28575</xdr:rowOff>
    </xdr:from>
    <xdr:to>
      <xdr:col>3</xdr:col>
      <xdr:colOff>981075</xdr:colOff>
      <xdr:row>15</xdr:row>
      <xdr:rowOff>9525</xdr:rowOff>
    </xdr:to>
    <xdr:sp macro="" textlink="">
      <xdr:nvSpPr>
        <xdr:cNvPr id="9" name="Retângulo 8"/>
        <xdr:cNvSpPr/>
      </xdr:nvSpPr>
      <xdr:spPr>
        <a:xfrm>
          <a:off x="161925" y="1933575"/>
          <a:ext cx="3724275" cy="933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pt-BR" sz="1200" baseline="0"/>
            <a:t>1. Salve uma versão antes de SIMULAR PREÇOS. </a:t>
          </a:r>
        </a:p>
        <a:p>
          <a:pPr algn="l"/>
          <a:r>
            <a:rPr lang="pt-BR" sz="1200" baseline="0"/>
            <a:t>2. Não é para DIVULGAR para CLIENTES.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3.  Cuidado</a:t>
          </a:r>
          <a:r>
            <a:rPr lang="pt-B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para não alterar as fórmulas. </a:t>
          </a:r>
          <a:endParaRPr lang="pt-BR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BS1866"/>
  <sheetViews>
    <sheetView showGridLines="0" tabSelected="1" zoomScale="85" zoomScaleNormal="85" workbookViewId="0">
      <selection activeCell="H16" sqref="H16"/>
    </sheetView>
  </sheetViews>
  <sheetFormatPr defaultRowHeight="15"/>
  <cols>
    <col min="1" max="1" width="2" style="140" customWidth="1"/>
    <col min="2" max="2" width="0.28515625" style="140" customWidth="1"/>
    <col min="3" max="3" width="26.28515625" style="140" customWidth="1"/>
    <col min="4" max="4" width="3.85546875" style="140" customWidth="1"/>
    <col min="5" max="5" width="20.7109375" style="140" customWidth="1"/>
    <col min="6" max="6" width="6" style="140" customWidth="1"/>
    <col min="7" max="7" width="13" style="140" customWidth="1"/>
    <col min="8" max="8" width="11" style="140" customWidth="1"/>
    <col min="9" max="9" width="15.140625" style="140" customWidth="1"/>
    <col min="10" max="12" width="15.140625" style="148" hidden="1" customWidth="1"/>
    <col min="13" max="13" width="4.5703125" style="140" customWidth="1"/>
    <col min="14" max="14" width="4.140625" style="140" customWidth="1"/>
    <col min="15" max="15" width="2.42578125" style="140" customWidth="1"/>
    <col min="16" max="16" width="23.140625" style="140" customWidth="1"/>
    <col min="17" max="17" width="17.28515625" style="140" customWidth="1"/>
    <col min="18" max="18" width="2.28515625" style="140" customWidth="1"/>
    <col min="19" max="19" width="20.7109375" style="140" customWidth="1"/>
    <col min="20" max="20" width="17.28515625" style="140" customWidth="1"/>
    <col min="21" max="21" width="4.5703125" style="140" customWidth="1"/>
    <col min="22" max="22" width="1.140625" style="3" customWidth="1"/>
    <col min="23" max="23" width="12.5703125" style="3" hidden="1" customWidth="1"/>
    <col min="24" max="24" width="13" style="3" hidden="1" customWidth="1"/>
    <col min="25" max="25" width="18" style="3" hidden="1" customWidth="1"/>
    <col min="26" max="26" width="15.85546875" style="3" hidden="1" customWidth="1"/>
    <col min="27" max="27" width="18" style="3" hidden="1" customWidth="1"/>
    <col min="28" max="29" width="7.85546875" style="3" hidden="1" customWidth="1"/>
    <col min="30" max="30" width="2" style="159" hidden="1" customWidth="1"/>
    <col min="31" max="31" width="14.42578125" style="3" hidden="1" customWidth="1"/>
    <col min="32" max="32" width="14" style="3" hidden="1" customWidth="1"/>
    <col min="33" max="33" width="16.5703125" style="3" hidden="1" customWidth="1"/>
    <col min="34" max="34" width="15.5703125" style="3" hidden="1" customWidth="1"/>
    <col min="35" max="38" width="5.5703125" style="3" hidden="1" customWidth="1"/>
    <col min="39" max="39" width="3.140625" style="3" hidden="1" customWidth="1"/>
    <col min="40" max="40" width="14.7109375" style="3" hidden="1" customWidth="1"/>
    <col min="41" max="43" width="10.7109375" style="3" hidden="1" customWidth="1"/>
    <col min="44" max="44" width="2.85546875" style="3" hidden="1" customWidth="1"/>
    <col min="45" max="45" width="14.7109375" style="140" hidden="1" customWidth="1"/>
    <col min="46" max="46" width="12.28515625" style="140" hidden="1" customWidth="1"/>
    <col min="47" max="48" width="10.7109375" style="140" hidden="1" customWidth="1"/>
    <col min="49" max="49" width="3.140625" style="140" hidden="1" customWidth="1"/>
    <col min="50" max="50" width="14.7109375" style="140" hidden="1" customWidth="1"/>
    <col min="51" max="51" width="12.7109375" style="140" hidden="1" customWidth="1"/>
    <col min="52" max="53" width="10.7109375" style="140" hidden="1" customWidth="1"/>
    <col min="54" max="54" width="2.5703125" style="140" hidden="1" customWidth="1"/>
    <col min="55" max="55" width="14.7109375" style="140" hidden="1" customWidth="1"/>
    <col min="56" max="56" width="12.7109375" style="140" hidden="1" customWidth="1"/>
    <col min="57" max="58" width="10.7109375" style="140" hidden="1" customWidth="1"/>
    <col min="59" max="71" width="9.140625" style="140" hidden="1" customWidth="1"/>
    <col min="72" max="16384" width="9.140625" style="140"/>
  </cols>
  <sheetData>
    <row r="1" spans="1:58" ht="15" customHeight="1">
      <c r="A1" s="1" t="s">
        <v>100</v>
      </c>
      <c r="AE1" s="3" t="s">
        <v>88</v>
      </c>
      <c r="AF1" s="3" t="s">
        <v>36</v>
      </c>
      <c r="AG1" s="154" t="s">
        <v>131</v>
      </c>
      <c r="AH1" s="154" t="s">
        <v>110</v>
      </c>
    </row>
    <row r="2" spans="1:58" ht="15" customHeight="1">
      <c r="A2" s="1" t="s">
        <v>101</v>
      </c>
      <c r="B2" s="200" t="s">
        <v>90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2"/>
      <c r="Z2" s="4">
        <v>1</v>
      </c>
      <c r="AA2" s="4">
        <v>50000</v>
      </c>
      <c r="AB2" s="3">
        <v>1.37</v>
      </c>
      <c r="AC2" s="3">
        <v>1</v>
      </c>
      <c r="AD2" s="182" t="s">
        <v>45</v>
      </c>
      <c r="AE2" s="67" t="s">
        <v>95</v>
      </c>
      <c r="AF2" s="149">
        <f>AO27</f>
        <v>270</v>
      </c>
      <c r="AG2" s="149">
        <f>AQ27</f>
        <v>45</v>
      </c>
      <c r="AH2" s="149">
        <f>AG2+20</f>
        <v>65</v>
      </c>
    </row>
    <row r="3" spans="1:58" ht="15" customHeight="1">
      <c r="A3" s="1" t="s">
        <v>104</v>
      </c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5"/>
      <c r="W3" s="189">
        <v>1</v>
      </c>
      <c r="X3" s="189">
        <v>50000</v>
      </c>
      <c r="Y3" s="3">
        <v>1</v>
      </c>
      <c r="Z3" s="4">
        <v>50000.01</v>
      </c>
      <c r="AA3" s="4">
        <v>100000</v>
      </c>
      <c r="AB3" s="3">
        <f>AB2+0.09</f>
        <v>1.4600000000000002</v>
      </c>
      <c r="AC3" s="3">
        <v>2</v>
      </c>
      <c r="AD3" s="182" t="s">
        <v>46</v>
      </c>
      <c r="AE3" s="67" t="s">
        <v>96</v>
      </c>
      <c r="AF3" s="149">
        <f>AT27</f>
        <v>700</v>
      </c>
      <c r="AG3" s="149">
        <f>AV27</f>
        <v>85</v>
      </c>
      <c r="AH3" s="149">
        <f t="shared" ref="AH3:AH8" si="0">AG3+20</f>
        <v>105</v>
      </c>
    </row>
    <row r="4" spans="1:58" ht="15" customHeight="1">
      <c r="A4" s="1" t="s">
        <v>105</v>
      </c>
      <c r="B4" s="203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5"/>
      <c r="W4" s="189">
        <v>50000.01</v>
      </c>
      <c r="X4" s="189">
        <v>100000</v>
      </c>
      <c r="Y4" s="3">
        <f>Y3+0.09</f>
        <v>1.0900000000000001</v>
      </c>
      <c r="Z4" s="4">
        <v>100000.01</v>
      </c>
      <c r="AA4" s="4">
        <v>200000</v>
      </c>
      <c r="AB4" s="3">
        <f t="shared" ref="AB4:AB9" si="1">AB3+0.09</f>
        <v>1.5500000000000003</v>
      </c>
      <c r="AC4" s="3">
        <v>3</v>
      </c>
      <c r="AD4" s="182" t="s">
        <v>47</v>
      </c>
      <c r="AE4" s="67" t="s">
        <v>50</v>
      </c>
      <c r="AF4" s="149">
        <f>AY27</f>
        <v>2800</v>
      </c>
      <c r="AG4" s="149">
        <f>BA27</f>
        <v>110</v>
      </c>
      <c r="AH4" s="149">
        <f t="shared" si="0"/>
        <v>130</v>
      </c>
    </row>
    <row r="5" spans="1:58" ht="15" customHeight="1">
      <c r="B5" s="206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8"/>
      <c r="W5" s="189">
        <v>100000.01</v>
      </c>
      <c r="X5" s="189">
        <v>200000</v>
      </c>
      <c r="Y5" s="3">
        <f t="shared" ref="Y5:Y10" si="2">Y4+0.09</f>
        <v>1.1800000000000002</v>
      </c>
      <c r="Z5" s="4">
        <v>200000.01</v>
      </c>
      <c r="AA5" s="4">
        <v>400000</v>
      </c>
      <c r="AB5" s="3">
        <f t="shared" si="1"/>
        <v>1.6400000000000003</v>
      </c>
      <c r="AC5" s="3">
        <v>4</v>
      </c>
      <c r="AD5" s="182" t="s">
        <v>48</v>
      </c>
      <c r="AE5" s="67" t="s">
        <v>97</v>
      </c>
      <c r="AF5" s="149">
        <f>AG29</f>
        <v>0</v>
      </c>
      <c r="AG5" s="149">
        <f>BF27</f>
        <v>145</v>
      </c>
      <c r="AH5" s="149">
        <f t="shared" si="0"/>
        <v>165</v>
      </c>
    </row>
    <row r="6" spans="1:58">
      <c r="A6" s="1" t="s">
        <v>2</v>
      </c>
      <c r="B6" s="209" t="s">
        <v>75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1"/>
      <c r="W6" s="189">
        <v>200000.01</v>
      </c>
      <c r="X6" s="189">
        <v>400000</v>
      </c>
      <c r="Y6" s="3">
        <f t="shared" si="2"/>
        <v>1.2700000000000002</v>
      </c>
      <c r="Z6" s="4">
        <v>400000.01</v>
      </c>
      <c r="AA6" s="4">
        <v>800000</v>
      </c>
      <c r="AB6" s="3">
        <f t="shared" si="1"/>
        <v>1.7300000000000004</v>
      </c>
      <c r="AC6" s="3">
        <v>5</v>
      </c>
      <c r="AD6" s="182" t="s">
        <v>108</v>
      </c>
      <c r="AE6" s="67" t="s">
        <v>98</v>
      </c>
      <c r="AF6" s="149">
        <v>3600</v>
      </c>
      <c r="AG6" s="149">
        <v>350</v>
      </c>
      <c r="AH6" s="149">
        <v>120</v>
      </c>
    </row>
    <row r="7" spans="1:58" ht="13.5" hidden="1" customHeight="1">
      <c r="A7" s="1"/>
      <c r="B7" s="72"/>
      <c r="C7" s="73"/>
      <c r="D7" s="73"/>
      <c r="E7" s="73"/>
      <c r="F7" s="73"/>
      <c r="G7" s="73"/>
      <c r="H7" s="73"/>
      <c r="I7" s="73"/>
      <c r="J7" s="73"/>
      <c r="K7" s="73"/>
      <c r="L7" s="73"/>
      <c r="M7" s="74"/>
      <c r="N7" s="74"/>
      <c r="O7" s="74"/>
      <c r="P7" s="74"/>
      <c r="Q7" s="74"/>
      <c r="R7" s="75"/>
      <c r="S7" s="75"/>
      <c r="T7" s="75"/>
      <c r="U7" s="76"/>
      <c r="W7" s="189">
        <v>400000.01</v>
      </c>
      <c r="X7" s="189">
        <v>800000</v>
      </c>
      <c r="Y7" s="3">
        <f t="shared" si="2"/>
        <v>1.3600000000000003</v>
      </c>
      <c r="Z7" s="4"/>
      <c r="AA7" s="4"/>
      <c r="AB7" s="3">
        <f t="shared" si="1"/>
        <v>1.8200000000000005</v>
      </c>
      <c r="AC7" s="3">
        <v>6</v>
      </c>
      <c r="AD7" s="182" t="s">
        <v>51</v>
      </c>
      <c r="AE7" s="5" t="s">
        <v>52</v>
      </c>
      <c r="AF7" s="4">
        <v>0.8</v>
      </c>
      <c r="AG7" s="3">
        <v>43</v>
      </c>
      <c r="AH7" s="149">
        <f t="shared" si="0"/>
        <v>63</v>
      </c>
    </row>
    <row r="8" spans="1:58">
      <c r="B8" s="212" t="s">
        <v>91</v>
      </c>
      <c r="C8" s="213"/>
      <c r="D8" s="139"/>
      <c r="E8" s="218" t="s">
        <v>139</v>
      </c>
      <c r="F8" s="219"/>
      <c r="G8" s="219"/>
      <c r="H8" s="220"/>
      <c r="I8" s="173" t="s">
        <v>140</v>
      </c>
      <c r="J8" s="183"/>
      <c r="K8" s="183"/>
      <c r="L8" s="183"/>
      <c r="M8" s="77"/>
      <c r="N8" s="77"/>
      <c r="O8" s="77"/>
      <c r="P8" s="192" t="s">
        <v>137</v>
      </c>
      <c r="Q8" s="192"/>
      <c r="R8" s="75"/>
      <c r="S8" s="192" t="s">
        <v>66</v>
      </c>
      <c r="T8" s="192"/>
      <c r="U8" s="84"/>
      <c r="V8" s="4"/>
      <c r="W8" s="189"/>
      <c r="X8" s="189"/>
      <c r="Y8" s="3">
        <f t="shared" si="2"/>
        <v>1.4500000000000004</v>
      </c>
      <c r="Z8" s="4">
        <v>800000.01</v>
      </c>
      <c r="AA8" s="4">
        <v>1200000</v>
      </c>
      <c r="AB8" s="3">
        <f t="shared" si="1"/>
        <v>1.9100000000000006</v>
      </c>
      <c r="AC8" s="3">
        <v>6</v>
      </c>
      <c r="AD8" s="182" t="s">
        <v>0</v>
      </c>
      <c r="AE8" s="67" t="s">
        <v>0</v>
      </c>
      <c r="AF8" s="149">
        <v>750</v>
      </c>
      <c r="AG8" s="149">
        <v>180</v>
      </c>
      <c r="AH8" s="149">
        <f t="shared" si="0"/>
        <v>200</v>
      </c>
    </row>
    <row r="9" spans="1:58">
      <c r="B9" s="212" t="s">
        <v>59</v>
      </c>
      <c r="C9" s="213"/>
      <c r="D9" s="138"/>
      <c r="E9" s="215">
        <v>750000</v>
      </c>
      <c r="F9" s="215"/>
      <c r="G9" s="215"/>
      <c r="H9" s="215"/>
      <c r="M9" s="77"/>
      <c r="N9" s="77"/>
      <c r="O9" s="77"/>
      <c r="P9" s="88" t="s">
        <v>61</v>
      </c>
      <c r="Q9" s="89">
        <f>IF(SUM(I15:I21)&gt;0,IF(INDICA_REMOTO="S",200,IF(M10="X",VLOOKUP(E9,Z2:AB9,3,TRUE),1)*SUM(I15+I16+I17+I18+I20+I21)),0)+IF(E20="X",I20,0)</f>
        <v>200</v>
      </c>
      <c r="R9" s="75"/>
      <c r="S9" s="88" t="s">
        <v>67</v>
      </c>
      <c r="T9" s="92">
        <f>IF(M10="X",((IF(E10=1,U10,U10+(U12*U11)))+AH29)*VLOOKUP(E9,W3:Y10,3,TRUE),((IF(E10=1,U10,U10+(U12*U11)))+AH29))</f>
        <v>153</v>
      </c>
      <c r="U9" s="176">
        <f>SUM(L15:L18)+IF(E20="X",AG8*H20,0)+IF(E19="X",IF(INDICA_REMOTO="N",AG6,VLOOKUP(H19,W33:Y468,3,TRUE)*M19),0)</f>
        <v>153</v>
      </c>
      <c r="V9" s="4"/>
      <c r="W9" s="189">
        <v>800000.01</v>
      </c>
      <c r="X9" s="189">
        <v>1200000</v>
      </c>
      <c r="Y9" s="3">
        <f t="shared" si="2"/>
        <v>1.5400000000000005</v>
      </c>
      <c r="Z9" s="4">
        <v>1200000.01</v>
      </c>
      <c r="AA9" s="4">
        <v>100000000</v>
      </c>
      <c r="AB9" s="3">
        <f t="shared" si="1"/>
        <v>2.0000000000000004</v>
      </c>
      <c r="AC9" s="3">
        <v>7</v>
      </c>
      <c r="AD9" s="182" t="s">
        <v>49</v>
      </c>
      <c r="AE9" s="67" t="s">
        <v>107</v>
      </c>
      <c r="AF9" s="149">
        <v>8500</v>
      </c>
      <c r="AG9" s="149">
        <v>110</v>
      </c>
      <c r="AH9" s="149">
        <v>110</v>
      </c>
    </row>
    <row r="10" spans="1:58">
      <c r="B10" s="212" t="s">
        <v>6</v>
      </c>
      <c r="C10" s="213"/>
      <c r="D10" s="138"/>
      <c r="E10" s="214">
        <f>SUM(H15:H21)+SUM(AF12:AF28)</f>
        <v>4</v>
      </c>
      <c r="F10" s="214"/>
      <c r="G10" s="214"/>
      <c r="H10" s="214"/>
      <c r="I10" s="128" t="s">
        <v>141</v>
      </c>
      <c r="J10" s="128"/>
      <c r="K10" s="128"/>
      <c r="L10" s="128"/>
      <c r="M10" s="127"/>
      <c r="N10" s="77"/>
      <c r="O10" s="77"/>
      <c r="P10" s="90" t="s">
        <v>60</v>
      </c>
      <c r="Q10" s="91">
        <f>IF(Q9&gt;0,IF(T17&gt;0,0,(VLOOKUP(E10,AB12:AD1232,3,TRUE)*Q9)),0)</f>
        <v>0</v>
      </c>
      <c r="R10" s="75"/>
      <c r="S10" s="88" t="s">
        <v>60</v>
      </c>
      <c r="T10" s="122">
        <v>-150</v>
      </c>
      <c r="U10" s="187">
        <f>SUM(J15:J18)*1+IF(E20="X",AG8*H20,0)+IF(E19="X",IF(INDICA_REMOTO="N",AG6,VLOOKUP(H19,W33:Y468,3,TRUE)*M19),0)</f>
        <v>45</v>
      </c>
      <c r="V10" s="4"/>
      <c r="W10" s="189">
        <v>1200000.01</v>
      </c>
      <c r="X10" s="189">
        <v>100000000</v>
      </c>
      <c r="Y10" s="3">
        <f t="shared" si="2"/>
        <v>1.6300000000000006</v>
      </c>
      <c r="AD10" s="182" t="s">
        <v>51</v>
      </c>
      <c r="AE10" s="253"/>
      <c r="AF10" s="253"/>
      <c r="AG10" s="253"/>
      <c r="AH10" s="253"/>
      <c r="AN10" s="251" t="s">
        <v>132</v>
      </c>
      <c r="AO10" s="252"/>
      <c r="AP10" s="252"/>
      <c r="AQ10" s="252"/>
      <c r="AS10" s="248" t="s">
        <v>133</v>
      </c>
      <c r="AT10" s="249"/>
      <c r="AU10" s="250"/>
      <c r="AV10" s="170"/>
      <c r="AX10" s="248" t="s">
        <v>134</v>
      </c>
      <c r="AY10" s="249"/>
      <c r="AZ10" s="250"/>
      <c r="BA10" s="170"/>
      <c r="BC10" s="248" t="s">
        <v>135</v>
      </c>
      <c r="BD10" s="249"/>
      <c r="BE10" s="250"/>
    </row>
    <row r="11" spans="1:58">
      <c r="A11" s="2"/>
      <c r="B11" s="212" t="s">
        <v>53</v>
      </c>
      <c r="C11" s="213"/>
      <c r="D11" s="138"/>
      <c r="E11" s="239">
        <v>1</v>
      </c>
      <c r="F11" s="239"/>
      <c r="G11" s="239"/>
      <c r="H11" s="239"/>
      <c r="I11" s="128" t="s">
        <v>94</v>
      </c>
      <c r="J11" s="128"/>
      <c r="K11" s="128"/>
      <c r="L11" s="128"/>
      <c r="M11" s="127"/>
      <c r="N11" s="126"/>
      <c r="O11" s="126"/>
      <c r="P11" s="88" t="s">
        <v>62</v>
      </c>
      <c r="Q11" s="89">
        <f>Q9-Q10</f>
        <v>200</v>
      </c>
      <c r="R11" s="75"/>
      <c r="S11" s="90" t="s">
        <v>68</v>
      </c>
      <c r="T11" s="93">
        <f>I22</f>
        <v>12</v>
      </c>
      <c r="U11" s="180">
        <f>SUM(H15:H21)-1</f>
        <v>3</v>
      </c>
      <c r="V11" s="4"/>
      <c r="AA11" s="3">
        <v>0.05</v>
      </c>
      <c r="AD11" s="182"/>
      <c r="AE11" s="67" t="s">
        <v>112</v>
      </c>
      <c r="AF11" s="158" t="s">
        <v>136</v>
      </c>
      <c r="AG11" s="67" t="s">
        <v>36</v>
      </c>
      <c r="AH11" s="67" t="s">
        <v>128</v>
      </c>
      <c r="AI11" s="67" t="s">
        <v>57</v>
      </c>
      <c r="AJ11" s="181"/>
      <c r="AK11" s="181"/>
      <c r="AL11" s="181"/>
      <c r="AN11" s="67" t="s">
        <v>129</v>
      </c>
      <c r="AO11" s="149">
        <v>50</v>
      </c>
      <c r="AP11" s="149">
        <f t="shared" ref="AP11:AP15" si="3">AU11-5</f>
        <v>35</v>
      </c>
      <c r="AQ11" s="171">
        <v>3</v>
      </c>
      <c r="AS11" s="67" t="s">
        <v>129</v>
      </c>
      <c r="AT11" s="149">
        <v>100</v>
      </c>
      <c r="AU11" s="149">
        <f>AZ11-5</f>
        <v>40</v>
      </c>
      <c r="AV11" s="171">
        <v>12</v>
      </c>
      <c r="AX11" s="67" t="s">
        <v>129</v>
      </c>
      <c r="AY11" s="149">
        <v>400</v>
      </c>
      <c r="AZ11" s="149">
        <v>45</v>
      </c>
      <c r="BA11" s="149">
        <v>10</v>
      </c>
      <c r="BC11" s="67" t="s">
        <v>129</v>
      </c>
      <c r="BD11" s="149">
        <f>AY11</f>
        <v>400</v>
      </c>
      <c r="BE11" s="149">
        <v>15</v>
      </c>
      <c r="BF11" s="149">
        <v>5</v>
      </c>
    </row>
    <row r="12" spans="1:58">
      <c r="A12" s="1" t="s">
        <v>3</v>
      </c>
      <c r="B12" s="212" t="s">
        <v>1</v>
      </c>
      <c r="C12" s="213"/>
      <c r="D12" s="138"/>
      <c r="E12" s="240" t="s">
        <v>101</v>
      </c>
      <c r="F12" s="240"/>
      <c r="G12" s="240"/>
      <c r="H12" s="240"/>
      <c r="I12" s="90" t="s">
        <v>111</v>
      </c>
      <c r="J12" s="90"/>
      <c r="K12" s="90"/>
      <c r="L12" s="90"/>
      <c r="M12" s="155">
        <v>2</v>
      </c>
      <c r="N12" s="125"/>
      <c r="O12" s="125"/>
      <c r="P12" s="79"/>
      <c r="Q12" s="75"/>
      <c r="R12" s="75"/>
      <c r="S12" s="88" t="s">
        <v>64</v>
      </c>
      <c r="T12" s="92">
        <f>(T11+T9)-T10</f>
        <v>315</v>
      </c>
      <c r="U12" s="180">
        <f>U10*0.8</f>
        <v>36</v>
      </c>
      <c r="V12" s="4"/>
      <c r="Z12" s="3">
        <v>1</v>
      </c>
      <c r="AA12" s="3">
        <v>0.6</v>
      </c>
      <c r="AB12" s="3">
        <v>1</v>
      </c>
      <c r="AC12" s="5">
        <f>AB12+4</f>
        <v>5</v>
      </c>
      <c r="AD12" s="159">
        <v>0</v>
      </c>
      <c r="AE12" s="67" t="s">
        <v>129</v>
      </c>
      <c r="AF12" s="172"/>
      <c r="AG12" s="149">
        <f>IF(AF12&lt;&gt;"",IF(AF12=1,VLOOKUP(AE12,$AE$33:$AF$48,2,FALSE)*AF12,((VLOOKUP(AE12,$AE$33:$AF$48,2,FALSE)*0.4)*(AF12-1))+VLOOKUP(AE12,$AE$33:$AF$48,2,FALSE)),0)</f>
        <v>0</v>
      </c>
      <c r="AH12" s="149">
        <f t="shared" ref="AH12:AH28" si="4">IF($E$18="X",(IF(AF12&gt;0,VLOOKUP(AE12,$BC$11:$BF$26,4,FALSE),0)*AI12),(IF(AF12&gt;0,VLOOKUP(AE12,$AE$33:$AG$48,3,FALSE),0)*AF12))</f>
        <v>0</v>
      </c>
      <c r="AI12" s="157">
        <v>1</v>
      </c>
      <c r="AJ12" s="181">
        <f t="shared" ref="AJ12:AJ28" si="5">IF($E$18="X",(IF(AF12&gt;0,VLOOKUP(AE12,$BC$11:$BF$26,4,FALSE),0)*AI12),(IF(AF12&gt;0,VLOOKUP(AE12,$AE$33:$AG$48,3,FALSE),0)*1))</f>
        <v>0</v>
      </c>
      <c r="AK12" s="181">
        <f>AJ12*0.8</f>
        <v>0</v>
      </c>
      <c r="AL12" s="181">
        <f>IF(AF12=1,AH12,AJ12+(AK12*(AF12-1)))</f>
        <v>0</v>
      </c>
      <c r="AN12" s="67" t="s">
        <v>113</v>
      </c>
      <c r="AO12" s="149">
        <v>50</v>
      </c>
      <c r="AP12" s="149">
        <f t="shared" si="3"/>
        <v>45</v>
      </c>
      <c r="AQ12" s="171">
        <v>9</v>
      </c>
      <c r="AS12" s="67" t="s">
        <v>113</v>
      </c>
      <c r="AT12" s="149">
        <v>100</v>
      </c>
      <c r="AU12" s="149">
        <f t="shared" ref="AU12:AU17" si="6">AZ12-5</f>
        <v>50</v>
      </c>
      <c r="AV12" s="171">
        <v>12</v>
      </c>
      <c r="AX12" s="67" t="s">
        <v>113</v>
      </c>
      <c r="AY12" s="149">
        <v>400</v>
      </c>
      <c r="AZ12" s="149">
        <v>55</v>
      </c>
      <c r="BA12" s="149">
        <v>15</v>
      </c>
      <c r="BC12" s="67" t="s">
        <v>113</v>
      </c>
      <c r="BD12" s="149">
        <f t="shared" ref="BD12:BD20" si="7">AY12</f>
        <v>400</v>
      </c>
      <c r="BE12" s="149">
        <v>30</v>
      </c>
      <c r="BF12" s="149">
        <v>8</v>
      </c>
    </row>
    <row r="13" spans="1:58">
      <c r="A13" s="1" t="s">
        <v>4</v>
      </c>
      <c r="B13" s="212" t="s">
        <v>89</v>
      </c>
      <c r="C13" s="221"/>
      <c r="D13" s="139"/>
      <c r="E13" s="222">
        <f>SUM(E23:E24)</f>
        <v>0</v>
      </c>
      <c r="F13" s="223"/>
      <c r="G13" s="223"/>
      <c r="H13" s="224"/>
      <c r="I13" s="90" t="s">
        <v>78</v>
      </c>
      <c r="J13" s="90"/>
      <c r="K13" s="90"/>
      <c r="L13" s="90"/>
      <c r="M13" s="169">
        <v>400</v>
      </c>
      <c r="N13" s="125"/>
      <c r="O13" s="125"/>
      <c r="P13" s="192" t="s">
        <v>63</v>
      </c>
      <c r="Q13" s="192"/>
      <c r="R13" s="75"/>
      <c r="S13" s="79"/>
      <c r="T13" s="75"/>
      <c r="U13" s="176"/>
      <c r="V13" s="4"/>
      <c r="Z13" s="3">
        <v>2</v>
      </c>
      <c r="AA13" s="3">
        <v>0.5</v>
      </c>
      <c r="AB13" s="3">
        <f>AB12+5</f>
        <v>6</v>
      </c>
      <c r="AC13" s="5">
        <f>AB13+4</f>
        <v>10</v>
      </c>
      <c r="AD13" s="159">
        <f>AD12+$AA$11</f>
        <v>0.05</v>
      </c>
      <c r="AE13" s="67" t="s">
        <v>113</v>
      </c>
      <c r="AF13" s="172"/>
      <c r="AG13" s="149">
        <f t="shared" ref="AG13:AG27" si="8">IF(AF13&lt;&gt;"",IF(AF13=1,VLOOKUP(AE13,$AE$33:$AF$48,2,FALSE)*AF13,((VLOOKUP(AE13,$AE$33:$AF$48,2,FALSE)*0.4)*(AF13-1))+VLOOKUP(AE13,$AE$33:$AF$48,2,FALSE)),0)</f>
        <v>0</v>
      </c>
      <c r="AH13" s="149">
        <f t="shared" si="4"/>
        <v>0</v>
      </c>
      <c r="AI13" s="157">
        <v>1</v>
      </c>
      <c r="AJ13" s="181">
        <f t="shared" si="5"/>
        <v>0</v>
      </c>
      <c r="AK13" s="181">
        <f t="shared" ref="AK13:AK28" si="9">AJ13*0.8</f>
        <v>0</v>
      </c>
      <c r="AL13" s="181">
        <f t="shared" ref="AL13:AL28" si="10">IF(AF13=1,AH13,AJ13+(AK13*(AF13-1)))</f>
        <v>0</v>
      </c>
      <c r="AN13" s="67" t="s">
        <v>114</v>
      </c>
      <c r="AO13" s="149">
        <v>50</v>
      </c>
      <c r="AP13" s="149">
        <f t="shared" si="3"/>
        <v>55</v>
      </c>
      <c r="AQ13" s="171">
        <v>12</v>
      </c>
      <c r="AS13" s="67" t="s">
        <v>114</v>
      </c>
      <c r="AT13" s="149">
        <v>100</v>
      </c>
      <c r="AU13" s="149">
        <f t="shared" si="6"/>
        <v>60</v>
      </c>
      <c r="AV13" s="171">
        <v>12</v>
      </c>
      <c r="AX13" s="67" t="s">
        <v>114</v>
      </c>
      <c r="AY13" s="149">
        <v>400</v>
      </c>
      <c r="AZ13" s="149">
        <v>65</v>
      </c>
      <c r="BA13" s="149">
        <v>20</v>
      </c>
      <c r="BC13" s="67" t="s">
        <v>114</v>
      </c>
      <c r="BD13" s="149">
        <f t="shared" si="7"/>
        <v>400</v>
      </c>
      <c r="BE13" s="149">
        <v>30</v>
      </c>
      <c r="BF13" s="149">
        <v>5</v>
      </c>
    </row>
    <row r="14" spans="1:58" ht="15.75">
      <c r="A14" s="1" t="s">
        <v>5</v>
      </c>
      <c r="B14" s="80" t="s">
        <v>44</v>
      </c>
      <c r="C14" s="78"/>
      <c r="D14" s="150"/>
      <c r="E14" s="78"/>
      <c r="F14" s="78"/>
      <c r="G14" s="81" t="s">
        <v>58</v>
      </c>
      <c r="H14" s="82" t="s">
        <v>57</v>
      </c>
      <c r="I14" s="82" t="s">
        <v>34</v>
      </c>
      <c r="J14" s="82"/>
      <c r="K14" s="82"/>
      <c r="L14" s="82"/>
      <c r="M14" s="77" t="s">
        <v>99</v>
      </c>
      <c r="N14" s="77"/>
      <c r="O14" s="77" t="s">
        <v>63</v>
      </c>
      <c r="P14" s="88" t="s">
        <v>83</v>
      </c>
      <c r="Q14" s="89">
        <f>I23+I24</f>
        <v>0</v>
      </c>
      <c r="R14" s="75"/>
      <c r="S14" s="192" t="s">
        <v>92</v>
      </c>
      <c r="T14" s="192"/>
      <c r="U14" s="188"/>
      <c r="V14" s="4"/>
      <c r="Z14" s="3">
        <v>3</v>
      </c>
      <c r="AA14" s="3">
        <v>0.5</v>
      </c>
      <c r="AB14" s="3">
        <f t="shared" ref="AB14:AB77" si="11">AB13+5</f>
        <v>11</v>
      </c>
      <c r="AC14" s="5">
        <f>AB14+4</f>
        <v>15</v>
      </c>
      <c r="AD14" s="159">
        <f t="shared" ref="AD14:AD77" si="12">AD13+$AA$11</f>
        <v>0.1</v>
      </c>
      <c r="AE14" s="67" t="s">
        <v>114</v>
      </c>
      <c r="AF14" s="172"/>
      <c r="AG14" s="149">
        <f t="shared" si="8"/>
        <v>0</v>
      </c>
      <c r="AH14" s="149">
        <f t="shared" si="4"/>
        <v>0</v>
      </c>
      <c r="AI14" s="157">
        <v>1</v>
      </c>
      <c r="AJ14" s="181">
        <f t="shared" si="5"/>
        <v>0</v>
      </c>
      <c r="AK14" s="181">
        <f t="shared" si="9"/>
        <v>0</v>
      </c>
      <c r="AL14" s="181">
        <f t="shared" si="10"/>
        <v>0</v>
      </c>
      <c r="AN14" s="67" t="s">
        <v>115</v>
      </c>
      <c r="AO14" s="149">
        <v>50</v>
      </c>
      <c r="AP14" s="149">
        <f t="shared" si="3"/>
        <v>55</v>
      </c>
      <c r="AQ14" s="171">
        <v>10</v>
      </c>
      <c r="AS14" s="67" t="s">
        <v>115</v>
      </c>
      <c r="AT14" s="149">
        <v>100</v>
      </c>
      <c r="AU14" s="149">
        <f t="shared" si="6"/>
        <v>60</v>
      </c>
      <c r="AV14" s="171">
        <v>12</v>
      </c>
      <c r="AX14" s="67" t="s">
        <v>115</v>
      </c>
      <c r="AY14" s="149">
        <v>400</v>
      </c>
      <c r="AZ14" s="149">
        <v>65</v>
      </c>
      <c r="BA14" s="149">
        <v>15</v>
      </c>
      <c r="BC14" s="67" t="s">
        <v>115</v>
      </c>
      <c r="BD14" s="149">
        <f t="shared" si="7"/>
        <v>400</v>
      </c>
      <c r="BE14" s="149">
        <v>30</v>
      </c>
      <c r="BF14" s="149">
        <v>5</v>
      </c>
    </row>
    <row r="15" spans="1:58" ht="15.75">
      <c r="A15" s="1">
        <v>1</v>
      </c>
      <c r="B15" s="141" t="s">
        <v>45</v>
      </c>
      <c r="C15" s="67" t="s">
        <v>95</v>
      </c>
      <c r="D15" s="225" t="s">
        <v>103</v>
      </c>
      <c r="E15" s="244" t="str">
        <f t="shared" ref="E15" si="13">IF(H15&gt;0,"X","")</f>
        <v>X</v>
      </c>
      <c r="F15" s="245"/>
      <c r="G15" s="68">
        <f>IF(E15&lt;&gt;"",VLOOKUP(B15,AD:AF,3,FALSE),0)</f>
        <v>270</v>
      </c>
      <c r="H15" s="174">
        <v>4</v>
      </c>
      <c r="I15" s="69">
        <f t="shared" ref="I15:I21" si="14">IF(H15=1,H15*G15,((G15*0.4)*(H15-1))+G15)</f>
        <v>594</v>
      </c>
      <c r="J15" s="184">
        <f>M15</f>
        <v>45</v>
      </c>
      <c r="K15" s="186">
        <f>J15*0.8</f>
        <v>36</v>
      </c>
      <c r="L15" s="181">
        <f>IF(H15=1,J15,(J15+(K15*(H15-1))))</f>
        <v>153</v>
      </c>
      <c r="M15" s="101">
        <f t="shared" ref="M15:M21" si="15">IF(E15="X",VLOOKUP(B15,AD:AG,4,FALSE),0)</f>
        <v>45</v>
      </c>
      <c r="N15" s="101">
        <f t="shared" ref="N15:N21" si="16">IF(E15="X",VLOOKUP(B15,AD:AH,5,FALSE),0)</f>
        <v>65</v>
      </c>
      <c r="O15" s="101">
        <f>IF(E15="X",VLOOKUP(B15,AD:AM,6,FALSE),0)</f>
        <v>0</v>
      </c>
      <c r="P15" s="227" t="s">
        <v>109</v>
      </c>
      <c r="Q15" s="230">
        <f>IF(SUM(H15:H21)&gt;0,IF(INDICA_REMOTO="S",0,1500+(1*SUM(M15:M21))),0)</f>
        <v>0</v>
      </c>
      <c r="R15" s="75"/>
      <c r="S15" s="233" t="s">
        <v>93</v>
      </c>
      <c r="T15" s="236"/>
      <c r="U15" s="190"/>
      <c r="V15" s="4"/>
      <c r="W15" s="5">
        <f t="shared" ref="W15:W28" si="17">VLOOKUP(B15,AD:AF,3,FALSE)</f>
        <v>270</v>
      </c>
      <c r="X15" s="6" t="e">
        <f t="shared" ref="X15:X25" si="18">VLOOKUP(G15,AD:AF,3,FALSE)</f>
        <v>#N/A</v>
      </c>
      <c r="Z15" s="3">
        <v>4</v>
      </c>
      <c r="AA15" s="3">
        <v>0.4</v>
      </c>
      <c r="AB15" s="3">
        <f t="shared" si="11"/>
        <v>16</v>
      </c>
      <c r="AC15" s="5">
        <f t="shared" ref="AC15:AC78" si="19">AB15+4</f>
        <v>20</v>
      </c>
      <c r="AD15" s="159">
        <f t="shared" si="12"/>
        <v>0.15000000000000002</v>
      </c>
      <c r="AE15" s="67" t="s">
        <v>115</v>
      </c>
      <c r="AF15" s="172"/>
      <c r="AG15" s="149">
        <f t="shared" si="8"/>
        <v>0</v>
      </c>
      <c r="AH15" s="149">
        <f t="shared" si="4"/>
        <v>0</v>
      </c>
      <c r="AI15" s="157">
        <v>1</v>
      </c>
      <c r="AJ15" s="181">
        <f t="shared" si="5"/>
        <v>0</v>
      </c>
      <c r="AK15" s="181">
        <f t="shared" si="9"/>
        <v>0</v>
      </c>
      <c r="AL15" s="181">
        <f t="shared" si="10"/>
        <v>0</v>
      </c>
      <c r="AN15" s="67" t="s">
        <v>116</v>
      </c>
      <c r="AO15" s="149"/>
      <c r="AP15" s="149">
        <f t="shared" si="3"/>
        <v>-10</v>
      </c>
      <c r="AQ15" s="171"/>
      <c r="AS15" s="67" t="s">
        <v>116</v>
      </c>
      <c r="AT15" s="149"/>
      <c r="AU15" s="149">
        <f t="shared" si="6"/>
        <v>-5</v>
      </c>
      <c r="AV15" s="171"/>
      <c r="AX15" s="67" t="s">
        <v>116</v>
      </c>
      <c r="AY15" s="149">
        <v>0</v>
      </c>
      <c r="AZ15" s="149">
        <v>0</v>
      </c>
      <c r="BA15" s="149">
        <v>0</v>
      </c>
      <c r="BC15" s="67" t="s">
        <v>116</v>
      </c>
      <c r="BD15" s="149">
        <v>200</v>
      </c>
      <c r="BE15" s="149">
        <v>40</v>
      </c>
      <c r="BF15" s="149">
        <v>10</v>
      </c>
    </row>
    <row r="16" spans="1:58" ht="15.75">
      <c r="A16" s="1">
        <v>1</v>
      </c>
      <c r="B16" s="141" t="s">
        <v>46</v>
      </c>
      <c r="C16" s="67" t="s">
        <v>96</v>
      </c>
      <c r="D16" s="225"/>
      <c r="E16" s="244" t="str">
        <f t="shared" ref="E16:E17" si="20">IF(H16&gt;0,"X","")</f>
        <v/>
      </c>
      <c r="F16" s="245"/>
      <c r="G16" s="68">
        <f>IF(E16&lt;&gt;"",VLOOKUP(B16,AD:AF,3,FALSE),0)</f>
        <v>0</v>
      </c>
      <c r="H16" s="174"/>
      <c r="I16" s="69">
        <f t="shared" si="14"/>
        <v>0</v>
      </c>
      <c r="J16" s="184">
        <f t="shared" ref="J16:J21" si="21">M16</f>
        <v>0</v>
      </c>
      <c r="K16" s="186">
        <f t="shared" ref="K16:K21" si="22">J16*0.8</f>
        <v>0</v>
      </c>
      <c r="L16" s="181">
        <f t="shared" ref="L16:L18" si="23">IF(H16=1,J16,(J16+(K16*(H16-1))))</f>
        <v>0</v>
      </c>
      <c r="M16" s="101">
        <f t="shared" si="15"/>
        <v>0</v>
      </c>
      <c r="N16" s="101">
        <f t="shared" si="16"/>
        <v>0</v>
      </c>
      <c r="O16" s="101">
        <f>IF(E16="X",VLOOKUP(B16,AD:AM,6,FALSE),0)</f>
        <v>0</v>
      </c>
      <c r="P16" s="228"/>
      <c r="Q16" s="231"/>
      <c r="R16" s="75"/>
      <c r="S16" s="234"/>
      <c r="T16" s="237"/>
      <c r="U16" s="83"/>
      <c r="V16" s="4"/>
      <c r="W16" s="5">
        <f t="shared" si="17"/>
        <v>700</v>
      </c>
      <c r="X16" s="6">
        <f t="shared" si="18"/>
        <v>0</v>
      </c>
      <c r="Z16" s="3">
        <v>4</v>
      </c>
      <c r="AA16" s="3">
        <v>0.4</v>
      </c>
      <c r="AB16" s="3">
        <f t="shared" si="11"/>
        <v>21</v>
      </c>
      <c r="AC16" s="5">
        <f t="shared" si="19"/>
        <v>25</v>
      </c>
      <c r="AD16" s="159">
        <f t="shared" si="12"/>
        <v>0.2</v>
      </c>
      <c r="AE16" s="191" t="s">
        <v>116</v>
      </c>
      <c r="AF16" s="172"/>
      <c r="AG16" s="149">
        <f t="shared" si="8"/>
        <v>0</v>
      </c>
      <c r="AH16" s="149">
        <f t="shared" si="4"/>
        <v>0</v>
      </c>
      <c r="AI16" s="157">
        <v>1</v>
      </c>
      <c r="AJ16" s="181">
        <f t="shared" si="5"/>
        <v>0</v>
      </c>
      <c r="AK16" s="181">
        <f t="shared" si="9"/>
        <v>0</v>
      </c>
      <c r="AL16" s="181">
        <f t="shared" si="10"/>
        <v>0</v>
      </c>
      <c r="AN16" s="67" t="s">
        <v>117</v>
      </c>
      <c r="AO16" s="149"/>
      <c r="AP16" s="149"/>
      <c r="AQ16" s="171"/>
      <c r="AS16" s="67" t="s">
        <v>117</v>
      </c>
      <c r="AT16" s="149">
        <v>100</v>
      </c>
      <c r="AU16" s="149">
        <f t="shared" si="6"/>
        <v>60</v>
      </c>
      <c r="AV16" s="171">
        <v>12</v>
      </c>
      <c r="AX16" s="67" t="s">
        <v>117</v>
      </c>
      <c r="AY16" s="149">
        <v>400</v>
      </c>
      <c r="AZ16" s="149">
        <v>65</v>
      </c>
      <c r="BA16" s="149">
        <v>15</v>
      </c>
      <c r="BC16" s="67" t="s">
        <v>117</v>
      </c>
      <c r="BD16" s="149">
        <f t="shared" si="7"/>
        <v>400</v>
      </c>
      <c r="BE16" s="149">
        <v>30</v>
      </c>
      <c r="BF16" s="149">
        <v>10</v>
      </c>
    </row>
    <row r="17" spans="1:58" ht="15.75" customHeight="1">
      <c r="A17" s="1">
        <v>1</v>
      </c>
      <c r="B17" s="141" t="s">
        <v>47</v>
      </c>
      <c r="C17" s="67" t="s">
        <v>50</v>
      </c>
      <c r="D17" s="225"/>
      <c r="E17" s="244" t="str">
        <f t="shared" si="20"/>
        <v/>
      </c>
      <c r="F17" s="245"/>
      <c r="G17" s="68">
        <f>IF(E17&lt;&gt;"",VLOOKUP(B17,AD:AF,3,FALSE)+AG29,0)</f>
        <v>0</v>
      </c>
      <c r="H17" s="174"/>
      <c r="I17" s="69">
        <f t="shared" si="14"/>
        <v>0</v>
      </c>
      <c r="J17" s="184">
        <f t="shared" si="21"/>
        <v>0</v>
      </c>
      <c r="K17" s="186">
        <f t="shared" si="22"/>
        <v>0</v>
      </c>
      <c r="L17" s="181">
        <f t="shared" si="23"/>
        <v>0</v>
      </c>
      <c r="M17" s="101">
        <f t="shared" si="15"/>
        <v>0</v>
      </c>
      <c r="N17" s="101">
        <f t="shared" si="16"/>
        <v>0</v>
      </c>
      <c r="O17" s="101">
        <f>IF(E17="X",VLOOKUP(B17,AD:AM,6,FALSE),0)</f>
        <v>0</v>
      </c>
      <c r="P17" s="229"/>
      <c r="Q17" s="232"/>
      <c r="R17" s="75"/>
      <c r="S17" s="235"/>
      <c r="T17" s="238"/>
      <c r="U17" s="83"/>
      <c r="V17" s="4"/>
      <c r="W17" s="5">
        <f t="shared" si="17"/>
        <v>2800</v>
      </c>
      <c r="X17" s="6">
        <f t="shared" si="18"/>
        <v>0</v>
      </c>
      <c r="Z17" s="3">
        <v>4</v>
      </c>
      <c r="AA17" s="3">
        <v>0.4</v>
      </c>
      <c r="AB17" s="3">
        <f t="shared" si="11"/>
        <v>26</v>
      </c>
      <c r="AC17" s="5">
        <f t="shared" si="19"/>
        <v>30</v>
      </c>
      <c r="AD17" s="159">
        <f t="shared" si="12"/>
        <v>0.25</v>
      </c>
      <c r="AE17" s="67" t="s">
        <v>117</v>
      </c>
      <c r="AF17" s="172"/>
      <c r="AG17" s="149">
        <f t="shared" si="8"/>
        <v>0</v>
      </c>
      <c r="AH17" s="149">
        <f t="shared" si="4"/>
        <v>0</v>
      </c>
      <c r="AI17" s="157">
        <v>1</v>
      </c>
      <c r="AJ17" s="181">
        <f t="shared" si="5"/>
        <v>0</v>
      </c>
      <c r="AK17" s="181">
        <f t="shared" si="9"/>
        <v>0</v>
      </c>
      <c r="AL17" s="181">
        <f t="shared" si="10"/>
        <v>0</v>
      </c>
      <c r="AN17" s="67" t="s">
        <v>118</v>
      </c>
      <c r="AO17" s="149">
        <v>50</v>
      </c>
      <c r="AP17" s="149">
        <f t="shared" ref="AP17" si="24">AU17-5</f>
        <v>65</v>
      </c>
      <c r="AQ17" s="171">
        <v>8</v>
      </c>
      <c r="AS17" s="67" t="s">
        <v>118</v>
      </c>
      <c r="AT17" s="149">
        <v>100</v>
      </c>
      <c r="AU17" s="149">
        <f t="shared" si="6"/>
        <v>70</v>
      </c>
      <c r="AV17" s="171">
        <v>12</v>
      </c>
      <c r="AX17" s="67" t="s">
        <v>118</v>
      </c>
      <c r="AY17" s="149">
        <v>400</v>
      </c>
      <c r="AZ17" s="149">
        <v>75</v>
      </c>
      <c r="BA17" s="149">
        <v>20</v>
      </c>
      <c r="BC17" s="67" t="s">
        <v>118</v>
      </c>
      <c r="BD17" s="149">
        <f t="shared" si="7"/>
        <v>400</v>
      </c>
      <c r="BE17" s="149">
        <v>35</v>
      </c>
      <c r="BF17" s="149">
        <v>10</v>
      </c>
    </row>
    <row r="18" spans="1:58" ht="15.75">
      <c r="A18" s="1">
        <v>2</v>
      </c>
      <c r="B18" s="141" t="s">
        <v>48</v>
      </c>
      <c r="C18" s="67" t="s">
        <v>97</v>
      </c>
      <c r="D18" s="225"/>
      <c r="E18" s="244" t="str">
        <f t="shared" ref="E18:E21" si="25">IF(H18&gt;0,"X","")</f>
        <v/>
      </c>
      <c r="F18" s="245"/>
      <c r="G18" s="68">
        <f>IF(E18&lt;&gt;"",VLOOKUP(B18,AD:AF,3,FALSE),0)</f>
        <v>0</v>
      </c>
      <c r="H18" s="175"/>
      <c r="I18" s="69">
        <f t="shared" si="14"/>
        <v>0</v>
      </c>
      <c r="J18" s="184">
        <f t="shared" si="21"/>
        <v>0</v>
      </c>
      <c r="K18" s="186">
        <f t="shared" si="22"/>
        <v>0</v>
      </c>
      <c r="L18" s="181">
        <f t="shared" si="23"/>
        <v>0</v>
      </c>
      <c r="M18" s="101">
        <f t="shared" si="15"/>
        <v>0</v>
      </c>
      <c r="N18" s="101">
        <f t="shared" si="16"/>
        <v>0</v>
      </c>
      <c r="O18" s="101">
        <f>IF(E18="X",VLOOKUP(B18,AD:AM,7,FALSE),0)</f>
        <v>0</v>
      </c>
      <c r="P18" s="88" t="s">
        <v>82</v>
      </c>
      <c r="Q18" s="89">
        <f>I25</f>
        <v>0</v>
      </c>
      <c r="R18" s="75"/>
      <c r="U18" s="84"/>
      <c r="W18" s="5">
        <f t="shared" si="17"/>
        <v>0</v>
      </c>
      <c r="X18" s="6">
        <f t="shared" si="18"/>
        <v>0</v>
      </c>
      <c r="Z18" s="3">
        <v>5</v>
      </c>
      <c r="AA18" s="3">
        <v>0.4</v>
      </c>
      <c r="AB18" s="3">
        <f t="shared" si="11"/>
        <v>31</v>
      </c>
      <c r="AC18" s="5">
        <f t="shared" si="19"/>
        <v>35</v>
      </c>
      <c r="AD18" s="159">
        <f t="shared" si="12"/>
        <v>0.3</v>
      </c>
      <c r="AE18" s="67" t="s">
        <v>118</v>
      </c>
      <c r="AF18" s="172"/>
      <c r="AG18" s="149">
        <f t="shared" si="8"/>
        <v>0</v>
      </c>
      <c r="AH18" s="149">
        <f t="shared" si="4"/>
        <v>0</v>
      </c>
      <c r="AI18" s="157">
        <v>1</v>
      </c>
      <c r="AJ18" s="181">
        <f t="shared" si="5"/>
        <v>0</v>
      </c>
      <c r="AK18" s="181">
        <f t="shared" si="9"/>
        <v>0</v>
      </c>
      <c r="AL18" s="181">
        <f t="shared" si="10"/>
        <v>0</v>
      </c>
      <c r="AN18" s="67" t="s">
        <v>127</v>
      </c>
      <c r="AO18" s="149"/>
      <c r="AP18" s="149"/>
      <c r="AQ18" s="171"/>
      <c r="AS18" s="67" t="s">
        <v>127</v>
      </c>
      <c r="AT18" s="149"/>
      <c r="AU18" s="149"/>
      <c r="AV18" s="171"/>
      <c r="AX18" s="67" t="s">
        <v>127</v>
      </c>
      <c r="AY18" s="149">
        <v>0</v>
      </c>
      <c r="AZ18" s="149">
        <v>0</v>
      </c>
      <c r="BA18" s="149">
        <v>0</v>
      </c>
      <c r="BC18" s="67" t="s">
        <v>127</v>
      </c>
      <c r="BD18" s="149">
        <f>BD15</f>
        <v>200</v>
      </c>
      <c r="BE18" s="149">
        <v>30</v>
      </c>
      <c r="BF18" s="149">
        <v>8</v>
      </c>
    </row>
    <row r="19" spans="1:58" ht="15.75">
      <c r="A19" s="1">
        <v>3</v>
      </c>
      <c r="B19" s="141" t="s">
        <v>108</v>
      </c>
      <c r="C19" s="67" t="s">
        <v>98</v>
      </c>
      <c r="D19" s="225"/>
      <c r="E19" s="244" t="str">
        <f t="shared" si="25"/>
        <v/>
      </c>
      <c r="F19" s="245"/>
      <c r="G19" s="68">
        <f>IF(E19&lt;&gt;"",VLOOKUP(B19,AD:AF,3,FALSE),0)</f>
        <v>0</v>
      </c>
      <c r="H19" s="175"/>
      <c r="I19" s="69">
        <f t="shared" si="14"/>
        <v>0</v>
      </c>
      <c r="J19" s="184">
        <f t="shared" si="21"/>
        <v>0</v>
      </c>
      <c r="K19" s="186">
        <f t="shared" si="22"/>
        <v>0</v>
      </c>
      <c r="L19" s="181"/>
      <c r="M19" s="101">
        <f t="shared" si="15"/>
        <v>0</v>
      </c>
      <c r="N19" s="101">
        <f t="shared" si="16"/>
        <v>0</v>
      </c>
      <c r="O19" s="101"/>
      <c r="P19" s="88" t="s">
        <v>81</v>
      </c>
      <c r="Q19" s="89">
        <f>I26</f>
        <v>0</v>
      </c>
      <c r="R19" s="75"/>
      <c r="S19" s="241" t="s">
        <v>76</v>
      </c>
      <c r="T19" s="241"/>
      <c r="U19" s="84"/>
      <c r="W19" s="5">
        <f t="shared" si="17"/>
        <v>3600</v>
      </c>
      <c r="X19" s="6">
        <f t="shared" si="18"/>
        <v>0</v>
      </c>
      <c r="Z19" s="3">
        <v>6</v>
      </c>
      <c r="AA19" s="3">
        <v>0.37</v>
      </c>
      <c r="AB19" s="3">
        <f t="shared" si="11"/>
        <v>36</v>
      </c>
      <c r="AC19" s="5">
        <f t="shared" si="19"/>
        <v>40</v>
      </c>
      <c r="AD19" s="159">
        <f t="shared" si="12"/>
        <v>0.35</v>
      </c>
      <c r="AE19" s="191" t="s">
        <v>127</v>
      </c>
      <c r="AF19" s="172"/>
      <c r="AG19" s="149">
        <f t="shared" si="8"/>
        <v>0</v>
      </c>
      <c r="AH19" s="149">
        <f t="shared" si="4"/>
        <v>0</v>
      </c>
      <c r="AI19" s="157">
        <v>1</v>
      </c>
      <c r="AJ19" s="181">
        <f t="shared" si="5"/>
        <v>0</v>
      </c>
      <c r="AK19" s="181">
        <f t="shared" si="9"/>
        <v>0</v>
      </c>
      <c r="AL19" s="181">
        <f t="shared" si="10"/>
        <v>0</v>
      </c>
      <c r="AN19" s="67" t="s">
        <v>120</v>
      </c>
      <c r="AO19" s="149"/>
      <c r="AP19" s="149"/>
      <c r="AQ19" s="171"/>
      <c r="AS19" s="67" t="s">
        <v>120</v>
      </c>
      <c r="AT19" s="149"/>
      <c r="AU19" s="149"/>
      <c r="AV19" s="171"/>
      <c r="AX19" s="67" t="s">
        <v>120</v>
      </c>
      <c r="AY19" s="149">
        <v>0</v>
      </c>
      <c r="AZ19" s="149">
        <v>0</v>
      </c>
      <c r="BA19" s="149">
        <v>0</v>
      </c>
      <c r="BC19" s="67" t="s">
        <v>120</v>
      </c>
      <c r="BD19" s="149">
        <f>BD15</f>
        <v>200</v>
      </c>
      <c r="BE19" s="149">
        <v>40</v>
      </c>
      <c r="BF19" s="149">
        <v>10</v>
      </c>
    </row>
    <row r="20" spans="1:58" ht="15.75">
      <c r="A20" s="1">
        <v>4</v>
      </c>
      <c r="B20" s="141" t="s">
        <v>0</v>
      </c>
      <c r="C20" s="67" t="s">
        <v>0</v>
      </c>
      <c r="D20" s="225"/>
      <c r="E20" s="244" t="str">
        <f t="shared" si="25"/>
        <v/>
      </c>
      <c r="F20" s="245"/>
      <c r="G20" s="68">
        <f>IF(E20&lt;&gt;"",VLOOKUP(B20,AD:AF,3,FALSE),0)</f>
        <v>0</v>
      </c>
      <c r="H20" s="175"/>
      <c r="I20" s="69">
        <f t="shared" si="14"/>
        <v>0</v>
      </c>
      <c r="J20" s="184">
        <f t="shared" si="21"/>
        <v>0</v>
      </c>
      <c r="K20" s="186">
        <f t="shared" si="22"/>
        <v>0</v>
      </c>
      <c r="L20" s="181"/>
      <c r="M20" s="101">
        <f t="shared" si="15"/>
        <v>0</v>
      </c>
      <c r="N20" s="101">
        <f t="shared" si="16"/>
        <v>0</v>
      </c>
      <c r="O20" s="101"/>
      <c r="P20" s="88" t="s">
        <v>85</v>
      </c>
      <c r="Q20" s="89">
        <f>I27</f>
        <v>0</v>
      </c>
      <c r="R20" s="75"/>
      <c r="S20" s="94" t="s">
        <v>72</v>
      </c>
      <c r="T20" s="92">
        <f>Q26-T15</f>
        <v>200</v>
      </c>
      <c r="U20" s="84"/>
      <c r="W20" s="5">
        <f t="shared" si="17"/>
        <v>750</v>
      </c>
      <c r="X20" s="6">
        <f t="shared" si="18"/>
        <v>0</v>
      </c>
      <c r="Z20" s="3">
        <v>7</v>
      </c>
      <c r="AA20" s="3">
        <v>0.37</v>
      </c>
      <c r="AB20" s="3">
        <f t="shared" si="11"/>
        <v>41</v>
      </c>
      <c r="AC20" s="5">
        <f t="shared" si="19"/>
        <v>45</v>
      </c>
      <c r="AD20" s="159">
        <f t="shared" si="12"/>
        <v>0.39999999999999997</v>
      </c>
      <c r="AE20" s="191" t="s">
        <v>120</v>
      </c>
      <c r="AF20" s="172"/>
      <c r="AG20" s="149">
        <f t="shared" si="8"/>
        <v>0</v>
      </c>
      <c r="AH20" s="149">
        <f t="shared" si="4"/>
        <v>0</v>
      </c>
      <c r="AI20" s="157">
        <v>1</v>
      </c>
      <c r="AJ20" s="181">
        <f t="shared" si="5"/>
        <v>0</v>
      </c>
      <c r="AK20" s="181">
        <f t="shared" si="9"/>
        <v>0</v>
      </c>
      <c r="AL20" s="181">
        <f t="shared" si="10"/>
        <v>0</v>
      </c>
      <c r="AN20" s="67" t="s">
        <v>119</v>
      </c>
      <c r="AO20" s="149">
        <v>20</v>
      </c>
      <c r="AP20" s="149">
        <f t="shared" ref="AP20" si="26">AU20-5</f>
        <v>35</v>
      </c>
      <c r="AQ20" s="171">
        <v>3</v>
      </c>
      <c r="AS20" s="67" t="s">
        <v>119</v>
      </c>
      <c r="AT20" s="149">
        <v>100</v>
      </c>
      <c r="AU20" s="149">
        <f t="shared" ref="AU20" si="27">AZ20-5</f>
        <v>40</v>
      </c>
      <c r="AV20" s="171">
        <v>13</v>
      </c>
      <c r="AX20" s="67" t="s">
        <v>119</v>
      </c>
      <c r="AY20" s="149">
        <v>400</v>
      </c>
      <c r="AZ20" s="149">
        <v>45</v>
      </c>
      <c r="BA20" s="149">
        <v>15</v>
      </c>
      <c r="BC20" s="67" t="s">
        <v>119</v>
      </c>
      <c r="BD20" s="149">
        <f t="shared" si="7"/>
        <v>400</v>
      </c>
      <c r="BE20" s="149">
        <v>30</v>
      </c>
      <c r="BF20" s="149">
        <v>10</v>
      </c>
    </row>
    <row r="21" spans="1:58" ht="15.75">
      <c r="A21" s="1">
        <v>5</v>
      </c>
      <c r="B21" s="141" t="s">
        <v>49</v>
      </c>
      <c r="C21" s="67" t="s">
        <v>107</v>
      </c>
      <c r="D21" s="225"/>
      <c r="E21" s="244" t="str">
        <f t="shared" si="25"/>
        <v/>
      </c>
      <c r="F21" s="245"/>
      <c r="G21" s="68">
        <f>IF(E21&lt;&gt;"",VLOOKUP(B21,AD:AF,3,FALSE),0)</f>
        <v>0</v>
      </c>
      <c r="H21" s="175"/>
      <c r="I21" s="69">
        <f t="shared" si="14"/>
        <v>0</v>
      </c>
      <c r="J21" s="184">
        <f t="shared" si="21"/>
        <v>0</v>
      </c>
      <c r="K21" s="186">
        <f t="shared" si="22"/>
        <v>0</v>
      </c>
      <c r="L21" s="181"/>
      <c r="M21" s="101">
        <f t="shared" si="15"/>
        <v>0</v>
      </c>
      <c r="N21" s="101">
        <f t="shared" si="16"/>
        <v>0</v>
      </c>
      <c r="O21" s="101"/>
      <c r="P21" s="88" t="s">
        <v>84</v>
      </c>
      <c r="Q21" s="89">
        <f>SUM(Q14:Q20)</f>
        <v>0</v>
      </c>
      <c r="R21" s="75"/>
      <c r="S21" s="94" t="s">
        <v>60</v>
      </c>
      <c r="T21" s="95">
        <f>T20*0.05</f>
        <v>10</v>
      </c>
      <c r="U21" s="84"/>
      <c r="W21" s="5">
        <f t="shared" si="17"/>
        <v>8500</v>
      </c>
      <c r="X21" s="6">
        <f t="shared" si="18"/>
        <v>0</v>
      </c>
      <c r="Z21" s="3">
        <v>8</v>
      </c>
      <c r="AA21" s="3">
        <v>0.37</v>
      </c>
      <c r="AB21" s="3">
        <f t="shared" si="11"/>
        <v>46</v>
      </c>
      <c r="AC21" s="5">
        <f t="shared" si="19"/>
        <v>50</v>
      </c>
      <c r="AD21" s="159">
        <f t="shared" si="12"/>
        <v>0.44999999999999996</v>
      </c>
      <c r="AE21" s="67" t="s">
        <v>119</v>
      </c>
      <c r="AF21" s="172"/>
      <c r="AG21" s="149">
        <f t="shared" si="8"/>
        <v>0</v>
      </c>
      <c r="AH21" s="149">
        <f t="shared" si="4"/>
        <v>0</v>
      </c>
      <c r="AI21" s="157">
        <v>1</v>
      </c>
      <c r="AJ21" s="181">
        <f t="shared" si="5"/>
        <v>0</v>
      </c>
      <c r="AK21" s="181">
        <f t="shared" si="9"/>
        <v>0</v>
      </c>
      <c r="AL21" s="181">
        <f t="shared" si="10"/>
        <v>0</v>
      </c>
      <c r="AN21" s="67" t="s">
        <v>121</v>
      </c>
      <c r="AO21" s="149"/>
      <c r="AP21" s="149"/>
      <c r="AQ21" s="171"/>
      <c r="AS21" s="67" t="s">
        <v>121</v>
      </c>
      <c r="AT21" s="149"/>
      <c r="AU21" s="149"/>
      <c r="AV21" s="171"/>
      <c r="AX21" s="67" t="s">
        <v>121</v>
      </c>
      <c r="AY21" s="149">
        <v>0</v>
      </c>
      <c r="AZ21" s="149">
        <v>0</v>
      </c>
      <c r="BA21" s="149">
        <v>0</v>
      </c>
      <c r="BC21" s="67" t="s">
        <v>121</v>
      </c>
      <c r="BD21" s="149">
        <f>BD15</f>
        <v>200</v>
      </c>
      <c r="BE21" s="149">
        <v>30</v>
      </c>
      <c r="BF21" s="149">
        <v>7</v>
      </c>
    </row>
    <row r="22" spans="1:58" ht="15.75">
      <c r="A22" s="1">
        <v>6</v>
      </c>
      <c r="B22" s="66" t="s">
        <v>51</v>
      </c>
      <c r="C22" s="67" t="s">
        <v>55</v>
      </c>
      <c r="D22" s="226"/>
      <c r="E22" s="177">
        <v>30</v>
      </c>
      <c r="F22" s="178"/>
      <c r="G22" s="68">
        <v>0.4</v>
      </c>
      <c r="H22" s="70">
        <f>E22</f>
        <v>30</v>
      </c>
      <c r="I22" s="69">
        <f>H22*G22</f>
        <v>12</v>
      </c>
      <c r="J22" s="184"/>
      <c r="K22" s="184"/>
      <c r="L22" s="184"/>
      <c r="M22" s="101">
        <f>IF(E22&lt;&gt;"",VLOOKUP(A22,AC:AG,5,FALSE),0)</f>
        <v>43</v>
      </c>
      <c r="N22" s="101"/>
      <c r="O22" s="101"/>
      <c r="R22" s="75"/>
      <c r="S22" s="88" t="s">
        <v>73</v>
      </c>
      <c r="T22" s="92">
        <f>T20-T21</f>
        <v>190</v>
      </c>
      <c r="U22" s="84"/>
      <c r="W22" s="5">
        <f t="shared" si="17"/>
        <v>0.8</v>
      </c>
      <c r="X22" s="6" t="e">
        <f t="shared" si="18"/>
        <v>#N/A</v>
      </c>
      <c r="Z22" s="3">
        <v>9</v>
      </c>
      <c r="AA22" s="3">
        <v>0.37</v>
      </c>
      <c r="AB22" s="3">
        <f t="shared" si="11"/>
        <v>51</v>
      </c>
      <c r="AC22" s="5">
        <f t="shared" si="19"/>
        <v>55</v>
      </c>
      <c r="AD22" s="159">
        <f t="shared" si="12"/>
        <v>0.49999999999999994</v>
      </c>
      <c r="AE22" s="67" t="s">
        <v>121</v>
      </c>
      <c r="AF22" s="172"/>
      <c r="AG22" s="149">
        <f t="shared" si="8"/>
        <v>0</v>
      </c>
      <c r="AH22" s="149">
        <f t="shared" si="4"/>
        <v>0</v>
      </c>
      <c r="AI22" s="157">
        <v>1</v>
      </c>
      <c r="AJ22" s="181">
        <f t="shared" si="5"/>
        <v>0</v>
      </c>
      <c r="AK22" s="181">
        <f t="shared" si="9"/>
        <v>0</v>
      </c>
      <c r="AL22" s="181">
        <f t="shared" si="10"/>
        <v>0</v>
      </c>
      <c r="AN22" s="67" t="s">
        <v>122</v>
      </c>
      <c r="AO22" s="149"/>
      <c r="AP22" s="149"/>
      <c r="AQ22" s="171"/>
      <c r="AS22" s="67" t="s">
        <v>122</v>
      </c>
      <c r="AT22" s="149"/>
      <c r="AU22" s="149"/>
      <c r="AV22" s="171"/>
      <c r="AX22" s="67" t="s">
        <v>122</v>
      </c>
      <c r="AY22" s="149">
        <v>0</v>
      </c>
      <c r="AZ22" s="149">
        <v>0</v>
      </c>
      <c r="BA22" s="149">
        <v>0</v>
      </c>
      <c r="BC22" s="67" t="s">
        <v>122</v>
      </c>
      <c r="BD22" s="149">
        <f>BD15</f>
        <v>200</v>
      </c>
      <c r="BE22" s="149">
        <v>30</v>
      </c>
      <c r="BF22" s="149">
        <v>8</v>
      </c>
    </row>
    <row r="23" spans="1:58" ht="15.75">
      <c r="A23" s="1">
        <v>7</v>
      </c>
      <c r="B23" s="66" t="s">
        <v>54</v>
      </c>
      <c r="C23" s="67" t="s">
        <v>56</v>
      </c>
      <c r="D23" s="144" t="s">
        <v>105</v>
      </c>
      <c r="E23" s="246"/>
      <c r="F23" s="247"/>
      <c r="G23" s="68">
        <f>IF(E23&gt;0,IF(D23 ="S",45,65),0)</f>
        <v>0</v>
      </c>
      <c r="H23" s="70">
        <f>E23</f>
        <v>0</v>
      </c>
      <c r="I23" s="69">
        <f>H23*G23</f>
        <v>0</v>
      </c>
      <c r="J23" s="184"/>
      <c r="K23" s="184"/>
      <c r="L23" s="184"/>
      <c r="M23" s="101">
        <f>IF(E23&lt;&gt;"",VLOOKUP(A23,AC:AG,5,FALSE),0)</f>
        <v>0</v>
      </c>
      <c r="N23" s="101"/>
      <c r="O23" s="101"/>
      <c r="P23" s="192" t="s">
        <v>84</v>
      </c>
      <c r="Q23" s="192"/>
      <c r="R23" s="85"/>
      <c r="S23" s="192" t="s">
        <v>77</v>
      </c>
      <c r="T23" s="192"/>
      <c r="U23" s="86"/>
      <c r="W23" s="5" t="e">
        <f t="shared" si="17"/>
        <v>#N/A</v>
      </c>
      <c r="X23" s="6">
        <f t="shared" si="18"/>
        <v>0</v>
      </c>
      <c r="Z23" s="3">
        <v>10</v>
      </c>
      <c r="AB23" s="3">
        <f t="shared" si="11"/>
        <v>56</v>
      </c>
      <c r="AC23" s="5">
        <f t="shared" si="19"/>
        <v>60</v>
      </c>
      <c r="AD23" s="159">
        <f t="shared" si="12"/>
        <v>0.54999999999999993</v>
      </c>
      <c r="AE23" s="191" t="s">
        <v>122</v>
      </c>
      <c r="AF23" s="172"/>
      <c r="AG23" s="149">
        <f t="shared" si="8"/>
        <v>0</v>
      </c>
      <c r="AH23" s="149">
        <f t="shared" si="4"/>
        <v>0</v>
      </c>
      <c r="AI23" s="157">
        <v>1</v>
      </c>
      <c r="AJ23" s="181">
        <f t="shared" si="5"/>
        <v>0</v>
      </c>
      <c r="AK23" s="181">
        <f t="shared" si="9"/>
        <v>0</v>
      </c>
      <c r="AL23" s="181">
        <f t="shared" si="10"/>
        <v>0</v>
      </c>
      <c r="AN23" s="67" t="s">
        <v>123</v>
      </c>
      <c r="AO23" s="149"/>
      <c r="AP23" s="149"/>
      <c r="AQ23" s="171"/>
      <c r="AS23" s="67" t="s">
        <v>123</v>
      </c>
      <c r="AT23" s="149"/>
      <c r="AU23" s="149"/>
      <c r="AV23" s="171"/>
      <c r="AX23" s="67" t="s">
        <v>123</v>
      </c>
      <c r="AY23" s="149">
        <v>0</v>
      </c>
      <c r="AZ23" s="149">
        <v>0</v>
      </c>
      <c r="BA23" s="149">
        <v>0</v>
      </c>
      <c r="BC23" s="67" t="s">
        <v>123</v>
      </c>
      <c r="BD23" s="149">
        <f>BD15</f>
        <v>200</v>
      </c>
      <c r="BE23" s="149">
        <v>20</v>
      </c>
      <c r="BF23" s="149">
        <v>4</v>
      </c>
    </row>
    <row r="24" spans="1:58" ht="15.75">
      <c r="A24" s="1">
        <v>8</v>
      </c>
      <c r="B24" s="66" t="s">
        <v>54</v>
      </c>
      <c r="C24" s="67" t="s">
        <v>74</v>
      </c>
      <c r="D24" s="144" t="s">
        <v>105</v>
      </c>
      <c r="E24" s="246"/>
      <c r="F24" s="247"/>
      <c r="G24" s="68">
        <f>IF(E24&gt;0,IF(D24="S",65,75),0)</f>
        <v>0</v>
      </c>
      <c r="H24" s="70">
        <f>E24</f>
        <v>0</v>
      </c>
      <c r="I24" s="69">
        <f>H24*G24</f>
        <v>0</v>
      </c>
      <c r="J24" s="184"/>
      <c r="K24" s="184"/>
      <c r="L24" s="184"/>
      <c r="M24" s="101">
        <f>IF(E24&lt;&gt;"",VLOOKUP(A24,AC:AG,5,FALSE),0)</f>
        <v>0</v>
      </c>
      <c r="N24" s="101"/>
      <c r="O24" s="101"/>
      <c r="P24" s="88" t="s">
        <v>61</v>
      </c>
      <c r="Q24" s="89">
        <f>Q9+Q21</f>
        <v>200</v>
      </c>
      <c r="R24" s="75"/>
      <c r="S24" s="88" t="s">
        <v>71</v>
      </c>
      <c r="T24" s="121">
        <v>0.12</v>
      </c>
      <c r="U24" s="86"/>
      <c r="W24" s="5" t="e">
        <f t="shared" si="17"/>
        <v>#N/A</v>
      </c>
      <c r="X24" s="6">
        <f t="shared" si="18"/>
        <v>0</v>
      </c>
      <c r="AB24" s="3">
        <f t="shared" si="11"/>
        <v>61</v>
      </c>
      <c r="AC24" s="5">
        <f t="shared" si="19"/>
        <v>65</v>
      </c>
      <c r="AD24" s="159">
        <f t="shared" si="12"/>
        <v>0.6</v>
      </c>
      <c r="AE24" s="191" t="s">
        <v>123</v>
      </c>
      <c r="AF24" s="172"/>
      <c r="AG24" s="149">
        <f t="shared" si="8"/>
        <v>0</v>
      </c>
      <c r="AH24" s="149">
        <f t="shared" si="4"/>
        <v>0</v>
      </c>
      <c r="AI24" s="157">
        <v>1</v>
      </c>
      <c r="AJ24" s="181">
        <f t="shared" si="5"/>
        <v>0</v>
      </c>
      <c r="AK24" s="181">
        <f t="shared" si="9"/>
        <v>0</v>
      </c>
      <c r="AL24" s="181">
        <f t="shared" si="10"/>
        <v>0</v>
      </c>
      <c r="AN24" s="67" t="s">
        <v>124</v>
      </c>
      <c r="AO24" s="149"/>
      <c r="AP24" s="149"/>
      <c r="AQ24" s="171"/>
      <c r="AS24" s="67" t="s">
        <v>124</v>
      </c>
      <c r="AT24" s="149"/>
      <c r="AU24" s="149"/>
      <c r="AV24" s="171"/>
      <c r="AX24" s="67" t="s">
        <v>124</v>
      </c>
      <c r="AY24" s="149">
        <v>0</v>
      </c>
      <c r="AZ24" s="149">
        <v>0</v>
      </c>
      <c r="BA24" s="149">
        <v>0</v>
      </c>
      <c r="BC24" s="67" t="s">
        <v>124</v>
      </c>
      <c r="BD24" s="149">
        <f>BD15</f>
        <v>200</v>
      </c>
      <c r="BE24" s="149">
        <v>40</v>
      </c>
      <c r="BF24" s="149">
        <v>15</v>
      </c>
    </row>
    <row r="25" spans="1:58">
      <c r="A25" s="2"/>
      <c r="B25" s="66" t="s">
        <v>79</v>
      </c>
      <c r="C25" s="67" t="s">
        <v>106</v>
      </c>
      <c r="D25" s="67"/>
      <c r="E25" s="246"/>
      <c r="F25" s="247"/>
      <c r="G25" s="68">
        <f>IF(E25&gt;0,75,0)</f>
        <v>0</v>
      </c>
      <c r="H25" s="71">
        <f>E25</f>
        <v>0</v>
      </c>
      <c r="I25" s="69">
        <f>H25*G25</f>
        <v>0</v>
      </c>
      <c r="J25" s="184"/>
      <c r="K25" s="184"/>
      <c r="L25" s="184"/>
      <c r="M25" s="153"/>
      <c r="N25" s="153"/>
      <c r="O25" s="153"/>
      <c r="P25" s="90" t="s">
        <v>60</v>
      </c>
      <c r="Q25" s="91">
        <f>Q10</f>
        <v>0</v>
      </c>
      <c r="R25" s="87"/>
      <c r="S25" s="96" t="s">
        <v>70</v>
      </c>
      <c r="T25" s="92">
        <f>Q26-T15</f>
        <v>200</v>
      </c>
      <c r="U25" s="86"/>
      <c r="W25" s="5" t="e">
        <f t="shared" si="17"/>
        <v>#N/A</v>
      </c>
      <c r="X25" s="6">
        <f t="shared" si="18"/>
        <v>0</v>
      </c>
      <c r="AB25" s="3">
        <f t="shared" si="11"/>
        <v>66</v>
      </c>
      <c r="AC25" s="5">
        <f t="shared" si="19"/>
        <v>70</v>
      </c>
      <c r="AD25" s="159">
        <f t="shared" si="12"/>
        <v>0.65</v>
      </c>
      <c r="AE25" s="191" t="s">
        <v>124</v>
      </c>
      <c r="AF25" s="172"/>
      <c r="AG25" s="149">
        <f t="shared" si="8"/>
        <v>0</v>
      </c>
      <c r="AH25" s="149">
        <f t="shared" si="4"/>
        <v>0</v>
      </c>
      <c r="AI25" s="157">
        <v>1</v>
      </c>
      <c r="AJ25" s="181">
        <f t="shared" si="5"/>
        <v>0</v>
      </c>
      <c r="AK25" s="181">
        <f t="shared" si="9"/>
        <v>0</v>
      </c>
      <c r="AL25" s="181">
        <f t="shared" si="10"/>
        <v>0</v>
      </c>
      <c r="AN25" s="67" t="s">
        <v>125</v>
      </c>
      <c r="AO25" s="149"/>
      <c r="AP25" s="149"/>
      <c r="AQ25" s="171"/>
      <c r="AS25" s="67" t="s">
        <v>125</v>
      </c>
      <c r="AT25" s="149"/>
      <c r="AU25" s="149"/>
      <c r="AV25" s="171"/>
      <c r="AX25" s="67" t="s">
        <v>125</v>
      </c>
      <c r="AY25" s="149">
        <v>0</v>
      </c>
      <c r="AZ25" s="149">
        <v>0</v>
      </c>
      <c r="BA25" s="149">
        <v>0</v>
      </c>
      <c r="BC25" s="67" t="s">
        <v>125</v>
      </c>
      <c r="BD25" s="149">
        <f>BD15</f>
        <v>200</v>
      </c>
      <c r="BE25" s="149">
        <v>40</v>
      </c>
      <c r="BF25" s="149">
        <v>15</v>
      </c>
    </row>
    <row r="26" spans="1:58">
      <c r="A26" s="2"/>
      <c r="B26" s="116" t="s">
        <v>80</v>
      </c>
      <c r="C26" s="117" t="s">
        <v>81</v>
      </c>
      <c r="D26" s="117"/>
      <c r="E26" s="118"/>
      <c r="F26" s="118"/>
      <c r="G26" s="118"/>
      <c r="H26" s="118"/>
      <c r="I26" s="120"/>
      <c r="J26" s="185"/>
      <c r="K26" s="185"/>
      <c r="L26" s="185"/>
      <c r="M26" s="153"/>
      <c r="N26" s="153"/>
      <c r="O26" s="153"/>
      <c r="P26" s="88" t="s">
        <v>62</v>
      </c>
      <c r="Q26" s="89">
        <f>Q21+Q11</f>
        <v>200</v>
      </c>
      <c r="R26" s="87"/>
      <c r="S26" s="97" t="str">
        <f>"Entrada de " &amp;T24*100 &amp;"%"</f>
        <v>Entrada de 12%</v>
      </c>
      <c r="T26" s="98">
        <f>Financiamento!E17</f>
        <v>24</v>
      </c>
      <c r="U26" s="86"/>
      <c r="W26" s="5" t="e">
        <f t="shared" si="17"/>
        <v>#N/A</v>
      </c>
      <c r="X26" s="6"/>
      <c r="AB26" s="3">
        <f t="shared" si="11"/>
        <v>71</v>
      </c>
      <c r="AC26" s="5">
        <f t="shared" si="19"/>
        <v>75</v>
      </c>
      <c r="AD26" s="159">
        <f t="shared" si="12"/>
        <v>0.70000000000000007</v>
      </c>
      <c r="AE26" s="191" t="s">
        <v>125</v>
      </c>
      <c r="AF26" s="172"/>
      <c r="AG26" s="149">
        <f t="shared" si="8"/>
        <v>0</v>
      </c>
      <c r="AH26" s="149">
        <f t="shared" si="4"/>
        <v>0</v>
      </c>
      <c r="AI26" s="157">
        <v>1</v>
      </c>
      <c r="AJ26" s="181">
        <f t="shared" si="5"/>
        <v>0</v>
      </c>
      <c r="AK26" s="181">
        <f t="shared" si="9"/>
        <v>0</v>
      </c>
      <c r="AL26" s="181">
        <f t="shared" si="10"/>
        <v>0</v>
      </c>
      <c r="AN26" s="67" t="s">
        <v>126</v>
      </c>
      <c r="AO26" s="149"/>
      <c r="AP26" s="149"/>
      <c r="AQ26" s="171"/>
      <c r="AS26" s="67" t="s">
        <v>126</v>
      </c>
      <c r="AT26" s="149"/>
      <c r="AU26" s="149"/>
      <c r="AV26" s="171"/>
      <c r="AX26" s="67" t="s">
        <v>126</v>
      </c>
      <c r="AY26" s="149">
        <v>0</v>
      </c>
      <c r="AZ26" s="149">
        <v>0</v>
      </c>
      <c r="BA26" s="149">
        <v>0</v>
      </c>
      <c r="BC26" s="67" t="s">
        <v>126</v>
      </c>
      <c r="BD26" s="149">
        <f>BD15</f>
        <v>200</v>
      </c>
      <c r="BE26" s="149">
        <v>40</v>
      </c>
      <c r="BF26" s="149">
        <v>15</v>
      </c>
    </row>
    <row r="27" spans="1:58">
      <c r="A27" s="2"/>
      <c r="B27" s="116" t="s">
        <v>86</v>
      </c>
      <c r="C27" s="117" t="s">
        <v>87</v>
      </c>
      <c r="D27" s="117"/>
      <c r="E27" s="118"/>
      <c r="F27" s="118"/>
      <c r="G27" s="118"/>
      <c r="H27" s="119"/>
      <c r="I27" s="120"/>
      <c r="J27" s="185"/>
      <c r="K27" s="185"/>
      <c r="L27" s="185"/>
      <c r="M27" s="153"/>
      <c r="N27" s="142"/>
      <c r="O27" s="142"/>
      <c r="P27" s="88"/>
      <c r="Q27" s="92"/>
      <c r="R27" s="87"/>
      <c r="S27" s="97" t="str">
        <f>Financiamento!D18&amp;" Parcelas de :"</f>
        <v>1 Parcelas de :</v>
      </c>
      <c r="T27" s="98">
        <f>Financiamento!E18</f>
        <v>176</v>
      </c>
      <c r="U27" s="86"/>
      <c r="W27" s="5" t="e">
        <f t="shared" si="17"/>
        <v>#N/A</v>
      </c>
      <c r="X27" s="6"/>
      <c r="AB27" s="3">
        <f t="shared" si="11"/>
        <v>76</v>
      </c>
      <c r="AC27" s="5">
        <f t="shared" si="19"/>
        <v>80</v>
      </c>
      <c r="AD27" s="159">
        <f t="shared" si="12"/>
        <v>0.75000000000000011</v>
      </c>
      <c r="AE27" s="191" t="s">
        <v>126</v>
      </c>
      <c r="AF27" s="172"/>
      <c r="AG27" s="149">
        <f t="shared" si="8"/>
        <v>0</v>
      </c>
      <c r="AH27" s="149">
        <f t="shared" si="4"/>
        <v>0</v>
      </c>
      <c r="AI27" s="157">
        <v>1</v>
      </c>
      <c r="AJ27" s="181">
        <f t="shared" si="5"/>
        <v>0</v>
      </c>
      <c r="AK27" s="181">
        <f t="shared" si="9"/>
        <v>0</v>
      </c>
      <c r="AL27" s="181">
        <f t="shared" si="10"/>
        <v>0</v>
      </c>
      <c r="AO27" s="124">
        <f>SUM(AO11:AO26)</f>
        <v>270</v>
      </c>
      <c r="AP27" s="124">
        <f>SUM(AP11:AP26)</f>
        <v>280</v>
      </c>
      <c r="AQ27" s="124">
        <f>SUM(AQ11:AQ26)</f>
        <v>45</v>
      </c>
      <c r="AT27" s="124">
        <f>SUM(AT11:AT26)</f>
        <v>700</v>
      </c>
      <c r="AU27" s="124">
        <f>SUM(AU11:AU26)</f>
        <v>375</v>
      </c>
      <c r="AV27" s="124">
        <f>SUM(AV11:AV26)</f>
        <v>85</v>
      </c>
      <c r="AY27" s="124">
        <f>SUM(AY11:AY26)</f>
        <v>2800</v>
      </c>
      <c r="AZ27" s="124">
        <f>SUM(AZ11:AZ26)</f>
        <v>415</v>
      </c>
      <c r="BA27" s="124">
        <f>SUM(BA11:BA26)</f>
        <v>110</v>
      </c>
      <c r="BD27" s="124">
        <f>SUM(BD11:BD26)</f>
        <v>4600</v>
      </c>
      <c r="BE27" s="124">
        <f>SUM(BE11:BE26)</f>
        <v>510</v>
      </c>
      <c r="BF27" s="124">
        <f>SUM(BF11:BF26)</f>
        <v>145</v>
      </c>
    </row>
    <row r="28" spans="1:58">
      <c r="A28" s="2"/>
      <c r="B28" s="216" t="s">
        <v>69</v>
      </c>
      <c r="C28" s="217"/>
      <c r="D28" s="137"/>
      <c r="E28" s="129"/>
      <c r="F28" s="129"/>
      <c r="G28" s="118">
        <f>SUM(G17:G25)</f>
        <v>0.4</v>
      </c>
      <c r="H28" s="119"/>
      <c r="I28" s="130">
        <f>SUM(I17:I27)</f>
        <v>12</v>
      </c>
      <c r="J28" s="184"/>
      <c r="K28" s="184"/>
      <c r="L28" s="184"/>
      <c r="M28" s="179"/>
      <c r="N28" s="143"/>
      <c r="O28" s="143"/>
      <c r="P28" s="87"/>
      <c r="Q28" s="87"/>
      <c r="R28" s="87"/>
      <c r="S28" s="131" t="s">
        <v>64</v>
      </c>
      <c r="T28" s="132">
        <f>T27*Financiamento!D18+'Calculo Vendas Software'!T26</f>
        <v>200</v>
      </c>
      <c r="U28" s="86"/>
      <c r="W28" s="5" t="e">
        <f t="shared" si="17"/>
        <v>#N/A</v>
      </c>
      <c r="X28" s="6" t="e">
        <f>VLOOKUP(G28,AD:AF,3,FALSE)</f>
        <v>#N/A</v>
      </c>
      <c r="AB28" s="3">
        <f t="shared" si="11"/>
        <v>81</v>
      </c>
      <c r="AC28" s="5">
        <f t="shared" si="19"/>
        <v>85</v>
      </c>
      <c r="AD28" s="159">
        <f t="shared" si="12"/>
        <v>0.80000000000000016</v>
      </c>
      <c r="AE28" s="67"/>
      <c r="AF28" s="172"/>
      <c r="AG28" s="149"/>
      <c r="AH28" s="149">
        <f t="shared" si="4"/>
        <v>0</v>
      </c>
      <c r="AI28" s="157">
        <v>1</v>
      </c>
      <c r="AJ28" s="181">
        <f t="shared" si="5"/>
        <v>0</v>
      </c>
      <c r="AK28" s="181">
        <f t="shared" si="9"/>
        <v>0</v>
      </c>
      <c r="AL28" s="181">
        <f t="shared" si="10"/>
        <v>0</v>
      </c>
      <c r="AP28" s="124"/>
      <c r="AQ28" s="124"/>
    </row>
    <row r="29" spans="1:58" ht="23.25">
      <c r="B29" s="193" t="str">
        <f>IF(H17&gt;0,IF(E12="No Cliente","VERSÃO NÃO COMPATÍVEL COM INSTALAÇÃO","OK"),IF(H18&gt;0,IF(E12="No Cliente","Versão Não Compatível com Instalação","OK"),"OK"))</f>
        <v>OK</v>
      </c>
      <c r="C29" s="194"/>
      <c r="D29" s="194"/>
      <c r="E29" s="194"/>
      <c r="F29" s="194"/>
      <c r="G29" s="194"/>
      <c r="H29" s="194"/>
      <c r="I29" s="195"/>
      <c r="J29" s="145"/>
      <c r="K29" s="145"/>
      <c r="L29" s="145"/>
      <c r="M29" s="133"/>
      <c r="N29" s="133"/>
      <c r="O29" s="133"/>
      <c r="P29" s="123"/>
      <c r="Q29" s="123"/>
      <c r="R29" s="123"/>
      <c r="S29" s="99" t="s">
        <v>65</v>
      </c>
      <c r="T29" s="100">
        <f>Financiamento!C13</f>
        <v>0</v>
      </c>
      <c r="U29" s="134"/>
      <c r="W29" s="5"/>
      <c r="AB29" s="3">
        <f t="shared" si="11"/>
        <v>86</v>
      </c>
      <c r="AC29" s="5">
        <f t="shared" si="19"/>
        <v>90</v>
      </c>
      <c r="AD29" s="159">
        <f t="shared" si="12"/>
        <v>0.8500000000000002</v>
      </c>
      <c r="AE29" s="67" t="s">
        <v>130</v>
      </c>
      <c r="AF29" s="67" t="s">
        <v>97</v>
      </c>
      <c r="AG29" s="149">
        <f>SUM(AG12:AG28)</f>
        <v>0</v>
      </c>
      <c r="AH29" s="149">
        <f>AL29</f>
        <v>0</v>
      </c>
      <c r="AL29" s="149">
        <f>SUM(AL12:AL28)</f>
        <v>0</v>
      </c>
    </row>
    <row r="30" spans="1:58" ht="23.25">
      <c r="B30" s="196"/>
      <c r="C30" s="197"/>
      <c r="D30" s="197"/>
      <c r="E30" s="197"/>
      <c r="F30" s="197"/>
      <c r="G30" s="197"/>
      <c r="H30" s="197"/>
      <c r="I30" s="198"/>
      <c r="J30" s="146"/>
      <c r="K30" s="146"/>
      <c r="L30" s="146"/>
      <c r="M30" s="135"/>
      <c r="N30" s="135"/>
      <c r="O30" s="135"/>
      <c r="P30" s="135"/>
      <c r="Q30" s="135"/>
      <c r="R30" s="135"/>
      <c r="S30" s="135"/>
      <c r="T30" s="135"/>
      <c r="U30" s="136"/>
      <c r="AB30" s="3">
        <f t="shared" si="11"/>
        <v>91</v>
      </c>
      <c r="AC30" s="5">
        <f t="shared" si="19"/>
        <v>95</v>
      </c>
      <c r="AD30" s="159">
        <f t="shared" si="12"/>
        <v>0.90000000000000024</v>
      </c>
      <c r="AG30" s="151"/>
    </row>
    <row r="31" spans="1:58" hidden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AB31" s="3">
        <f t="shared" si="11"/>
        <v>96</v>
      </c>
      <c r="AC31" s="5">
        <f t="shared" si="19"/>
        <v>100</v>
      </c>
      <c r="AD31" s="159">
        <f t="shared" si="12"/>
        <v>0.95000000000000029</v>
      </c>
    </row>
    <row r="32" spans="1:58" ht="6" customHeight="1">
      <c r="B32" s="1" t="str">
        <f>IF(E12="No Servidor da Isco","S","N")</f>
        <v>S</v>
      </c>
      <c r="C32" s="199" t="s">
        <v>102</v>
      </c>
      <c r="D32" s="199"/>
      <c r="E32" s="199"/>
      <c r="F32" s="199"/>
      <c r="G32" s="199"/>
      <c r="H32" s="199"/>
      <c r="I32" s="199"/>
      <c r="J32" s="147"/>
      <c r="K32" s="147"/>
      <c r="L32" s="147"/>
      <c r="AB32" s="3">
        <f t="shared" si="11"/>
        <v>101</v>
      </c>
      <c r="AC32" s="5">
        <f t="shared" si="19"/>
        <v>105</v>
      </c>
      <c r="AD32" s="159">
        <f t="shared" si="12"/>
        <v>1.0000000000000002</v>
      </c>
      <c r="AN32" s="1" t="s">
        <v>95</v>
      </c>
      <c r="AO32" s="1">
        <v>135</v>
      </c>
      <c r="AP32" s="159">
        <v>10</v>
      </c>
      <c r="AQ32" s="159"/>
    </row>
    <row r="33" spans="2:33" hidden="1">
      <c r="B33" s="2"/>
      <c r="C33" s="242" t="s">
        <v>138</v>
      </c>
      <c r="D33" s="243"/>
      <c r="E33" s="243"/>
      <c r="F33" s="243"/>
      <c r="H33" s="160"/>
      <c r="I33" s="160"/>
      <c r="J33" s="160"/>
      <c r="K33" s="160"/>
      <c r="L33" s="160"/>
      <c r="M33" s="160"/>
      <c r="W33" s="3">
        <v>1</v>
      </c>
      <c r="X33" s="3">
        <f>W33+9</f>
        <v>10</v>
      </c>
      <c r="Y33" s="152">
        <v>1</v>
      </c>
      <c r="Z33" s="3">
        <v>0.57999999999999996</v>
      </c>
      <c r="AB33" s="3">
        <f t="shared" si="11"/>
        <v>106</v>
      </c>
      <c r="AC33" s="5">
        <f t="shared" si="19"/>
        <v>110</v>
      </c>
      <c r="AD33" s="159">
        <f t="shared" si="12"/>
        <v>1.0500000000000003</v>
      </c>
      <c r="AE33" s="168" t="s">
        <v>129</v>
      </c>
      <c r="AF33" s="168">
        <f t="shared" ref="AF33:AF48" si="28">IF($AF$29="STARTER",VLOOKUP(AE33,$AN$11:$AP$26,2,FALSE),IF($AF$29="EXPRESS",VLOOKUP(AE33,$AS$11:$AU$26,2,FALSE),IF($AF$29="FULL",VLOOKUP(AE33,$AX$11:$AZ$26,2,FALSE),VLOOKUP(AE33,$BC$11:$BE$26,2,FALSE))))</f>
        <v>400</v>
      </c>
      <c r="AG33" s="168">
        <f t="shared" ref="AG33:AG48" si="29">IF($AF$29="STARTER",VLOOKUP(AE33,$AN$11:$AP$26,3,FALSE),IF($AF$29="EXPRESS",VLOOKUP(AE33,$AS$11:$AU$26,3,FALSE),IF($AF$29="FULL",VLOOKUP(AE33,$AX$11:$AZ$26,3,FALSE),VLOOKUP(AE33,$BC$11:$BE$26,3,FALSE))))</f>
        <v>15</v>
      </c>
    </row>
    <row r="34" spans="2:33" hidden="1">
      <c r="B34" s="2"/>
      <c r="C34" s="67" t="s">
        <v>129</v>
      </c>
      <c r="D34" s="157" t="str">
        <f>IF(OR($E$15="X",$E$16="X",$E$17="X",$E$18="X"),"X","")</f>
        <v>X</v>
      </c>
      <c r="E34" s="67" t="s">
        <v>123</v>
      </c>
      <c r="F34" s="157" t="str">
        <f>IF(OR(AF24&gt;0,$E$18="X"),"X","")</f>
        <v/>
      </c>
      <c r="H34" s="160"/>
      <c r="I34" s="167"/>
      <c r="J34" s="167"/>
      <c r="K34" s="167"/>
      <c r="L34" s="167"/>
      <c r="M34" s="167"/>
      <c r="W34" s="3">
        <v>11</v>
      </c>
      <c r="X34" s="3">
        <f t="shared" ref="X34:X97" si="30">W34+9</f>
        <v>20</v>
      </c>
      <c r="Y34" s="151">
        <f t="shared" ref="Y34:Y97" si="31">Y33+$Z$33</f>
        <v>1.58</v>
      </c>
      <c r="Z34" s="151"/>
      <c r="AB34" s="3">
        <f t="shared" si="11"/>
        <v>111</v>
      </c>
      <c r="AC34" s="5">
        <f t="shared" si="19"/>
        <v>115</v>
      </c>
      <c r="AD34" s="159">
        <f t="shared" si="12"/>
        <v>1.1000000000000003</v>
      </c>
      <c r="AE34" s="161" t="s">
        <v>113</v>
      </c>
      <c r="AF34" s="168">
        <f t="shared" si="28"/>
        <v>400</v>
      </c>
      <c r="AG34" s="168">
        <f t="shared" si="29"/>
        <v>30</v>
      </c>
    </row>
    <row r="35" spans="2:33" hidden="1">
      <c r="C35" s="67" t="s">
        <v>113</v>
      </c>
      <c r="D35" s="157" t="str">
        <f t="shared" ref="D35:F40" si="32">IF(OR($E$15="X",$E$16="X",$E$17="X",$E$18="X"),"X","")</f>
        <v>X</v>
      </c>
      <c r="E35" s="67" t="s">
        <v>124</v>
      </c>
      <c r="F35" s="157" t="str">
        <f>IF(OR(AF25&gt;0,$E$18="X"),"X","")</f>
        <v/>
      </c>
      <c r="H35" s="160"/>
      <c r="I35" s="167"/>
      <c r="J35" s="167"/>
      <c r="K35" s="167"/>
      <c r="L35" s="167"/>
      <c r="M35" s="167"/>
      <c r="P35" s="156"/>
      <c r="W35" s="3">
        <v>21</v>
      </c>
      <c r="X35" s="3">
        <f t="shared" si="30"/>
        <v>30</v>
      </c>
      <c r="Y35" s="151">
        <f t="shared" si="31"/>
        <v>2.16</v>
      </c>
      <c r="Z35" s="151"/>
      <c r="AB35" s="3">
        <f t="shared" si="11"/>
        <v>116</v>
      </c>
      <c r="AC35" s="5">
        <f t="shared" si="19"/>
        <v>120</v>
      </c>
      <c r="AD35" s="159">
        <f t="shared" si="12"/>
        <v>1.1500000000000004</v>
      </c>
      <c r="AE35" s="161" t="s">
        <v>114</v>
      </c>
      <c r="AF35" s="168">
        <f t="shared" si="28"/>
        <v>400</v>
      </c>
      <c r="AG35" s="168">
        <f t="shared" si="29"/>
        <v>30</v>
      </c>
    </row>
    <row r="36" spans="2:33" hidden="1">
      <c r="C36" s="67" t="s">
        <v>114</v>
      </c>
      <c r="D36" s="157" t="str">
        <f t="shared" si="32"/>
        <v>X</v>
      </c>
      <c r="E36" s="67" t="s">
        <v>125</v>
      </c>
      <c r="F36" s="157" t="str">
        <f>IF(OR(AF26&gt;0,$E$18="X"),"X","")</f>
        <v/>
      </c>
      <c r="H36" s="160"/>
      <c r="I36" s="167"/>
      <c r="J36" s="167"/>
      <c r="K36" s="167"/>
      <c r="L36" s="167"/>
      <c r="M36" s="167"/>
      <c r="P36" s="166"/>
      <c r="W36" s="3">
        <f>W35+10</f>
        <v>31</v>
      </c>
      <c r="X36" s="3">
        <f t="shared" si="30"/>
        <v>40</v>
      </c>
      <c r="Y36" s="151">
        <f t="shared" si="31"/>
        <v>2.74</v>
      </c>
      <c r="Z36" s="151"/>
      <c r="AB36" s="3">
        <f t="shared" si="11"/>
        <v>121</v>
      </c>
      <c r="AC36" s="5">
        <f t="shared" si="19"/>
        <v>125</v>
      </c>
      <c r="AD36" s="159">
        <f t="shared" si="12"/>
        <v>1.2000000000000004</v>
      </c>
      <c r="AE36" s="161" t="s">
        <v>115</v>
      </c>
      <c r="AF36" s="168">
        <f t="shared" si="28"/>
        <v>400</v>
      </c>
      <c r="AG36" s="168">
        <f t="shared" si="29"/>
        <v>30</v>
      </c>
    </row>
    <row r="37" spans="2:33" hidden="1">
      <c r="C37" s="67" t="s">
        <v>115</v>
      </c>
      <c r="D37" s="157" t="str">
        <f t="shared" si="32"/>
        <v>X</v>
      </c>
      <c r="E37" s="67" t="s">
        <v>126</v>
      </c>
      <c r="F37" s="157" t="str">
        <f>IF(OR(AF27&gt;0,$E$18="X"),"X","")</f>
        <v/>
      </c>
      <c r="H37" s="160"/>
      <c r="I37" s="167"/>
      <c r="J37" s="167"/>
      <c r="K37" s="167"/>
      <c r="L37" s="167"/>
      <c r="M37" s="167"/>
      <c r="P37" s="156"/>
      <c r="W37" s="3">
        <f t="shared" ref="W37:W100" si="33">W36+10</f>
        <v>41</v>
      </c>
      <c r="X37" s="3">
        <f t="shared" si="30"/>
        <v>50</v>
      </c>
      <c r="Y37" s="151">
        <f t="shared" si="31"/>
        <v>3.3200000000000003</v>
      </c>
      <c r="Z37" s="151"/>
      <c r="AB37" s="3">
        <f t="shared" si="11"/>
        <v>126</v>
      </c>
      <c r="AC37" s="5">
        <f t="shared" si="19"/>
        <v>130</v>
      </c>
      <c r="AD37" s="159">
        <f t="shared" si="12"/>
        <v>1.2500000000000004</v>
      </c>
      <c r="AE37" s="161" t="s">
        <v>116</v>
      </c>
      <c r="AF37" s="168">
        <f t="shared" si="28"/>
        <v>200</v>
      </c>
      <c r="AG37" s="168">
        <f t="shared" si="29"/>
        <v>40</v>
      </c>
    </row>
    <row r="38" spans="2:33" hidden="1">
      <c r="C38" s="67" t="s">
        <v>120</v>
      </c>
      <c r="D38" s="157" t="str">
        <f>IF(OR(AF20&gt;0,$E$18="X"),"X","")</f>
        <v/>
      </c>
      <c r="E38" s="67" t="s">
        <v>116</v>
      </c>
      <c r="F38" s="157" t="str">
        <f>IF(OR(AF16&gt;0,$E$18="X"),"X","")</f>
        <v/>
      </c>
      <c r="H38" s="164"/>
      <c r="I38" s="164"/>
      <c r="J38" s="164"/>
      <c r="K38" s="164"/>
      <c r="L38" s="164"/>
      <c r="M38" s="164"/>
      <c r="W38" s="3">
        <f t="shared" si="33"/>
        <v>51</v>
      </c>
      <c r="X38" s="3">
        <f t="shared" si="30"/>
        <v>60</v>
      </c>
      <c r="Y38" s="151">
        <f t="shared" si="31"/>
        <v>3.9000000000000004</v>
      </c>
      <c r="Z38" s="151"/>
      <c r="AB38" s="3">
        <f t="shared" si="11"/>
        <v>131</v>
      </c>
      <c r="AC38" s="5">
        <f t="shared" si="19"/>
        <v>135</v>
      </c>
      <c r="AD38" s="159">
        <f t="shared" si="12"/>
        <v>1.3000000000000005</v>
      </c>
      <c r="AE38" s="161" t="s">
        <v>117</v>
      </c>
      <c r="AF38" s="168">
        <f t="shared" si="28"/>
        <v>400</v>
      </c>
      <c r="AG38" s="168">
        <f t="shared" si="29"/>
        <v>30</v>
      </c>
    </row>
    <row r="39" spans="2:33" hidden="1">
      <c r="C39" s="67" t="s">
        <v>119</v>
      </c>
      <c r="D39" s="157" t="str">
        <f>IF(OR($E$16="X",$E$17="X",$E$18="X"),"X","")</f>
        <v/>
      </c>
      <c r="E39" s="67" t="s">
        <v>117</v>
      </c>
      <c r="F39" s="157" t="str">
        <f>IF(OR($E$16="X",$E$17="X",$E$18="X"),"X","")</f>
        <v/>
      </c>
      <c r="H39" s="164"/>
      <c r="I39" s="164"/>
      <c r="J39" s="164"/>
      <c r="K39" s="164"/>
      <c r="L39" s="164"/>
      <c r="M39" s="164"/>
      <c r="W39" s="3">
        <f t="shared" si="33"/>
        <v>61</v>
      </c>
      <c r="X39" s="3">
        <f t="shared" si="30"/>
        <v>70</v>
      </c>
      <c r="Y39" s="151">
        <f t="shared" si="31"/>
        <v>4.4800000000000004</v>
      </c>
      <c r="Z39" s="151"/>
      <c r="AB39" s="3">
        <f t="shared" si="11"/>
        <v>136</v>
      </c>
      <c r="AC39" s="5">
        <f t="shared" si="19"/>
        <v>140</v>
      </c>
      <c r="AD39" s="159">
        <f t="shared" si="12"/>
        <v>1.3500000000000005</v>
      </c>
      <c r="AE39" s="161" t="s">
        <v>118</v>
      </c>
      <c r="AF39" s="168">
        <f t="shared" si="28"/>
        <v>400</v>
      </c>
      <c r="AG39" s="168">
        <f t="shared" si="29"/>
        <v>35</v>
      </c>
    </row>
    <row r="40" spans="2:33" hidden="1">
      <c r="C40" s="67" t="s">
        <v>121</v>
      </c>
      <c r="D40" s="157" t="str">
        <f>IF(OR(AF22&gt;0,$E$18="X"),"X","")</f>
        <v/>
      </c>
      <c r="E40" s="67" t="s">
        <v>118</v>
      </c>
      <c r="F40" s="157" t="str">
        <f t="shared" si="32"/>
        <v>X</v>
      </c>
      <c r="H40" s="164"/>
      <c r="W40" s="3">
        <f t="shared" si="33"/>
        <v>71</v>
      </c>
      <c r="X40" s="3">
        <f t="shared" si="30"/>
        <v>80</v>
      </c>
      <c r="Y40" s="151">
        <f t="shared" si="31"/>
        <v>5.0600000000000005</v>
      </c>
      <c r="Z40" s="151"/>
      <c r="AB40" s="3">
        <f t="shared" si="11"/>
        <v>141</v>
      </c>
      <c r="AC40" s="5">
        <f t="shared" si="19"/>
        <v>145</v>
      </c>
      <c r="AD40" s="159">
        <f t="shared" si="12"/>
        <v>1.4000000000000006</v>
      </c>
      <c r="AE40" s="161" t="s">
        <v>127</v>
      </c>
      <c r="AF40" s="168">
        <f t="shared" si="28"/>
        <v>200</v>
      </c>
      <c r="AG40" s="168">
        <f t="shared" si="29"/>
        <v>30</v>
      </c>
    </row>
    <row r="41" spans="2:33" hidden="1">
      <c r="C41" s="67" t="s">
        <v>122</v>
      </c>
      <c r="D41" s="157" t="str">
        <f>IF(OR(AF23&gt;0,$E$18="X"),"X","")</f>
        <v/>
      </c>
      <c r="E41" s="67" t="s">
        <v>127</v>
      </c>
      <c r="F41" s="157" t="str">
        <f>IF(OR(AF19&gt;0,$E$18="X"),"X","")</f>
        <v/>
      </c>
      <c r="G41" s="162"/>
      <c r="H41" s="164"/>
      <c r="W41" s="3">
        <f t="shared" si="33"/>
        <v>81</v>
      </c>
      <c r="X41" s="3">
        <f t="shared" si="30"/>
        <v>90</v>
      </c>
      <c r="Y41" s="151">
        <f t="shared" si="31"/>
        <v>5.6400000000000006</v>
      </c>
      <c r="Z41" s="151"/>
      <c r="AB41" s="3">
        <f t="shared" si="11"/>
        <v>146</v>
      </c>
      <c r="AC41" s="5">
        <f t="shared" si="19"/>
        <v>150</v>
      </c>
      <c r="AD41" s="159">
        <f t="shared" si="12"/>
        <v>1.4500000000000006</v>
      </c>
      <c r="AE41" s="161" t="s">
        <v>120</v>
      </c>
      <c r="AF41" s="168">
        <f t="shared" si="28"/>
        <v>200</v>
      </c>
      <c r="AG41" s="168">
        <f t="shared" si="29"/>
        <v>40</v>
      </c>
    </row>
    <row r="42" spans="2:33" hidden="1">
      <c r="E42" s="162"/>
      <c r="F42" s="162"/>
      <c r="G42" s="162"/>
      <c r="H42" s="164"/>
      <c r="W42" s="3">
        <f t="shared" si="33"/>
        <v>91</v>
      </c>
      <c r="X42" s="3">
        <f t="shared" si="30"/>
        <v>100</v>
      </c>
      <c r="Y42" s="151">
        <f t="shared" si="31"/>
        <v>6.2200000000000006</v>
      </c>
      <c r="Z42" s="151"/>
      <c r="AB42" s="3">
        <f t="shared" si="11"/>
        <v>151</v>
      </c>
      <c r="AC42" s="5">
        <f t="shared" si="19"/>
        <v>155</v>
      </c>
      <c r="AD42" s="159">
        <f t="shared" si="12"/>
        <v>1.5000000000000007</v>
      </c>
      <c r="AE42" s="161" t="s">
        <v>119</v>
      </c>
      <c r="AF42" s="168">
        <f t="shared" si="28"/>
        <v>400</v>
      </c>
      <c r="AG42" s="168">
        <f t="shared" si="29"/>
        <v>30</v>
      </c>
    </row>
    <row r="43" spans="2:33" hidden="1">
      <c r="E43" s="162"/>
      <c r="F43" s="162"/>
      <c r="G43" s="162"/>
      <c r="H43" s="164"/>
      <c r="W43" s="3">
        <f t="shared" si="33"/>
        <v>101</v>
      </c>
      <c r="X43" s="3">
        <f t="shared" si="30"/>
        <v>110</v>
      </c>
      <c r="Y43" s="151">
        <f t="shared" si="31"/>
        <v>6.8000000000000007</v>
      </c>
      <c r="Z43" s="151"/>
      <c r="AB43" s="3">
        <f t="shared" si="11"/>
        <v>156</v>
      </c>
      <c r="AC43" s="5">
        <f t="shared" si="19"/>
        <v>160</v>
      </c>
      <c r="AD43" s="159">
        <f t="shared" si="12"/>
        <v>1.5500000000000007</v>
      </c>
      <c r="AE43" s="161" t="s">
        <v>121</v>
      </c>
      <c r="AF43" s="168">
        <f t="shared" si="28"/>
        <v>200</v>
      </c>
      <c r="AG43" s="168">
        <f t="shared" si="29"/>
        <v>30</v>
      </c>
    </row>
    <row r="44" spans="2:33" hidden="1">
      <c r="E44" s="162"/>
      <c r="F44" s="162"/>
      <c r="G44" s="162"/>
      <c r="H44" s="164"/>
      <c r="W44" s="3">
        <f t="shared" si="33"/>
        <v>111</v>
      </c>
      <c r="X44" s="3">
        <f t="shared" si="30"/>
        <v>120</v>
      </c>
      <c r="Y44" s="151">
        <f t="shared" si="31"/>
        <v>7.3800000000000008</v>
      </c>
      <c r="Z44" s="151"/>
      <c r="AB44" s="3">
        <f t="shared" si="11"/>
        <v>161</v>
      </c>
      <c r="AC44" s="5">
        <f t="shared" si="19"/>
        <v>165</v>
      </c>
      <c r="AD44" s="159">
        <f t="shared" si="12"/>
        <v>1.6000000000000008</v>
      </c>
      <c r="AE44" s="161" t="s">
        <v>122</v>
      </c>
      <c r="AF44" s="168">
        <f t="shared" si="28"/>
        <v>200</v>
      </c>
      <c r="AG44" s="168">
        <f t="shared" si="29"/>
        <v>30</v>
      </c>
    </row>
    <row r="45" spans="2:33" hidden="1">
      <c r="E45" s="162"/>
      <c r="F45" s="162"/>
      <c r="G45" s="162"/>
      <c r="H45" s="164"/>
      <c r="W45" s="3">
        <f t="shared" si="33"/>
        <v>121</v>
      </c>
      <c r="X45" s="3">
        <f t="shared" si="30"/>
        <v>130</v>
      </c>
      <c r="Y45" s="151">
        <f t="shared" si="31"/>
        <v>7.9600000000000009</v>
      </c>
      <c r="Z45" s="151"/>
      <c r="AB45" s="3">
        <f t="shared" si="11"/>
        <v>166</v>
      </c>
      <c r="AC45" s="5">
        <f t="shared" si="19"/>
        <v>170</v>
      </c>
      <c r="AD45" s="159">
        <f t="shared" si="12"/>
        <v>1.6500000000000008</v>
      </c>
      <c r="AE45" s="161" t="s">
        <v>123</v>
      </c>
      <c r="AF45" s="168">
        <f t="shared" si="28"/>
        <v>200</v>
      </c>
      <c r="AG45" s="168">
        <f t="shared" si="29"/>
        <v>20</v>
      </c>
    </row>
    <row r="46" spans="2:33" hidden="1">
      <c r="E46" s="162"/>
      <c r="F46" s="162"/>
      <c r="G46" s="162"/>
      <c r="H46" s="164"/>
      <c r="W46" s="3">
        <f t="shared" si="33"/>
        <v>131</v>
      </c>
      <c r="X46" s="3">
        <f t="shared" si="30"/>
        <v>140</v>
      </c>
      <c r="Y46" s="151">
        <f t="shared" si="31"/>
        <v>8.5400000000000009</v>
      </c>
      <c r="Z46" s="151"/>
      <c r="AB46" s="3">
        <f t="shared" si="11"/>
        <v>171</v>
      </c>
      <c r="AC46" s="5">
        <f t="shared" si="19"/>
        <v>175</v>
      </c>
      <c r="AD46" s="159">
        <f t="shared" si="12"/>
        <v>1.7000000000000008</v>
      </c>
      <c r="AE46" s="161" t="s">
        <v>124</v>
      </c>
      <c r="AF46" s="168">
        <f t="shared" si="28"/>
        <v>200</v>
      </c>
      <c r="AG46" s="168">
        <f t="shared" si="29"/>
        <v>40</v>
      </c>
    </row>
    <row r="47" spans="2:33" hidden="1">
      <c r="E47" s="162"/>
      <c r="F47" s="162"/>
      <c r="G47" s="162"/>
      <c r="H47" s="164"/>
      <c r="W47" s="3">
        <f t="shared" si="33"/>
        <v>141</v>
      </c>
      <c r="X47" s="3">
        <f t="shared" si="30"/>
        <v>150</v>
      </c>
      <c r="Y47" s="151">
        <f t="shared" si="31"/>
        <v>9.120000000000001</v>
      </c>
      <c r="Z47" s="151"/>
      <c r="AB47" s="3">
        <f t="shared" si="11"/>
        <v>176</v>
      </c>
      <c r="AC47" s="5">
        <f t="shared" si="19"/>
        <v>180</v>
      </c>
      <c r="AD47" s="159">
        <f t="shared" si="12"/>
        <v>1.7500000000000009</v>
      </c>
      <c r="AE47" s="161" t="s">
        <v>125</v>
      </c>
      <c r="AF47" s="168">
        <f t="shared" si="28"/>
        <v>200</v>
      </c>
      <c r="AG47" s="168">
        <f t="shared" si="29"/>
        <v>40</v>
      </c>
    </row>
    <row r="48" spans="2:33" hidden="1">
      <c r="E48" s="162"/>
      <c r="F48" s="162"/>
      <c r="G48" s="162"/>
      <c r="H48" s="164"/>
      <c r="W48" s="3">
        <f t="shared" si="33"/>
        <v>151</v>
      </c>
      <c r="X48" s="3">
        <f t="shared" si="30"/>
        <v>160</v>
      </c>
      <c r="Y48" s="151">
        <f t="shared" si="31"/>
        <v>9.7000000000000011</v>
      </c>
      <c r="Z48" s="151"/>
      <c r="AB48" s="3">
        <f t="shared" si="11"/>
        <v>181</v>
      </c>
      <c r="AC48" s="5">
        <f t="shared" si="19"/>
        <v>185</v>
      </c>
      <c r="AD48" s="159">
        <f t="shared" si="12"/>
        <v>1.8000000000000009</v>
      </c>
      <c r="AE48" s="161" t="s">
        <v>126</v>
      </c>
      <c r="AF48" s="168">
        <f t="shared" si="28"/>
        <v>200</v>
      </c>
      <c r="AG48" s="168">
        <f t="shared" si="29"/>
        <v>40</v>
      </c>
    </row>
    <row r="49" spans="3:30" hidden="1">
      <c r="E49" s="162"/>
      <c r="F49" s="162"/>
      <c r="G49" s="162"/>
      <c r="H49" s="164"/>
      <c r="W49" s="3">
        <f t="shared" si="33"/>
        <v>161</v>
      </c>
      <c r="X49" s="3">
        <f t="shared" si="30"/>
        <v>170</v>
      </c>
      <c r="Y49" s="151">
        <f t="shared" si="31"/>
        <v>10.280000000000001</v>
      </c>
      <c r="Z49" s="151"/>
      <c r="AB49" s="3">
        <f t="shared" si="11"/>
        <v>186</v>
      </c>
      <c r="AC49" s="5">
        <f t="shared" si="19"/>
        <v>190</v>
      </c>
      <c r="AD49" s="159">
        <f t="shared" si="12"/>
        <v>1.850000000000001</v>
      </c>
    </row>
    <row r="50" spans="3:30">
      <c r="C50" s="160"/>
      <c r="D50" s="165"/>
      <c r="E50" s="162"/>
      <c r="F50" s="162"/>
      <c r="G50" s="162"/>
      <c r="H50" s="164"/>
      <c r="W50" s="3">
        <f t="shared" si="33"/>
        <v>171</v>
      </c>
      <c r="X50" s="3">
        <f t="shared" si="30"/>
        <v>180</v>
      </c>
      <c r="Y50" s="151">
        <f t="shared" si="31"/>
        <v>10.860000000000001</v>
      </c>
      <c r="Z50" s="151"/>
      <c r="AB50" s="3">
        <f t="shared" si="11"/>
        <v>191</v>
      </c>
      <c r="AC50" s="5">
        <f t="shared" si="19"/>
        <v>195</v>
      </c>
      <c r="AD50" s="159">
        <f t="shared" si="12"/>
        <v>1.900000000000001</v>
      </c>
    </row>
    <row r="51" spans="3:30">
      <c r="C51" s="160"/>
      <c r="D51" s="160"/>
      <c r="E51" s="162"/>
      <c r="F51" s="162"/>
      <c r="G51" s="162"/>
      <c r="H51" s="164"/>
      <c r="W51" s="3">
        <f t="shared" si="33"/>
        <v>181</v>
      </c>
      <c r="X51" s="3">
        <f t="shared" si="30"/>
        <v>190</v>
      </c>
      <c r="Y51" s="151">
        <f t="shared" si="31"/>
        <v>11.440000000000001</v>
      </c>
      <c r="Z51" s="151"/>
      <c r="AB51" s="3">
        <f t="shared" si="11"/>
        <v>196</v>
      </c>
      <c r="AC51" s="5">
        <f t="shared" si="19"/>
        <v>200</v>
      </c>
      <c r="AD51" s="159">
        <f t="shared" si="12"/>
        <v>1.9500000000000011</v>
      </c>
    </row>
    <row r="52" spans="3:30">
      <c r="C52" s="164"/>
      <c r="D52" s="164"/>
      <c r="E52" s="163"/>
      <c r="F52" s="163"/>
      <c r="G52" s="163"/>
      <c r="W52" s="3">
        <f t="shared" si="33"/>
        <v>191</v>
      </c>
      <c r="X52" s="3">
        <f t="shared" si="30"/>
        <v>200</v>
      </c>
      <c r="Y52" s="151">
        <f t="shared" si="31"/>
        <v>12.020000000000001</v>
      </c>
      <c r="Z52" s="151"/>
      <c r="AB52" s="3">
        <f t="shared" si="11"/>
        <v>201</v>
      </c>
      <c r="AC52" s="5">
        <f t="shared" si="19"/>
        <v>205</v>
      </c>
      <c r="AD52" s="159">
        <f t="shared" si="12"/>
        <v>2.0000000000000009</v>
      </c>
    </row>
    <row r="53" spans="3:30">
      <c r="W53" s="3">
        <f t="shared" si="33"/>
        <v>201</v>
      </c>
      <c r="X53" s="3">
        <f t="shared" si="30"/>
        <v>210</v>
      </c>
      <c r="Y53" s="151">
        <f t="shared" si="31"/>
        <v>12.600000000000001</v>
      </c>
      <c r="Z53" s="151"/>
      <c r="AB53" s="3">
        <f t="shared" si="11"/>
        <v>206</v>
      </c>
      <c r="AC53" s="5">
        <f t="shared" si="19"/>
        <v>210</v>
      </c>
      <c r="AD53" s="159">
        <f t="shared" si="12"/>
        <v>2.0500000000000007</v>
      </c>
    </row>
    <row r="54" spans="3:30">
      <c r="W54" s="3">
        <f t="shared" si="33"/>
        <v>211</v>
      </c>
      <c r="X54" s="3">
        <f t="shared" si="30"/>
        <v>220</v>
      </c>
      <c r="Y54" s="151">
        <f t="shared" si="31"/>
        <v>13.180000000000001</v>
      </c>
      <c r="Z54" s="151"/>
      <c r="AB54" s="3">
        <f t="shared" si="11"/>
        <v>211</v>
      </c>
      <c r="AC54" s="5">
        <f t="shared" si="19"/>
        <v>215</v>
      </c>
      <c r="AD54" s="159">
        <f t="shared" si="12"/>
        <v>2.1000000000000005</v>
      </c>
    </row>
    <row r="55" spans="3:30">
      <c r="W55" s="3">
        <f t="shared" si="33"/>
        <v>221</v>
      </c>
      <c r="X55" s="3">
        <f t="shared" si="30"/>
        <v>230</v>
      </c>
      <c r="Y55" s="151">
        <f t="shared" si="31"/>
        <v>13.760000000000002</v>
      </c>
      <c r="Z55" s="151"/>
      <c r="AB55" s="3">
        <f t="shared" si="11"/>
        <v>216</v>
      </c>
      <c r="AC55" s="5">
        <f t="shared" si="19"/>
        <v>220</v>
      </c>
      <c r="AD55" s="159">
        <f t="shared" si="12"/>
        <v>2.1500000000000004</v>
      </c>
    </row>
    <row r="56" spans="3:30">
      <c r="W56" s="3">
        <f t="shared" si="33"/>
        <v>231</v>
      </c>
      <c r="X56" s="3">
        <f t="shared" si="30"/>
        <v>240</v>
      </c>
      <c r="Y56" s="151">
        <f t="shared" si="31"/>
        <v>14.340000000000002</v>
      </c>
      <c r="Z56" s="151"/>
      <c r="AB56" s="3">
        <f t="shared" si="11"/>
        <v>221</v>
      </c>
      <c r="AC56" s="5">
        <f t="shared" si="19"/>
        <v>225</v>
      </c>
      <c r="AD56" s="159">
        <f t="shared" si="12"/>
        <v>2.2000000000000002</v>
      </c>
    </row>
    <row r="57" spans="3:30">
      <c r="W57" s="3">
        <f t="shared" si="33"/>
        <v>241</v>
      </c>
      <c r="X57" s="3">
        <f t="shared" si="30"/>
        <v>250</v>
      </c>
      <c r="Y57" s="151">
        <f t="shared" si="31"/>
        <v>14.920000000000002</v>
      </c>
      <c r="Z57" s="151"/>
      <c r="AB57" s="3">
        <f t="shared" si="11"/>
        <v>226</v>
      </c>
      <c r="AC57" s="5">
        <f t="shared" si="19"/>
        <v>230</v>
      </c>
      <c r="AD57" s="159">
        <f t="shared" si="12"/>
        <v>2.25</v>
      </c>
    </row>
    <row r="58" spans="3:30">
      <c r="W58" s="3">
        <f t="shared" si="33"/>
        <v>251</v>
      </c>
      <c r="X58" s="3">
        <f t="shared" si="30"/>
        <v>260</v>
      </c>
      <c r="Y58" s="151">
        <f t="shared" si="31"/>
        <v>15.500000000000002</v>
      </c>
      <c r="Z58" s="151"/>
      <c r="AB58" s="3">
        <f t="shared" si="11"/>
        <v>231</v>
      </c>
      <c r="AC58" s="5">
        <f t="shared" si="19"/>
        <v>235</v>
      </c>
      <c r="AD58" s="159">
        <f t="shared" si="12"/>
        <v>2.2999999999999998</v>
      </c>
    </row>
    <row r="59" spans="3:30">
      <c r="W59" s="3">
        <f t="shared" si="33"/>
        <v>261</v>
      </c>
      <c r="X59" s="3">
        <f t="shared" si="30"/>
        <v>270</v>
      </c>
      <c r="Y59" s="151">
        <f t="shared" si="31"/>
        <v>16.080000000000002</v>
      </c>
      <c r="Z59" s="151"/>
      <c r="AB59" s="3">
        <f t="shared" si="11"/>
        <v>236</v>
      </c>
      <c r="AC59" s="5">
        <f t="shared" si="19"/>
        <v>240</v>
      </c>
      <c r="AD59" s="159">
        <f t="shared" si="12"/>
        <v>2.3499999999999996</v>
      </c>
    </row>
    <row r="60" spans="3:30">
      <c r="W60" s="3">
        <f t="shared" si="33"/>
        <v>271</v>
      </c>
      <c r="X60" s="3">
        <f t="shared" si="30"/>
        <v>280</v>
      </c>
      <c r="Y60" s="151">
        <f t="shared" si="31"/>
        <v>16.66</v>
      </c>
      <c r="Z60" s="151"/>
      <c r="AB60" s="3">
        <f t="shared" si="11"/>
        <v>241</v>
      </c>
      <c r="AC60" s="5">
        <f t="shared" si="19"/>
        <v>245</v>
      </c>
      <c r="AD60" s="159">
        <f t="shared" si="12"/>
        <v>2.3999999999999995</v>
      </c>
    </row>
    <row r="61" spans="3:30">
      <c r="W61" s="3">
        <f t="shared" si="33"/>
        <v>281</v>
      </c>
      <c r="X61" s="3">
        <f t="shared" si="30"/>
        <v>290</v>
      </c>
      <c r="Y61" s="151">
        <f t="shared" si="31"/>
        <v>17.239999999999998</v>
      </c>
      <c r="Z61" s="151"/>
      <c r="AB61" s="3">
        <f t="shared" si="11"/>
        <v>246</v>
      </c>
      <c r="AC61" s="5">
        <f t="shared" si="19"/>
        <v>250</v>
      </c>
      <c r="AD61" s="159">
        <f t="shared" si="12"/>
        <v>2.4499999999999993</v>
      </c>
    </row>
    <row r="62" spans="3:30">
      <c r="W62" s="3">
        <f t="shared" si="33"/>
        <v>291</v>
      </c>
      <c r="X62" s="3">
        <f t="shared" si="30"/>
        <v>300</v>
      </c>
      <c r="Y62" s="151">
        <f t="shared" si="31"/>
        <v>17.819999999999997</v>
      </c>
      <c r="Z62" s="151"/>
      <c r="AB62" s="3">
        <f t="shared" si="11"/>
        <v>251</v>
      </c>
      <c r="AC62" s="5">
        <f t="shared" si="19"/>
        <v>255</v>
      </c>
      <c r="AD62" s="159">
        <f t="shared" si="12"/>
        <v>2.4999999999999991</v>
      </c>
    </row>
    <row r="63" spans="3:30">
      <c r="W63" s="3">
        <f t="shared" si="33"/>
        <v>301</v>
      </c>
      <c r="X63" s="3">
        <f t="shared" si="30"/>
        <v>310</v>
      </c>
      <c r="Y63" s="151">
        <f t="shared" si="31"/>
        <v>18.399999999999995</v>
      </c>
      <c r="Z63" s="151"/>
      <c r="AB63" s="3">
        <f t="shared" si="11"/>
        <v>256</v>
      </c>
      <c r="AC63" s="5">
        <f t="shared" si="19"/>
        <v>260</v>
      </c>
      <c r="AD63" s="159">
        <f t="shared" si="12"/>
        <v>2.5499999999999989</v>
      </c>
    </row>
    <row r="64" spans="3:30">
      <c r="W64" s="3">
        <f t="shared" si="33"/>
        <v>311</v>
      </c>
      <c r="X64" s="3">
        <f t="shared" si="30"/>
        <v>320</v>
      </c>
      <c r="Y64" s="151">
        <f t="shared" si="31"/>
        <v>18.979999999999993</v>
      </c>
      <c r="Z64" s="151"/>
      <c r="AB64" s="3">
        <f t="shared" si="11"/>
        <v>261</v>
      </c>
      <c r="AC64" s="5">
        <f t="shared" si="19"/>
        <v>265</v>
      </c>
      <c r="AD64" s="159">
        <f t="shared" si="12"/>
        <v>2.5999999999999988</v>
      </c>
    </row>
    <row r="65" spans="23:30">
      <c r="W65" s="3">
        <f t="shared" si="33"/>
        <v>321</v>
      </c>
      <c r="X65" s="3">
        <f t="shared" si="30"/>
        <v>330</v>
      </c>
      <c r="Y65" s="151">
        <f t="shared" si="31"/>
        <v>19.559999999999992</v>
      </c>
      <c r="Z65" s="151"/>
      <c r="AB65" s="3">
        <f t="shared" si="11"/>
        <v>266</v>
      </c>
      <c r="AC65" s="5">
        <f t="shared" si="19"/>
        <v>270</v>
      </c>
      <c r="AD65" s="159">
        <f t="shared" si="12"/>
        <v>2.6499999999999986</v>
      </c>
    </row>
    <row r="66" spans="23:30">
      <c r="W66" s="3">
        <f t="shared" si="33"/>
        <v>331</v>
      </c>
      <c r="X66" s="3">
        <f t="shared" si="30"/>
        <v>340</v>
      </c>
      <c r="Y66" s="151">
        <f t="shared" si="31"/>
        <v>20.13999999999999</v>
      </c>
      <c r="Z66" s="151"/>
      <c r="AB66" s="3">
        <f t="shared" si="11"/>
        <v>271</v>
      </c>
      <c r="AC66" s="5">
        <f t="shared" si="19"/>
        <v>275</v>
      </c>
      <c r="AD66" s="159">
        <f t="shared" si="12"/>
        <v>2.6999999999999984</v>
      </c>
    </row>
    <row r="67" spans="23:30">
      <c r="W67" s="3">
        <f t="shared" si="33"/>
        <v>341</v>
      </c>
      <c r="X67" s="3">
        <f t="shared" si="30"/>
        <v>350</v>
      </c>
      <c r="Y67" s="151">
        <f t="shared" si="31"/>
        <v>20.719999999999988</v>
      </c>
      <c r="Z67" s="151"/>
      <c r="AB67" s="3">
        <f t="shared" si="11"/>
        <v>276</v>
      </c>
      <c r="AC67" s="5">
        <f t="shared" si="19"/>
        <v>280</v>
      </c>
      <c r="AD67" s="159">
        <f t="shared" si="12"/>
        <v>2.7499999999999982</v>
      </c>
    </row>
    <row r="68" spans="23:30">
      <c r="W68" s="3">
        <f t="shared" si="33"/>
        <v>351</v>
      </c>
      <c r="X68" s="3">
        <f t="shared" si="30"/>
        <v>360</v>
      </c>
      <c r="Y68" s="151">
        <f t="shared" si="31"/>
        <v>21.299999999999986</v>
      </c>
      <c r="Z68" s="151"/>
      <c r="AB68" s="3">
        <f t="shared" si="11"/>
        <v>281</v>
      </c>
      <c r="AC68" s="5">
        <f t="shared" si="19"/>
        <v>285</v>
      </c>
      <c r="AD68" s="159">
        <f t="shared" si="12"/>
        <v>2.799999999999998</v>
      </c>
    </row>
    <row r="69" spans="23:30">
      <c r="W69" s="3">
        <f t="shared" si="33"/>
        <v>361</v>
      </c>
      <c r="X69" s="3">
        <f t="shared" si="30"/>
        <v>370</v>
      </c>
      <c r="Y69" s="151">
        <f t="shared" si="31"/>
        <v>21.879999999999985</v>
      </c>
      <c r="Z69" s="151"/>
      <c r="AB69" s="3">
        <f t="shared" si="11"/>
        <v>286</v>
      </c>
      <c r="AC69" s="5">
        <f t="shared" si="19"/>
        <v>290</v>
      </c>
      <c r="AD69" s="159">
        <f t="shared" si="12"/>
        <v>2.8499999999999979</v>
      </c>
    </row>
    <row r="70" spans="23:30">
      <c r="W70" s="3">
        <f t="shared" si="33"/>
        <v>371</v>
      </c>
      <c r="X70" s="3">
        <f t="shared" si="30"/>
        <v>380</v>
      </c>
      <c r="Y70" s="151">
        <f t="shared" si="31"/>
        <v>22.459999999999983</v>
      </c>
      <c r="Z70" s="151"/>
      <c r="AB70" s="3">
        <f t="shared" si="11"/>
        <v>291</v>
      </c>
      <c r="AC70" s="5">
        <f t="shared" si="19"/>
        <v>295</v>
      </c>
      <c r="AD70" s="159">
        <f t="shared" si="12"/>
        <v>2.8999999999999977</v>
      </c>
    </row>
    <row r="71" spans="23:30">
      <c r="W71" s="3">
        <f t="shared" si="33"/>
        <v>381</v>
      </c>
      <c r="X71" s="3">
        <f t="shared" si="30"/>
        <v>390</v>
      </c>
      <c r="Y71" s="151">
        <f t="shared" si="31"/>
        <v>23.039999999999981</v>
      </c>
      <c r="Z71" s="151"/>
      <c r="AB71" s="3">
        <f t="shared" si="11"/>
        <v>296</v>
      </c>
      <c r="AC71" s="5">
        <f t="shared" si="19"/>
        <v>300</v>
      </c>
      <c r="AD71" s="159">
        <f t="shared" si="12"/>
        <v>2.9499999999999975</v>
      </c>
    </row>
    <row r="72" spans="23:30">
      <c r="W72" s="3">
        <f t="shared" si="33"/>
        <v>391</v>
      </c>
      <c r="X72" s="3">
        <f t="shared" si="30"/>
        <v>400</v>
      </c>
      <c r="Y72" s="151">
        <f t="shared" si="31"/>
        <v>23.61999999999998</v>
      </c>
      <c r="Z72" s="151"/>
      <c r="AB72" s="3">
        <f t="shared" si="11"/>
        <v>301</v>
      </c>
      <c r="AC72" s="5">
        <f t="shared" si="19"/>
        <v>305</v>
      </c>
      <c r="AD72" s="159">
        <f t="shared" si="12"/>
        <v>2.9999999999999973</v>
      </c>
    </row>
    <row r="73" spans="23:30">
      <c r="W73" s="3">
        <f t="shared" si="33"/>
        <v>401</v>
      </c>
      <c r="X73" s="3">
        <f t="shared" si="30"/>
        <v>410</v>
      </c>
      <c r="Y73" s="151">
        <f t="shared" si="31"/>
        <v>24.199999999999978</v>
      </c>
      <c r="Z73" s="151"/>
      <c r="AB73" s="3">
        <f t="shared" si="11"/>
        <v>306</v>
      </c>
      <c r="AC73" s="5">
        <f t="shared" si="19"/>
        <v>310</v>
      </c>
      <c r="AD73" s="159">
        <f t="shared" si="12"/>
        <v>3.0499999999999972</v>
      </c>
    </row>
    <row r="74" spans="23:30">
      <c r="W74" s="3">
        <f t="shared" si="33"/>
        <v>411</v>
      </c>
      <c r="X74" s="3">
        <f t="shared" si="30"/>
        <v>420</v>
      </c>
      <c r="Y74" s="151">
        <f t="shared" si="31"/>
        <v>24.779999999999976</v>
      </c>
      <c r="Z74" s="151"/>
      <c r="AB74" s="3">
        <f t="shared" si="11"/>
        <v>311</v>
      </c>
      <c r="AC74" s="5">
        <f t="shared" si="19"/>
        <v>315</v>
      </c>
      <c r="AD74" s="159">
        <f t="shared" si="12"/>
        <v>3.099999999999997</v>
      </c>
    </row>
    <row r="75" spans="23:30">
      <c r="W75" s="3">
        <f t="shared" si="33"/>
        <v>421</v>
      </c>
      <c r="X75" s="3">
        <f t="shared" si="30"/>
        <v>430</v>
      </c>
      <c r="Y75" s="151">
        <f t="shared" si="31"/>
        <v>25.359999999999975</v>
      </c>
      <c r="Z75" s="151"/>
      <c r="AB75" s="3">
        <f t="shared" si="11"/>
        <v>316</v>
      </c>
      <c r="AC75" s="5">
        <f t="shared" si="19"/>
        <v>320</v>
      </c>
      <c r="AD75" s="159">
        <f t="shared" si="12"/>
        <v>3.1499999999999968</v>
      </c>
    </row>
    <row r="76" spans="23:30">
      <c r="W76" s="3">
        <f t="shared" si="33"/>
        <v>431</v>
      </c>
      <c r="X76" s="3">
        <f t="shared" si="30"/>
        <v>440</v>
      </c>
      <c r="Y76" s="151">
        <f t="shared" si="31"/>
        <v>25.939999999999973</v>
      </c>
      <c r="Z76" s="151"/>
      <c r="AB76" s="3">
        <f t="shared" si="11"/>
        <v>321</v>
      </c>
      <c r="AC76" s="5">
        <f t="shared" si="19"/>
        <v>325</v>
      </c>
      <c r="AD76" s="159">
        <f t="shared" si="12"/>
        <v>3.1999999999999966</v>
      </c>
    </row>
    <row r="77" spans="23:30">
      <c r="W77" s="3">
        <f t="shared" si="33"/>
        <v>441</v>
      </c>
      <c r="X77" s="3">
        <f t="shared" si="30"/>
        <v>450</v>
      </c>
      <c r="Y77" s="151">
        <f t="shared" si="31"/>
        <v>26.519999999999971</v>
      </c>
      <c r="Z77" s="151"/>
      <c r="AB77" s="3">
        <f t="shared" si="11"/>
        <v>326</v>
      </c>
      <c r="AC77" s="5">
        <f t="shared" si="19"/>
        <v>330</v>
      </c>
      <c r="AD77" s="159">
        <f t="shared" si="12"/>
        <v>3.2499999999999964</v>
      </c>
    </row>
    <row r="78" spans="23:30">
      <c r="W78" s="3">
        <f t="shared" si="33"/>
        <v>451</v>
      </c>
      <c r="X78" s="3">
        <f t="shared" si="30"/>
        <v>460</v>
      </c>
      <c r="Y78" s="151">
        <f t="shared" si="31"/>
        <v>27.099999999999969</v>
      </c>
      <c r="Z78" s="151"/>
      <c r="AB78" s="3">
        <f t="shared" ref="AB78:AB141" si="34">AB77+5</f>
        <v>331</v>
      </c>
      <c r="AC78" s="5">
        <f t="shared" si="19"/>
        <v>335</v>
      </c>
      <c r="AD78" s="159">
        <f t="shared" ref="AD78:AD141" si="35">AD77+$AA$11</f>
        <v>3.2999999999999963</v>
      </c>
    </row>
    <row r="79" spans="23:30">
      <c r="W79" s="3">
        <f t="shared" si="33"/>
        <v>461</v>
      </c>
      <c r="X79" s="3">
        <f t="shared" si="30"/>
        <v>470</v>
      </c>
      <c r="Y79" s="151">
        <f t="shared" si="31"/>
        <v>27.679999999999968</v>
      </c>
      <c r="Z79" s="151"/>
      <c r="AB79" s="3">
        <f t="shared" si="34"/>
        <v>336</v>
      </c>
      <c r="AC79" s="5">
        <f t="shared" ref="AC79:AC142" si="36">AB79+4</f>
        <v>340</v>
      </c>
      <c r="AD79" s="159">
        <f t="shared" si="35"/>
        <v>3.3499999999999961</v>
      </c>
    </row>
    <row r="80" spans="23:30">
      <c r="W80" s="3">
        <f t="shared" si="33"/>
        <v>471</v>
      </c>
      <c r="X80" s="3">
        <f t="shared" si="30"/>
        <v>480</v>
      </c>
      <c r="Y80" s="151">
        <f t="shared" si="31"/>
        <v>28.259999999999966</v>
      </c>
      <c r="Z80" s="151"/>
      <c r="AB80" s="3">
        <f t="shared" si="34"/>
        <v>341</v>
      </c>
      <c r="AC80" s="5">
        <f t="shared" si="36"/>
        <v>345</v>
      </c>
      <c r="AD80" s="159">
        <f t="shared" si="35"/>
        <v>3.3999999999999959</v>
      </c>
    </row>
    <row r="81" spans="23:30">
      <c r="W81" s="3">
        <f t="shared" si="33"/>
        <v>481</v>
      </c>
      <c r="X81" s="3">
        <f t="shared" si="30"/>
        <v>490</v>
      </c>
      <c r="Y81" s="151">
        <f t="shared" si="31"/>
        <v>28.839999999999964</v>
      </c>
      <c r="Z81" s="151"/>
      <c r="AB81" s="3">
        <f t="shared" si="34"/>
        <v>346</v>
      </c>
      <c r="AC81" s="5">
        <f t="shared" si="36"/>
        <v>350</v>
      </c>
      <c r="AD81" s="159">
        <f t="shared" si="35"/>
        <v>3.4499999999999957</v>
      </c>
    </row>
    <row r="82" spans="23:30">
      <c r="W82" s="3">
        <f t="shared" si="33"/>
        <v>491</v>
      </c>
      <c r="X82" s="3">
        <f t="shared" si="30"/>
        <v>500</v>
      </c>
      <c r="Y82" s="151">
        <f t="shared" si="31"/>
        <v>29.419999999999963</v>
      </c>
      <c r="Z82" s="151"/>
      <c r="AB82" s="3">
        <f t="shared" si="34"/>
        <v>351</v>
      </c>
      <c r="AC82" s="5">
        <f t="shared" si="36"/>
        <v>355</v>
      </c>
      <c r="AD82" s="159">
        <f t="shared" si="35"/>
        <v>3.4999999999999956</v>
      </c>
    </row>
    <row r="83" spans="23:30">
      <c r="W83" s="3">
        <f t="shared" si="33"/>
        <v>501</v>
      </c>
      <c r="X83" s="3">
        <f t="shared" si="30"/>
        <v>510</v>
      </c>
      <c r="Y83" s="151">
        <f t="shared" si="31"/>
        <v>29.999999999999961</v>
      </c>
      <c r="Z83" s="151"/>
      <c r="AB83" s="3">
        <f t="shared" si="34"/>
        <v>356</v>
      </c>
      <c r="AC83" s="5">
        <f t="shared" si="36"/>
        <v>360</v>
      </c>
      <c r="AD83" s="159">
        <f t="shared" si="35"/>
        <v>3.5499999999999954</v>
      </c>
    </row>
    <row r="84" spans="23:30">
      <c r="W84" s="3">
        <f t="shared" si="33"/>
        <v>511</v>
      </c>
      <c r="X84" s="3">
        <f t="shared" si="30"/>
        <v>520</v>
      </c>
      <c r="Y84" s="151">
        <f t="shared" si="31"/>
        <v>30.579999999999959</v>
      </c>
      <c r="Z84" s="151"/>
      <c r="AB84" s="3">
        <f t="shared" si="34"/>
        <v>361</v>
      </c>
      <c r="AC84" s="5">
        <f t="shared" si="36"/>
        <v>365</v>
      </c>
      <c r="AD84" s="159">
        <f t="shared" si="35"/>
        <v>3.5999999999999952</v>
      </c>
    </row>
    <row r="85" spans="23:30">
      <c r="W85" s="3">
        <f t="shared" si="33"/>
        <v>521</v>
      </c>
      <c r="X85" s="3">
        <f t="shared" si="30"/>
        <v>530</v>
      </c>
      <c r="Y85" s="151">
        <f t="shared" si="31"/>
        <v>31.159999999999958</v>
      </c>
      <c r="Z85" s="151"/>
      <c r="AB85" s="3">
        <f t="shared" si="34"/>
        <v>366</v>
      </c>
      <c r="AC85" s="5">
        <f t="shared" si="36"/>
        <v>370</v>
      </c>
      <c r="AD85" s="159">
        <f t="shared" si="35"/>
        <v>3.649999999999995</v>
      </c>
    </row>
    <row r="86" spans="23:30">
      <c r="W86" s="3">
        <f t="shared" si="33"/>
        <v>531</v>
      </c>
      <c r="X86" s="3">
        <f t="shared" si="30"/>
        <v>540</v>
      </c>
      <c r="Y86" s="151">
        <f t="shared" si="31"/>
        <v>31.739999999999956</v>
      </c>
      <c r="Z86" s="151"/>
      <c r="AB86" s="3">
        <f t="shared" si="34"/>
        <v>371</v>
      </c>
      <c r="AC86" s="5">
        <f t="shared" si="36"/>
        <v>375</v>
      </c>
      <c r="AD86" s="159">
        <f t="shared" si="35"/>
        <v>3.6999999999999948</v>
      </c>
    </row>
    <row r="87" spans="23:30">
      <c r="W87" s="3">
        <f t="shared" si="33"/>
        <v>541</v>
      </c>
      <c r="X87" s="3">
        <f t="shared" si="30"/>
        <v>550</v>
      </c>
      <c r="Y87" s="151">
        <f t="shared" si="31"/>
        <v>32.319999999999958</v>
      </c>
      <c r="Z87" s="151"/>
      <c r="AB87" s="3">
        <f t="shared" si="34"/>
        <v>376</v>
      </c>
      <c r="AC87" s="5">
        <f t="shared" si="36"/>
        <v>380</v>
      </c>
      <c r="AD87" s="159">
        <f t="shared" si="35"/>
        <v>3.7499999999999947</v>
      </c>
    </row>
    <row r="88" spans="23:30">
      <c r="W88" s="3">
        <f t="shared" si="33"/>
        <v>551</v>
      </c>
      <c r="X88" s="3">
        <f t="shared" si="30"/>
        <v>560</v>
      </c>
      <c r="Y88" s="151">
        <f t="shared" si="31"/>
        <v>32.899999999999956</v>
      </c>
      <c r="Z88" s="151"/>
      <c r="AB88" s="3">
        <f t="shared" si="34"/>
        <v>381</v>
      </c>
      <c r="AC88" s="5">
        <f t="shared" si="36"/>
        <v>385</v>
      </c>
      <c r="AD88" s="159">
        <f t="shared" si="35"/>
        <v>3.7999999999999945</v>
      </c>
    </row>
    <row r="89" spans="23:30">
      <c r="W89" s="3">
        <f t="shared" si="33"/>
        <v>561</v>
      </c>
      <c r="X89" s="3">
        <f t="shared" si="30"/>
        <v>570</v>
      </c>
      <c r="Y89" s="151">
        <f t="shared" si="31"/>
        <v>33.479999999999954</v>
      </c>
      <c r="Z89" s="151"/>
      <c r="AB89" s="3">
        <f t="shared" si="34"/>
        <v>386</v>
      </c>
      <c r="AC89" s="5">
        <f t="shared" si="36"/>
        <v>390</v>
      </c>
      <c r="AD89" s="159">
        <f t="shared" si="35"/>
        <v>3.8499999999999943</v>
      </c>
    </row>
    <row r="90" spans="23:30">
      <c r="W90" s="3">
        <f t="shared" si="33"/>
        <v>571</v>
      </c>
      <c r="X90" s="3">
        <f t="shared" si="30"/>
        <v>580</v>
      </c>
      <c r="Y90" s="151">
        <f t="shared" si="31"/>
        <v>34.059999999999953</v>
      </c>
      <c r="Z90" s="151"/>
      <c r="AB90" s="3">
        <f t="shared" si="34"/>
        <v>391</v>
      </c>
      <c r="AC90" s="5">
        <f t="shared" si="36"/>
        <v>395</v>
      </c>
      <c r="AD90" s="159">
        <f t="shared" si="35"/>
        <v>3.8999999999999941</v>
      </c>
    </row>
    <row r="91" spans="23:30">
      <c r="W91" s="3">
        <f t="shared" si="33"/>
        <v>581</v>
      </c>
      <c r="X91" s="3">
        <f t="shared" si="30"/>
        <v>590</v>
      </c>
      <c r="Y91" s="151">
        <f t="shared" si="31"/>
        <v>34.639999999999951</v>
      </c>
      <c r="Z91" s="151"/>
      <c r="AB91" s="3">
        <f t="shared" si="34"/>
        <v>396</v>
      </c>
      <c r="AC91" s="5">
        <f t="shared" si="36"/>
        <v>400</v>
      </c>
      <c r="AD91" s="159">
        <f t="shared" si="35"/>
        <v>3.949999999999994</v>
      </c>
    </row>
    <row r="92" spans="23:30">
      <c r="W92" s="3">
        <f t="shared" si="33"/>
        <v>591</v>
      </c>
      <c r="X92" s="3">
        <f t="shared" si="30"/>
        <v>600</v>
      </c>
      <c r="Y92" s="151">
        <f t="shared" si="31"/>
        <v>35.219999999999949</v>
      </c>
      <c r="Z92" s="151"/>
      <c r="AB92" s="3">
        <f t="shared" si="34"/>
        <v>401</v>
      </c>
      <c r="AC92" s="5">
        <f t="shared" si="36"/>
        <v>405</v>
      </c>
      <c r="AD92" s="159">
        <f t="shared" si="35"/>
        <v>3.9999999999999938</v>
      </c>
    </row>
    <row r="93" spans="23:30">
      <c r="W93" s="3">
        <f t="shared" si="33"/>
        <v>601</v>
      </c>
      <c r="X93" s="3">
        <f t="shared" si="30"/>
        <v>610</v>
      </c>
      <c r="Y93" s="151">
        <f t="shared" si="31"/>
        <v>35.799999999999947</v>
      </c>
      <c r="Z93" s="151"/>
      <c r="AB93" s="3">
        <f t="shared" si="34"/>
        <v>406</v>
      </c>
      <c r="AC93" s="5">
        <f t="shared" si="36"/>
        <v>410</v>
      </c>
      <c r="AD93" s="159">
        <f t="shared" si="35"/>
        <v>4.0499999999999936</v>
      </c>
    </row>
    <row r="94" spans="23:30">
      <c r="W94" s="3">
        <f t="shared" si="33"/>
        <v>611</v>
      </c>
      <c r="X94" s="3">
        <f t="shared" si="30"/>
        <v>620</v>
      </c>
      <c r="Y94" s="151">
        <f t="shared" si="31"/>
        <v>36.379999999999946</v>
      </c>
      <c r="Z94" s="151"/>
      <c r="AB94" s="3">
        <f t="shared" si="34"/>
        <v>411</v>
      </c>
      <c r="AC94" s="5">
        <f t="shared" si="36"/>
        <v>415</v>
      </c>
      <c r="AD94" s="159">
        <f t="shared" si="35"/>
        <v>4.0999999999999934</v>
      </c>
    </row>
    <row r="95" spans="23:30">
      <c r="W95" s="3">
        <f t="shared" si="33"/>
        <v>621</v>
      </c>
      <c r="X95" s="3">
        <f t="shared" si="30"/>
        <v>630</v>
      </c>
      <c r="Y95" s="151">
        <f t="shared" si="31"/>
        <v>36.959999999999944</v>
      </c>
      <c r="Z95" s="151"/>
      <c r="AB95" s="3">
        <f t="shared" si="34"/>
        <v>416</v>
      </c>
      <c r="AC95" s="5">
        <f t="shared" si="36"/>
        <v>420</v>
      </c>
      <c r="AD95" s="159">
        <f t="shared" si="35"/>
        <v>4.1499999999999932</v>
      </c>
    </row>
    <row r="96" spans="23:30">
      <c r="W96" s="3">
        <f t="shared" si="33"/>
        <v>631</v>
      </c>
      <c r="X96" s="3">
        <f t="shared" si="30"/>
        <v>640</v>
      </c>
      <c r="Y96" s="151">
        <f t="shared" si="31"/>
        <v>37.539999999999942</v>
      </c>
      <c r="Z96" s="151"/>
      <c r="AB96" s="3">
        <f t="shared" si="34"/>
        <v>421</v>
      </c>
      <c r="AC96" s="5">
        <f t="shared" si="36"/>
        <v>425</v>
      </c>
      <c r="AD96" s="159">
        <f t="shared" si="35"/>
        <v>4.1999999999999931</v>
      </c>
    </row>
    <row r="97" spans="23:30">
      <c r="W97" s="3">
        <f t="shared" si="33"/>
        <v>641</v>
      </c>
      <c r="X97" s="3">
        <f t="shared" si="30"/>
        <v>650</v>
      </c>
      <c r="Y97" s="151">
        <f t="shared" si="31"/>
        <v>38.119999999999941</v>
      </c>
      <c r="Z97" s="151"/>
      <c r="AB97" s="3">
        <f t="shared" si="34"/>
        <v>426</v>
      </c>
      <c r="AC97" s="5">
        <f t="shared" si="36"/>
        <v>430</v>
      </c>
      <c r="AD97" s="159">
        <f t="shared" si="35"/>
        <v>4.2499999999999929</v>
      </c>
    </row>
    <row r="98" spans="23:30">
      <c r="W98" s="3">
        <f t="shared" si="33"/>
        <v>651</v>
      </c>
      <c r="X98" s="3">
        <f t="shared" ref="X98:X161" si="37">W98+9</f>
        <v>660</v>
      </c>
      <c r="Y98" s="151">
        <f t="shared" ref="Y98:Y161" si="38">Y97+$Z$33</f>
        <v>38.699999999999939</v>
      </c>
      <c r="Z98" s="151"/>
      <c r="AB98" s="3">
        <f t="shared" si="34"/>
        <v>431</v>
      </c>
      <c r="AC98" s="5">
        <f t="shared" si="36"/>
        <v>435</v>
      </c>
      <c r="AD98" s="159">
        <f t="shared" si="35"/>
        <v>4.2999999999999927</v>
      </c>
    </row>
    <row r="99" spans="23:30">
      <c r="W99" s="3">
        <f t="shared" si="33"/>
        <v>661</v>
      </c>
      <c r="X99" s="3">
        <f t="shared" si="37"/>
        <v>670</v>
      </c>
      <c r="Y99" s="151">
        <f t="shared" si="38"/>
        <v>39.279999999999937</v>
      </c>
      <c r="Z99" s="151"/>
      <c r="AB99" s="3">
        <f t="shared" si="34"/>
        <v>436</v>
      </c>
      <c r="AC99" s="5">
        <f t="shared" si="36"/>
        <v>440</v>
      </c>
      <c r="AD99" s="159">
        <f t="shared" si="35"/>
        <v>4.3499999999999925</v>
      </c>
    </row>
    <row r="100" spans="23:30">
      <c r="W100" s="3">
        <f t="shared" si="33"/>
        <v>671</v>
      </c>
      <c r="X100" s="3">
        <f t="shared" si="37"/>
        <v>680</v>
      </c>
      <c r="Y100" s="151">
        <f t="shared" si="38"/>
        <v>39.859999999999935</v>
      </c>
      <c r="Z100" s="151"/>
      <c r="AB100" s="3">
        <f t="shared" si="34"/>
        <v>441</v>
      </c>
      <c r="AC100" s="5">
        <f t="shared" si="36"/>
        <v>445</v>
      </c>
      <c r="AD100" s="159">
        <f t="shared" si="35"/>
        <v>4.3999999999999924</v>
      </c>
    </row>
    <row r="101" spans="23:30">
      <c r="W101" s="3">
        <f t="shared" ref="W101:W164" si="39">W100+10</f>
        <v>681</v>
      </c>
      <c r="X101" s="3">
        <f t="shared" si="37"/>
        <v>690</v>
      </c>
      <c r="Y101" s="151">
        <f t="shared" si="38"/>
        <v>40.439999999999934</v>
      </c>
      <c r="Z101" s="151"/>
      <c r="AB101" s="3">
        <f t="shared" si="34"/>
        <v>446</v>
      </c>
      <c r="AC101" s="5">
        <f t="shared" si="36"/>
        <v>450</v>
      </c>
      <c r="AD101" s="159">
        <f t="shared" si="35"/>
        <v>4.4499999999999922</v>
      </c>
    </row>
    <row r="102" spans="23:30">
      <c r="W102" s="3">
        <f t="shared" si="39"/>
        <v>691</v>
      </c>
      <c r="X102" s="3">
        <f t="shared" si="37"/>
        <v>700</v>
      </c>
      <c r="Y102" s="151">
        <f t="shared" si="38"/>
        <v>41.019999999999932</v>
      </c>
      <c r="Z102" s="151"/>
      <c r="AB102" s="3">
        <f t="shared" si="34"/>
        <v>451</v>
      </c>
      <c r="AC102" s="5">
        <f t="shared" si="36"/>
        <v>455</v>
      </c>
      <c r="AD102" s="159">
        <f t="shared" si="35"/>
        <v>4.499999999999992</v>
      </c>
    </row>
    <row r="103" spans="23:30">
      <c r="W103" s="3">
        <f t="shared" si="39"/>
        <v>701</v>
      </c>
      <c r="X103" s="3">
        <f t="shared" si="37"/>
        <v>710</v>
      </c>
      <c r="Y103" s="151">
        <f t="shared" si="38"/>
        <v>41.59999999999993</v>
      </c>
      <c r="Z103" s="151"/>
      <c r="AB103" s="3">
        <f t="shared" si="34"/>
        <v>456</v>
      </c>
      <c r="AC103" s="5">
        <f t="shared" si="36"/>
        <v>460</v>
      </c>
      <c r="AD103" s="159">
        <f t="shared" si="35"/>
        <v>4.5499999999999918</v>
      </c>
    </row>
    <row r="104" spans="23:30">
      <c r="W104" s="3">
        <f t="shared" si="39"/>
        <v>711</v>
      </c>
      <c r="X104" s="3">
        <f t="shared" si="37"/>
        <v>720</v>
      </c>
      <c r="Y104" s="151">
        <f t="shared" si="38"/>
        <v>42.179999999999929</v>
      </c>
      <c r="Z104" s="151"/>
      <c r="AB104" s="3">
        <f t="shared" si="34"/>
        <v>461</v>
      </c>
      <c r="AC104" s="5">
        <f t="shared" si="36"/>
        <v>465</v>
      </c>
      <c r="AD104" s="159">
        <f t="shared" si="35"/>
        <v>4.5999999999999917</v>
      </c>
    </row>
    <row r="105" spans="23:30">
      <c r="W105" s="3">
        <f t="shared" si="39"/>
        <v>721</v>
      </c>
      <c r="X105" s="3">
        <f t="shared" si="37"/>
        <v>730</v>
      </c>
      <c r="Y105" s="151">
        <f t="shared" si="38"/>
        <v>42.759999999999927</v>
      </c>
      <c r="Z105" s="151"/>
      <c r="AB105" s="3">
        <f t="shared" si="34"/>
        <v>466</v>
      </c>
      <c r="AC105" s="5">
        <f t="shared" si="36"/>
        <v>470</v>
      </c>
      <c r="AD105" s="159">
        <f t="shared" si="35"/>
        <v>4.6499999999999915</v>
      </c>
    </row>
    <row r="106" spans="23:30">
      <c r="W106" s="3">
        <f t="shared" si="39"/>
        <v>731</v>
      </c>
      <c r="X106" s="3">
        <f t="shared" si="37"/>
        <v>740</v>
      </c>
      <c r="Y106" s="151">
        <f t="shared" si="38"/>
        <v>43.339999999999925</v>
      </c>
      <c r="Z106" s="151"/>
      <c r="AB106" s="3">
        <f t="shared" si="34"/>
        <v>471</v>
      </c>
      <c r="AC106" s="5">
        <f t="shared" si="36"/>
        <v>475</v>
      </c>
      <c r="AD106" s="159">
        <f t="shared" si="35"/>
        <v>4.6999999999999913</v>
      </c>
    </row>
    <row r="107" spans="23:30">
      <c r="W107" s="3">
        <f t="shared" si="39"/>
        <v>741</v>
      </c>
      <c r="X107" s="3">
        <f t="shared" si="37"/>
        <v>750</v>
      </c>
      <c r="Y107" s="151">
        <f t="shared" si="38"/>
        <v>43.919999999999924</v>
      </c>
      <c r="Z107" s="151"/>
      <c r="AB107" s="3">
        <f t="shared" si="34"/>
        <v>476</v>
      </c>
      <c r="AC107" s="5">
        <f t="shared" si="36"/>
        <v>480</v>
      </c>
      <c r="AD107" s="159">
        <f t="shared" si="35"/>
        <v>4.7499999999999911</v>
      </c>
    </row>
    <row r="108" spans="23:30">
      <c r="W108" s="3">
        <f t="shared" si="39"/>
        <v>751</v>
      </c>
      <c r="X108" s="3">
        <f t="shared" si="37"/>
        <v>760</v>
      </c>
      <c r="Y108" s="151">
        <f t="shared" si="38"/>
        <v>44.499999999999922</v>
      </c>
      <c r="Z108" s="151"/>
      <c r="AB108" s="3">
        <f t="shared" si="34"/>
        <v>481</v>
      </c>
      <c r="AC108" s="5">
        <f t="shared" si="36"/>
        <v>485</v>
      </c>
      <c r="AD108" s="159">
        <f t="shared" si="35"/>
        <v>4.7999999999999909</v>
      </c>
    </row>
    <row r="109" spans="23:30">
      <c r="W109" s="3">
        <f t="shared" si="39"/>
        <v>761</v>
      </c>
      <c r="X109" s="3">
        <f t="shared" si="37"/>
        <v>770</v>
      </c>
      <c r="Y109" s="151">
        <f t="shared" si="38"/>
        <v>45.07999999999992</v>
      </c>
      <c r="Z109" s="151"/>
      <c r="AB109" s="3">
        <f t="shared" si="34"/>
        <v>486</v>
      </c>
      <c r="AC109" s="5">
        <f t="shared" si="36"/>
        <v>490</v>
      </c>
      <c r="AD109" s="159">
        <f t="shared" si="35"/>
        <v>4.8499999999999908</v>
      </c>
    </row>
    <row r="110" spans="23:30">
      <c r="W110" s="3">
        <f t="shared" si="39"/>
        <v>771</v>
      </c>
      <c r="X110" s="3">
        <f t="shared" si="37"/>
        <v>780</v>
      </c>
      <c r="Y110" s="151">
        <f t="shared" si="38"/>
        <v>45.659999999999918</v>
      </c>
      <c r="Z110" s="151"/>
      <c r="AB110" s="3">
        <f t="shared" si="34"/>
        <v>491</v>
      </c>
      <c r="AC110" s="5">
        <f t="shared" si="36"/>
        <v>495</v>
      </c>
      <c r="AD110" s="159">
        <f t="shared" si="35"/>
        <v>4.8999999999999906</v>
      </c>
    </row>
    <row r="111" spans="23:30">
      <c r="W111" s="3">
        <f t="shared" si="39"/>
        <v>781</v>
      </c>
      <c r="X111" s="3">
        <f t="shared" si="37"/>
        <v>790</v>
      </c>
      <c r="Y111" s="151">
        <f t="shared" si="38"/>
        <v>46.239999999999917</v>
      </c>
      <c r="Z111" s="151"/>
      <c r="AB111" s="3">
        <f t="shared" si="34"/>
        <v>496</v>
      </c>
      <c r="AC111" s="5">
        <f t="shared" si="36"/>
        <v>500</v>
      </c>
      <c r="AD111" s="159">
        <f t="shared" si="35"/>
        <v>4.9499999999999904</v>
      </c>
    </row>
    <row r="112" spans="23:30">
      <c r="W112" s="3">
        <f t="shared" si="39"/>
        <v>791</v>
      </c>
      <c r="X112" s="3">
        <f t="shared" si="37"/>
        <v>800</v>
      </c>
      <c r="Y112" s="151">
        <f t="shared" si="38"/>
        <v>46.819999999999915</v>
      </c>
      <c r="Z112" s="151"/>
      <c r="AB112" s="3">
        <f t="shared" si="34"/>
        <v>501</v>
      </c>
      <c r="AC112" s="5">
        <f t="shared" si="36"/>
        <v>505</v>
      </c>
      <c r="AD112" s="159">
        <f t="shared" si="35"/>
        <v>4.9999999999999902</v>
      </c>
    </row>
    <row r="113" spans="23:30">
      <c r="W113" s="3">
        <f t="shared" si="39"/>
        <v>801</v>
      </c>
      <c r="X113" s="3">
        <f t="shared" si="37"/>
        <v>810</v>
      </c>
      <c r="Y113" s="151">
        <f t="shared" si="38"/>
        <v>47.399999999999913</v>
      </c>
      <c r="Z113" s="151"/>
      <c r="AB113" s="3">
        <f t="shared" si="34"/>
        <v>506</v>
      </c>
      <c r="AC113" s="5">
        <f t="shared" si="36"/>
        <v>510</v>
      </c>
      <c r="AD113" s="159">
        <f t="shared" si="35"/>
        <v>5.0499999999999901</v>
      </c>
    </row>
    <row r="114" spans="23:30">
      <c r="W114" s="3">
        <f t="shared" si="39"/>
        <v>811</v>
      </c>
      <c r="X114" s="3">
        <f t="shared" si="37"/>
        <v>820</v>
      </c>
      <c r="Y114" s="151">
        <f t="shared" si="38"/>
        <v>47.979999999999912</v>
      </c>
      <c r="Z114" s="151"/>
      <c r="AB114" s="3">
        <f t="shared" si="34"/>
        <v>511</v>
      </c>
      <c r="AC114" s="5">
        <f t="shared" si="36"/>
        <v>515</v>
      </c>
      <c r="AD114" s="159">
        <f t="shared" si="35"/>
        <v>5.0999999999999899</v>
      </c>
    </row>
    <row r="115" spans="23:30">
      <c r="W115" s="3">
        <f t="shared" si="39"/>
        <v>821</v>
      </c>
      <c r="X115" s="3">
        <f t="shared" si="37"/>
        <v>830</v>
      </c>
      <c r="Y115" s="151">
        <f t="shared" si="38"/>
        <v>48.55999999999991</v>
      </c>
      <c r="Z115" s="151"/>
      <c r="AB115" s="3">
        <f t="shared" si="34"/>
        <v>516</v>
      </c>
      <c r="AC115" s="5">
        <f t="shared" si="36"/>
        <v>520</v>
      </c>
      <c r="AD115" s="159">
        <f t="shared" si="35"/>
        <v>5.1499999999999897</v>
      </c>
    </row>
    <row r="116" spans="23:30">
      <c r="W116" s="3">
        <f t="shared" si="39"/>
        <v>831</v>
      </c>
      <c r="X116" s="3">
        <f t="shared" si="37"/>
        <v>840</v>
      </c>
      <c r="Y116" s="151">
        <f t="shared" si="38"/>
        <v>49.139999999999908</v>
      </c>
      <c r="Z116" s="151"/>
      <c r="AB116" s="3">
        <f t="shared" si="34"/>
        <v>521</v>
      </c>
      <c r="AC116" s="5">
        <f t="shared" si="36"/>
        <v>525</v>
      </c>
      <c r="AD116" s="159">
        <f t="shared" si="35"/>
        <v>5.1999999999999895</v>
      </c>
    </row>
    <row r="117" spans="23:30">
      <c r="W117" s="3">
        <f t="shared" si="39"/>
        <v>841</v>
      </c>
      <c r="X117" s="3">
        <f t="shared" si="37"/>
        <v>850</v>
      </c>
      <c r="Y117" s="151">
        <f t="shared" si="38"/>
        <v>49.719999999999906</v>
      </c>
      <c r="Z117" s="151"/>
      <c r="AB117" s="3">
        <f t="shared" si="34"/>
        <v>526</v>
      </c>
      <c r="AC117" s="5">
        <f t="shared" si="36"/>
        <v>530</v>
      </c>
      <c r="AD117" s="159">
        <f t="shared" si="35"/>
        <v>5.2499999999999893</v>
      </c>
    </row>
    <row r="118" spans="23:30">
      <c r="W118" s="3">
        <f t="shared" si="39"/>
        <v>851</v>
      </c>
      <c r="X118" s="3">
        <f t="shared" si="37"/>
        <v>860</v>
      </c>
      <c r="Y118" s="151">
        <f t="shared" si="38"/>
        <v>50.299999999999905</v>
      </c>
      <c r="Z118" s="151"/>
      <c r="AB118" s="3">
        <f t="shared" si="34"/>
        <v>531</v>
      </c>
      <c r="AC118" s="5">
        <f t="shared" si="36"/>
        <v>535</v>
      </c>
      <c r="AD118" s="159">
        <f t="shared" si="35"/>
        <v>5.2999999999999892</v>
      </c>
    </row>
    <row r="119" spans="23:30">
      <c r="W119" s="3">
        <f t="shared" si="39"/>
        <v>861</v>
      </c>
      <c r="X119" s="3">
        <f t="shared" si="37"/>
        <v>870</v>
      </c>
      <c r="Y119" s="151">
        <f t="shared" si="38"/>
        <v>50.879999999999903</v>
      </c>
      <c r="Z119" s="151"/>
      <c r="AB119" s="3">
        <f t="shared" si="34"/>
        <v>536</v>
      </c>
      <c r="AC119" s="5">
        <f t="shared" si="36"/>
        <v>540</v>
      </c>
      <c r="AD119" s="159">
        <f t="shared" si="35"/>
        <v>5.349999999999989</v>
      </c>
    </row>
    <row r="120" spans="23:30">
      <c r="W120" s="3">
        <f t="shared" si="39"/>
        <v>871</v>
      </c>
      <c r="X120" s="3">
        <f t="shared" si="37"/>
        <v>880</v>
      </c>
      <c r="Y120" s="151">
        <f t="shared" si="38"/>
        <v>51.459999999999901</v>
      </c>
      <c r="Z120" s="151"/>
      <c r="AB120" s="3">
        <f t="shared" si="34"/>
        <v>541</v>
      </c>
      <c r="AC120" s="5">
        <f t="shared" si="36"/>
        <v>545</v>
      </c>
      <c r="AD120" s="159">
        <f t="shared" si="35"/>
        <v>5.3999999999999888</v>
      </c>
    </row>
    <row r="121" spans="23:30">
      <c r="W121" s="3">
        <f t="shared" si="39"/>
        <v>881</v>
      </c>
      <c r="X121" s="3">
        <f t="shared" si="37"/>
        <v>890</v>
      </c>
      <c r="Y121" s="151">
        <f t="shared" si="38"/>
        <v>52.0399999999999</v>
      </c>
      <c r="Z121" s="151"/>
      <c r="AB121" s="3">
        <f t="shared" si="34"/>
        <v>546</v>
      </c>
      <c r="AC121" s="5">
        <f t="shared" si="36"/>
        <v>550</v>
      </c>
      <c r="AD121" s="159">
        <f t="shared" si="35"/>
        <v>5.4499999999999886</v>
      </c>
    </row>
    <row r="122" spans="23:30">
      <c r="W122" s="3">
        <f t="shared" si="39"/>
        <v>891</v>
      </c>
      <c r="X122" s="3">
        <f t="shared" si="37"/>
        <v>900</v>
      </c>
      <c r="Y122" s="151">
        <f t="shared" si="38"/>
        <v>52.619999999999898</v>
      </c>
      <c r="Z122" s="151"/>
      <c r="AB122" s="3">
        <f t="shared" si="34"/>
        <v>551</v>
      </c>
      <c r="AC122" s="5">
        <f t="shared" si="36"/>
        <v>555</v>
      </c>
      <c r="AD122" s="159">
        <f t="shared" si="35"/>
        <v>5.4999999999999885</v>
      </c>
    </row>
    <row r="123" spans="23:30">
      <c r="W123" s="3">
        <f t="shared" si="39"/>
        <v>901</v>
      </c>
      <c r="X123" s="3">
        <f t="shared" si="37"/>
        <v>910</v>
      </c>
      <c r="Y123" s="151">
        <f t="shared" si="38"/>
        <v>53.199999999999896</v>
      </c>
      <c r="Z123" s="151"/>
      <c r="AB123" s="3">
        <f t="shared" si="34"/>
        <v>556</v>
      </c>
      <c r="AC123" s="5">
        <f t="shared" si="36"/>
        <v>560</v>
      </c>
      <c r="AD123" s="159">
        <f t="shared" si="35"/>
        <v>5.5499999999999883</v>
      </c>
    </row>
    <row r="124" spans="23:30">
      <c r="W124" s="3">
        <f t="shared" si="39"/>
        <v>911</v>
      </c>
      <c r="X124" s="3">
        <f t="shared" si="37"/>
        <v>920</v>
      </c>
      <c r="Y124" s="151">
        <f t="shared" si="38"/>
        <v>53.779999999999895</v>
      </c>
      <c r="Z124" s="151"/>
      <c r="AB124" s="3">
        <f t="shared" si="34"/>
        <v>561</v>
      </c>
      <c r="AC124" s="5">
        <f t="shared" si="36"/>
        <v>565</v>
      </c>
      <c r="AD124" s="159">
        <f t="shared" si="35"/>
        <v>5.5999999999999881</v>
      </c>
    </row>
    <row r="125" spans="23:30">
      <c r="W125" s="3">
        <f t="shared" si="39"/>
        <v>921</v>
      </c>
      <c r="X125" s="3">
        <f t="shared" si="37"/>
        <v>930</v>
      </c>
      <c r="Y125" s="151">
        <f t="shared" si="38"/>
        <v>54.359999999999893</v>
      </c>
      <c r="Z125" s="151"/>
      <c r="AB125" s="3">
        <f t="shared" si="34"/>
        <v>566</v>
      </c>
      <c r="AC125" s="5">
        <f t="shared" si="36"/>
        <v>570</v>
      </c>
      <c r="AD125" s="159">
        <f t="shared" si="35"/>
        <v>5.6499999999999879</v>
      </c>
    </row>
    <row r="126" spans="23:30">
      <c r="W126" s="3">
        <f t="shared" si="39"/>
        <v>931</v>
      </c>
      <c r="X126" s="3">
        <f t="shared" si="37"/>
        <v>940</v>
      </c>
      <c r="Y126" s="151">
        <f t="shared" si="38"/>
        <v>54.939999999999891</v>
      </c>
      <c r="Z126" s="151"/>
      <c r="AB126" s="3">
        <f t="shared" si="34"/>
        <v>571</v>
      </c>
      <c r="AC126" s="5">
        <f t="shared" si="36"/>
        <v>575</v>
      </c>
      <c r="AD126" s="159">
        <f t="shared" si="35"/>
        <v>5.6999999999999877</v>
      </c>
    </row>
    <row r="127" spans="23:30">
      <c r="W127" s="3">
        <f t="shared" si="39"/>
        <v>941</v>
      </c>
      <c r="X127" s="3">
        <f t="shared" si="37"/>
        <v>950</v>
      </c>
      <c r="Y127" s="151">
        <f t="shared" si="38"/>
        <v>55.519999999999889</v>
      </c>
      <c r="Z127" s="151"/>
      <c r="AB127" s="3">
        <f t="shared" si="34"/>
        <v>576</v>
      </c>
      <c r="AC127" s="5">
        <f t="shared" si="36"/>
        <v>580</v>
      </c>
      <c r="AD127" s="159">
        <f t="shared" si="35"/>
        <v>5.7499999999999876</v>
      </c>
    </row>
    <row r="128" spans="23:30">
      <c r="W128" s="3">
        <f t="shared" si="39"/>
        <v>951</v>
      </c>
      <c r="X128" s="3">
        <f t="shared" si="37"/>
        <v>960</v>
      </c>
      <c r="Y128" s="151">
        <f t="shared" si="38"/>
        <v>56.099999999999888</v>
      </c>
      <c r="Z128" s="151"/>
      <c r="AB128" s="3">
        <f t="shared" si="34"/>
        <v>581</v>
      </c>
      <c r="AC128" s="5">
        <f t="shared" si="36"/>
        <v>585</v>
      </c>
      <c r="AD128" s="159">
        <f t="shared" si="35"/>
        <v>5.7999999999999874</v>
      </c>
    </row>
    <row r="129" spans="23:30">
      <c r="W129" s="3">
        <f t="shared" si="39"/>
        <v>961</v>
      </c>
      <c r="X129" s="3">
        <f t="shared" si="37"/>
        <v>970</v>
      </c>
      <c r="Y129" s="151">
        <f t="shared" si="38"/>
        <v>56.679999999999886</v>
      </c>
      <c r="Z129" s="151"/>
      <c r="AB129" s="3">
        <f t="shared" si="34"/>
        <v>586</v>
      </c>
      <c r="AC129" s="5">
        <f t="shared" si="36"/>
        <v>590</v>
      </c>
      <c r="AD129" s="159">
        <f t="shared" si="35"/>
        <v>5.8499999999999872</v>
      </c>
    </row>
    <row r="130" spans="23:30">
      <c r="W130" s="3">
        <f t="shared" si="39"/>
        <v>971</v>
      </c>
      <c r="X130" s="3">
        <f t="shared" si="37"/>
        <v>980</v>
      </c>
      <c r="Y130" s="151">
        <f t="shared" si="38"/>
        <v>57.259999999999884</v>
      </c>
      <c r="Z130" s="151"/>
      <c r="AB130" s="3">
        <f t="shared" si="34"/>
        <v>591</v>
      </c>
      <c r="AC130" s="5">
        <f t="shared" si="36"/>
        <v>595</v>
      </c>
      <c r="AD130" s="159">
        <f t="shared" si="35"/>
        <v>5.899999999999987</v>
      </c>
    </row>
    <row r="131" spans="23:30">
      <c r="W131" s="3">
        <f t="shared" si="39"/>
        <v>981</v>
      </c>
      <c r="X131" s="3">
        <f t="shared" si="37"/>
        <v>990</v>
      </c>
      <c r="Y131" s="151">
        <f t="shared" si="38"/>
        <v>57.839999999999883</v>
      </c>
      <c r="Z131" s="151"/>
      <c r="AB131" s="3">
        <f t="shared" si="34"/>
        <v>596</v>
      </c>
      <c r="AC131" s="5">
        <f t="shared" si="36"/>
        <v>600</v>
      </c>
      <c r="AD131" s="159">
        <f t="shared" si="35"/>
        <v>5.9499999999999869</v>
      </c>
    </row>
    <row r="132" spans="23:30">
      <c r="W132" s="3">
        <f t="shared" si="39"/>
        <v>991</v>
      </c>
      <c r="X132" s="3">
        <f t="shared" si="37"/>
        <v>1000</v>
      </c>
      <c r="Y132" s="151">
        <f t="shared" si="38"/>
        <v>58.419999999999881</v>
      </c>
      <c r="Z132" s="151"/>
      <c r="AB132" s="3">
        <f t="shared" si="34"/>
        <v>601</v>
      </c>
      <c r="AC132" s="5">
        <f t="shared" si="36"/>
        <v>605</v>
      </c>
      <c r="AD132" s="159">
        <f t="shared" si="35"/>
        <v>5.9999999999999867</v>
      </c>
    </row>
    <row r="133" spans="23:30">
      <c r="W133" s="3">
        <f t="shared" si="39"/>
        <v>1001</v>
      </c>
      <c r="X133" s="3">
        <f t="shared" si="37"/>
        <v>1010</v>
      </c>
      <c r="Y133" s="151">
        <f t="shared" si="38"/>
        <v>58.999999999999879</v>
      </c>
      <c r="Z133" s="151"/>
      <c r="AB133" s="3">
        <f t="shared" si="34"/>
        <v>606</v>
      </c>
      <c r="AC133" s="5">
        <f t="shared" si="36"/>
        <v>610</v>
      </c>
      <c r="AD133" s="159">
        <f t="shared" si="35"/>
        <v>6.0499999999999865</v>
      </c>
    </row>
    <row r="134" spans="23:30">
      <c r="W134" s="3">
        <f t="shared" si="39"/>
        <v>1011</v>
      </c>
      <c r="X134" s="3">
        <f t="shared" si="37"/>
        <v>1020</v>
      </c>
      <c r="Y134" s="151">
        <f t="shared" si="38"/>
        <v>59.579999999999878</v>
      </c>
      <c r="Z134" s="151"/>
      <c r="AB134" s="3">
        <f t="shared" si="34"/>
        <v>611</v>
      </c>
      <c r="AC134" s="5">
        <f t="shared" si="36"/>
        <v>615</v>
      </c>
      <c r="AD134" s="159">
        <f t="shared" si="35"/>
        <v>6.0999999999999863</v>
      </c>
    </row>
    <row r="135" spans="23:30">
      <c r="W135" s="3">
        <f t="shared" si="39"/>
        <v>1021</v>
      </c>
      <c r="X135" s="3">
        <f t="shared" si="37"/>
        <v>1030</v>
      </c>
      <c r="Y135" s="151">
        <f t="shared" si="38"/>
        <v>60.159999999999876</v>
      </c>
      <c r="Z135" s="151"/>
      <c r="AB135" s="3">
        <f t="shared" si="34"/>
        <v>616</v>
      </c>
      <c r="AC135" s="5">
        <f t="shared" si="36"/>
        <v>620</v>
      </c>
      <c r="AD135" s="159">
        <f t="shared" si="35"/>
        <v>6.1499999999999861</v>
      </c>
    </row>
    <row r="136" spans="23:30">
      <c r="W136" s="3">
        <f t="shared" si="39"/>
        <v>1031</v>
      </c>
      <c r="X136" s="3">
        <f t="shared" si="37"/>
        <v>1040</v>
      </c>
      <c r="Y136" s="151">
        <f t="shared" si="38"/>
        <v>60.739999999999874</v>
      </c>
      <c r="Z136" s="151"/>
      <c r="AB136" s="3">
        <f t="shared" si="34"/>
        <v>621</v>
      </c>
      <c r="AC136" s="5">
        <f t="shared" si="36"/>
        <v>625</v>
      </c>
      <c r="AD136" s="159">
        <f t="shared" si="35"/>
        <v>6.199999999999986</v>
      </c>
    </row>
    <row r="137" spans="23:30">
      <c r="W137" s="3">
        <f t="shared" si="39"/>
        <v>1041</v>
      </c>
      <c r="X137" s="3">
        <f t="shared" si="37"/>
        <v>1050</v>
      </c>
      <c r="Y137" s="151">
        <f t="shared" si="38"/>
        <v>61.319999999999872</v>
      </c>
      <c r="Z137" s="151"/>
      <c r="AB137" s="3">
        <f t="shared" si="34"/>
        <v>626</v>
      </c>
      <c r="AC137" s="5">
        <f t="shared" si="36"/>
        <v>630</v>
      </c>
      <c r="AD137" s="159">
        <f t="shared" si="35"/>
        <v>6.2499999999999858</v>
      </c>
    </row>
    <row r="138" spans="23:30">
      <c r="W138" s="3">
        <f t="shared" si="39"/>
        <v>1051</v>
      </c>
      <c r="X138" s="3">
        <f t="shared" si="37"/>
        <v>1060</v>
      </c>
      <c r="Y138" s="151">
        <f t="shared" si="38"/>
        <v>61.899999999999871</v>
      </c>
      <c r="Z138" s="151"/>
      <c r="AB138" s="3">
        <f t="shared" si="34"/>
        <v>631</v>
      </c>
      <c r="AC138" s="5">
        <f t="shared" si="36"/>
        <v>635</v>
      </c>
      <c r="AD138" s="159">
        <f t="shared" si="35"/>
        <v>6.2999999999999856</v>
      </c>
    </row>
    <row r="139" spans="23:30">
      <c r="W139" s="3">
        <f t="shared" si="39"/>
        <v>1061</v>
      </c>
      <c r="X139" s="3">
        <f t="shared" si="37"/>
        <v>1070</v>
      </c>
      <c r="Y139" s="151">
        <f t="shared" si="38"/>
        <v>62.479999999999869</v>
      </c>
      <c r="Z139" s="151"/>
      <c r="AB139" s="3">
        <f t="shared" si="34"/>
        <v>636</v>
      </c>
      <c r="AC139" s="5">
        <f t="shared" si="36"/>
        <v>640</v>
      </c>
      <c r="AD139" s="159">
        <f t="shared" si="35"/>
        <v>6.3499999999999854</v>
      </c>
    </row>
    <row r="140" spans="23:30">
      <c r="W140" s="3">
        <f t="shared" si="39"/>
        <v>1071</v>
      </c>
      <c r="X140" s="3">
        <f t="shared" si="37"/>
        <v>1080</v>
      </c>
      <c r="Y140" s="151">
        <f t="shared" si="38"/>
        <v>63.059999999999867</v>
      </c>
      <c r="Z140" s="151"/>
      <c r="AB140" s="3">
        <f t="shared" si="34"/>
        <v>641</v>
      </c>
      <c r="AC140" s="5">
        <f t="shared" si="36"/>
        <v>645</v>
      </c>
      <c r="AD140" s="159">
        <f t="shared" si="35"/>
        <v>6.3999999999999853</v>
      </c>
    </row>
    <row r="141" spans="23:30">
      <c r="W141" s="3">
        <f t="shared" si="39"/>
        <v>1081</v>
      </c>
      <c r="X141" s="3">
        <f t="shared" si="37"/>
        <v>1090</v>
      </c>
      <c r="Y141" s="151">
        <f t="shared" si="38"/>
        <v>63.639999999999866</v>
      </c>
      <c r="Z141" s="151"/>
      <c r="AB141" s="3">
        <f t="shared" si="34"/>
        <v>646</v>
      </c>
      <c r="AC141" s="5">
        <f t="shared" si="36"/>
        <v>650</v>
      </c>
      <c r="AD141" s="159">
        <f t="shared" si="35"/>
        <v>6.4499999999999851</v>
      </c>
    </row>
    <row r="142" spans="23:30">
      <c r="W142" s="3">
        <f t="shared" si="39"/>
        <v>1091</v>
      </c>
      <c r="X142" s="3">
        <f t="shared" si="37"/>
        <v>1100</v>
      </c>
      <c r="Y142" s="151">
        <f t="shared" si="38"/>
        <v>64.219999999999871</v>
      </c>
      <c r="Z142" s="151"/>
      <c r="AB142" s="3">
        <f t="shared" ref="AB142:AB205" si="40">AB141+5</f>
        <v>651</v>
      </c>
      <c r="AC142" s="5">
        <f t="shared" si="36"/>
        <v>655</v>
      </c>
      <c r="AD142" s="159">
        <f t="shared" ref="AD142:AD205" si="41">AD141+$AA$11</f>
        <v>6.4999999999999849</v>
      </c>
    </row>
    <row r="143" spans="23:30">
      <c r="W143" s="3">
        <f t="shared" si="39"/>
        <v>1101</v>
      </c>
      <c r="X143" s="3">
        <f t="shared" si="37"/>
        <v>1110</v>
      </c>
      <c r="Y143" s="151">
        <f t="shared" si="38"/>
        <v>64.799999999999869</v>
      </c>
      <c r="Z143" s="151"/>
      <c r="AB143" s="3">
        <f t="shared" si="40"/>
        <v>656</v>
      </c>
      <c r="AC143" s="5">
        <f t="shared" ref="AC143:AC206" si="42">AB143+4</f>
        <v>660</v>
      </c>
      <c r="AD143" s="159">
        <f t="shared" si="41"/>
        <v>6.5499999999999847</v>
      </c>
    </row>
    <row r="144" spans="23:30">
      <c r="W144" s="3">
        <f t="shared" si="39"/>
        <v>1111</v>
      </c>
      <c r="X144" s="3">
        <f t="shared" si="37"/>
        <v>1120</v>
      </c>
      <c r="Y144" s="151">
        <f t="shared" si="38"/>
        <v>65.379999999999868</v>
      </c>
      <c r="Z144" s="151"/>
      <c r="AB144" s="3">
        <f t="shared" si="40"/>
        <v>661</v>
      </c>
      <c r="AC144" s="5">
        <f t="shared" si="42"/>
        <v>665</v>
      </c>
      <c r="AD144" s="159">
        <f t="shared" si="41"/>
        <v>6.5999999999999845</v>
      </c>
    </row>
    <row r="145" spans="23:30">
      <c r="W145" s="3">
        <f t="shared" si="39"/>
        <v>1121</v>
      </c>
      <c r="X145" s="3">
        <f t="shared" si="37"/>
        <v>1130</v>
      </c>
      <c r="Y145" s="151">
        <f t="shared" si="38"/>
        <v>65.959999999999866</v>
      </c>
      <c r="Z145" s="151"/>
      <c r="AB145" s="3">
        <f t="shared" si="40"/>
        <v>666</v>
      </c>
      <c r="AC145" s="5">
        <f t="shared" si="42"/>
        <v>670</v>
      </c>
      <c r="AD145" s="159">
        <f t="shared" si="41"/>
        <v>6.6499999999999844</v>
      </c>
    </row>
    <row r="146" spans="23:30">
      <c r="W146" s="3">
        <f t="shared" si="39"/>
        <v>1131</v>
      </c>
      <c r="X146" s="3">
        <f t="shared" si="37"/>
        <v>1140</v>
      </c>
      <c r="Y146" s="151">
        <f t="shared" si="38"/>
        <v>66.539999999999864</v>
      </c>
      <c r="Z146" s="151"/>
      <c r="AB146" s="3">
        <f t="shared" si="40"/>
        <v>671</v>
      </c>
      <c r="AC146" s="5">
        <f t="shared" si="42"/>
        <v>675</v>
      </c>
      <c r="AD146" s="159">
        <f t="shared" si="41"/>
        <v>6.6999999999999842</v>
      </c>
    </row>
    <row r="147" spans="23:30">
      <c r="W147" s="3">
        <f t="shared" si="39"/>
        <v>1141</v>
      </c>
      <c r="X147" s="3">
        <f t="shared" si="37"/>
        <v>1150</v>
      </c>
      <c r="Y147" s="151">
        <f t="shared" si="38"/>
        <v>67.119999999999862</v>
      </c>
      <c r="Z147" s="151"/>
      <c r="AB147" s="3">
        <f t="shared" si="40"/>
        <v>676</v>
      </c>
      <c r="AC147" s="5">
        <f t="shared" si="42"/>
        <v>680</v>
      </c>
      <c r="AD147" s="159">
        <f t="shared" si="41"/>
        <v>6.749999999999984</v>
      </c>
    </row>
    <row r="148" spans="23:30">
      <c r="W148" s="3">
        <f t="shared" si="39"/>
        <v>1151</v>
      </c>
      <c r="X148" s="3">
        <f t="shared" si="37"/>
        <v>1160</v>
      </c>
      <c r="Y148" s="151">
        <f t="shared" si="38"/>
        <v>67.699999999999861</v>
      </c>
      <c r="Z148" s="151"/>
      <c r="AB148" s="3">
        <f t="shared" si="40"/>
        <v>681</v>
      </c>
      <c r="AC148" s="5">
        <f t="shared" si="42"/>
        <v>685</v>
      </c>
      <c r="AD148" s="159">
        <f t="shared" si="41"/>
        <v>6.7999999999999838</v>
      </c>
    </row>
    <row r="149" spans="23:30">
      <c r="W149" s="3">
        <f t="shared" si="39"/>
        <v>1161</v>
      </c>
      <c r="X149" s="3">
        <f t="shared" si="37"/>
        <v>1170</v>
      </c>
      <c r="Y149" s="151">
        <f t="shared" si="38"/>
        <v>68.279999999999859</v>
      </c>
      <c r="Z149" s="151"/>
      <c r="AB149" s="3">
        <f t="shared" si="40"/>
        <v>686</v>
      </c>
      <c r="AC149" s="5">
        <f t="shared" si="42"/>
        <v>690</v>
      </c>
      <c r="AD149" s="159">
        <f t="shared" si="41"/>
        <v>6.8499999999999837</v>
      </c>
    </row>
    <row r="150" spans="23:30">
      <c r="W150" s="3">
        <f t="shared" si="39"/>
        <v>1171</v>
      </c>
      <c r="X150" s="3">
        <f t="shared" si="37"/>
        <v>1180</v>
      </c>
      <c r="Y150" s="151">
        <f t="shared" si="38"/>
        <v>68.859999999999857</v>
      </c>
      <c r="Z150" s="151"/>
      <c r="AB150" s="3">
        <f t="shared" si="40"/>
        <v>691</v>
      </c>
      <c r="AC150" s="5">
        <f t="shared" si="42"/>
        <v>695</v>
      </c>
      <c r="AD150" s="159">
        <f t="shared" si="41"/>
        <v>6.8999999999999835</v>
      </c>
    </row>
    <row r="151" spans="23:30">
      <c r="W151" s="3">
        <f t="shared" si="39"/>
        <v>1181</v>
      </c>
      <c r="X151" s="3">
        <f t="shared" si="37"/>
        <v>1190</v>
      </c>
      <c r="Y151" s="151">
        <f t="shared" si="38"/>
        <v>69.439999999999856</v>
      </c>
      <c r="Z151" s="151"/>
      <c r="AB151" s="3">
        <f t="shared" si="40"/>
        <v>696</v>
      </c>
      <c r="AC151" s="5">
        <f t="shared" si="42"/>
        <v>700</v>
      </c>
      <c r="AD151" s="159">
        <f t="shared" si="41"/>
        <v>6.9499999999999833</v>
      </c>
    </row>
    <row r="152" spans="23:30">
      <c r="W152" s="3">
        <f t="shared" si="39"/>
        <v>1191</v>
      </c>
      <c r="X152" s="3">
        <f t="shared" si="37"/>
        <v>1200</v>
      </c>
      <c r="Y152" s="151">
        <f t="shared" si="38"/>
        <v>70.019999999999854</v>
      </c>
      <c r="Z152" s="151"/>
      <c r="AB152" s="3">
        <f t="shared" si="40"/>
        <v>701</v>
      </c>
      <c r="AC152" s="5">
        <f t="shared" si="42"/>
        <v>705</v>
      </c>
      <c r="AD152" s="159">
        <f t="shared" si="41"/>
        <v>6.9999999999999831</v>
      </c>
    </row>
    <row r="153" spans="23:30">
      <c r="W153" s="3">
        <f t="shared" si="39"/>
        <v>1201</v>
      </c>
      <c r="X153" s="3">
        <f t="shared" si="37"/>
        <v>1210</v>
      </c>
      <c r="Y153" s="151">
        <f t="shared" si="38"/>
        <v>70.599999999999852</v>
      </c>
      <c r="Z153" s="151"/>
      <c r="AB153" s="3">
        <f t="shared" si="40"/>
        <v>706</v>
      </c>
      <c r="AC153" s="5">
        <f t="shared" si="42"/>
        <v>710</v>
      </c>
      <c r="AD153" s="159">
        <f t="shared" si="41"/>
        <v>7.0499999999999829</v>
      </c>
    </row>
    <row r="154" spans="23:30">
      <c r="W154" s="3">
        <f t="shared" si="39"/>
        <v>1211</v>
      </c>
      <c r="X154" s="3">
        <f t="shared" si="37"/>
        <v>1220</v>
      </c>
      <c r="Y154" s="151">
        <f t="shared" si="38"/>
        <v>71.179999999999851</v>
      </c>
      <c r="Z154" s="151"/>
      <c r="AB154" s="3">
        <f t="shared" si="40"/>
        <v>711</v>
      </c>
      <c r="AC154" s="5">
        <f t="shared" si="42"/>
        <v>715</v>
      </c>
      <c r="AD154" s="159">
        <f t="shared" si="41"/>
        <v>7.0999999999999828</v>
      </c>
    </row>
    <row r="155" spans="23:30">
      <c r="W155" s="3">
        <f t="shared" si="39"/>
        <v>1221</v>
      </c>
      <c r="X155" s="3">
        <f t="shared" si="37"/>
        <v>1230</v>
      </c>
      <c r="Y155" s="151">
        <f t="shared" si="38"/>
        <v>71.759999999999849</v>
      </c>
      <c r="Z155" s="151"/>
      <c r="AB155" s="3">
        <f t="shared" si="40"/>
        <v>716</v>
      </c>
      <c r="AC155" s="5">
        <f t="shared" si="42"/>
        <v>720</v>
      </c>
      <c r="AD155" s="159">
        <f t="shared" si="41"/>
        <v>7.1499999999999826</v>
      </c>
    </row>
    <row r="156" spans="23:30">
      <c r="W156" s="3">
        <f t="shared" si="39"/>
        <v>1231</v>
      </c>
      <c r="X156" s="3">
        <f t="shared" si="37"/>
        <v>1240</v>
      </c>
      <c r="Y156" s="151">
        <f t="shared" si="38"/>
        <v>72.339999999999847</v>
      </c>
      <c r="Z156" s="151"/>
      <c r="AB156" s="3">
        <f t="shared" si="40"/>
        <v>721</v>
      </c>
      <c r="AC156" s="5">
        <f t="shared" si="42"/>
        <v>725</v>
      </c>
      <c r="AD156" s="159">
        <f t="shared" si="41"/>
        <v>7.1999999999999824</v>
      </c>
    </row>
    <row r="157" spans="23:30">
      <c r="W157" s="3">
        <f t="shared" si="39"/>
        <v>1241</v>
      </c>
      <c r="X157" s="3">
        <f t="shared" si="37"/>
        <v>1250</v>
      </c>
      <c r="Y157" s="151">
        <f t="shared" si="38"/>
        <v>72.919999999999845</v>
      </c>
      <c r="Z157" s="151"/>
      <c r="AB157" s="3">
        <f t="shared" si="40"/>
        <v>726</v>
      </c>
      <c r="AC157" s="5">
        <f t="shared" si="42"/>
        <v>730</v>
      </c>
      <c r="AD157" s="159">
        <f t="shared" si="41"/>
        <v>7.2499999999999822</v>
      </c>
    </row>
    <row r="158" spans="23:30">
      <c r="W158" s="3">
        <f t="shared" si="39"/>
        <v>1251</v>
      </c>
      <c r="X158" s="3">
        <f t="shared" si="37"/>
        <v>1260</v>
      </c>
      <c r="Y158" s="151">
        <f t="shared" si="38"/>
        <v>73.499999999999844</v>
      </c>
      <c r="Z158" s="151"/>
      <c r="AB158" s="3">
        <f t="shared" si="40"/>
        <v>731</v>
      </c>
      <c r="AC158" s="5">
        <f t="shared" si="42"/>
        <v>735</v>
      </c>
      <c r="AD158" s="159">
        <f t="shared" si="41"/>
        <v>7.2999999999999821</v>
      </c>
    </row>
    <row r="159" spans="23:30">
      <c r="W159" s="3">
        <f t="shared" si="39"/>
        <v>1261</v>
      </c>
      <c r="X159" s="3">
        <f t="shared" si="37"/>
        <v>1270</v>
      </c>
      <c r="Y159" s="151">
        <f t="shared" si="38"/>
        <v>74.079999999999842</v>
      </c>
      <c r="Z159" s="151"/>
      <c r="AB159" s="3">
        <f t="shared" si="40"/>
        <v>736</v>
      </c>
      <c r="AC159" s="5">
        <f t="shared" si="42"/>
        <v>740</v>
      </c>
      <c r="AD159" s="159">
        <f t="shared" si="41"/>
        <v>7.3499999999999819</v>
      </c>
    </row>
    <row r="160" spans="23:30">
      <c r="W160" s="3">
        <f t="shared" si="39"/>
        <v>1271</v>
      </c>
      <c r="X160" s="3">
        <f t="shared" si="37"/>
        <v>1280</v>
      </c>
      <c r="Y160" s="151">
        <f t="shared" si="38"/>
        <v>74.65999999999984</v>
      </c>
      <c r="Z160" s="151"/>
      <c r="AB160" s="3">
        <f t="shared" si="40"/>
        <v>741</v>
      </c>
      <c r="AC160" s="5">
        <f t="shared" si="42"/>
        <v>745</v>
      </c>
      <c r="AD160" s="159">
        <f t="shared" si="41"/>
        <v>7.3999999999999817</v>
      </c>
    </row>
    <row r="161" spans="23:30">
      <c r="W161" s="3">
        <f t="shared" si="39"/>
        <v>1281</v>
      </c>
      <c r="X161" s="3">
        <f t="shared" si="37"/>
        <v>1290</v>
      </c>
      <c r="Y161" s="151">
        <f t="shared" si="38"/>
        <v>75.239999999999839</v>
      </c>
      <c r="Z161" s="151"/>
      <c r="AB161" s="3">
        <f t="shared" si="40"/>
        <v>746</v>
      </c>
      <c r="AC161" s="5">
        <f t="shared" si="42"/>
        <v>750</v>
      </c>
      <c r="AD161" s="159">
        <f t="shared" si="41"/>
        <v>7.4499999999999815</v>
      </c>
    </row>
    <row r="162" spans="23:30">
      <c r="W162" s="3">
        <f t="shared" si="39"/>
        <v>1291</v>
      </c>
      <c r="X162" s="3">
        <f t="shared" ref="X162:X225" si="43">W162+9</f>
        <v>1300</v>
      </c>
      <c r="Y162" s="151">
        <f t="shared" ref="Y162:Y225" si="44">Y161+$Z$33</f>
        <v>75.819999999999837</v>
      </c>
      <c r="Z162" s="151"/>
      <c r="AB162" s="3">
        <f t="shared" si="40"/>
        <v>751</v>
      </c>
      <c r="AC162" s="5">
        <f t="shared" si="42"/>
        <v>755</v>
      </c>
      <c r="AD162" s="159">
        <f t="shared" si="41"/>
        <v>7.4999999999999813</v>
      </c>
    </row>
    <row r="163" spans="23:30">
      <c r="W163" s="3">
        <f t="shared" si="39"/>
        <v>1301</v>
      </c>
      <c r="X163" s="3">
        <f t="shared" si="43"/>
        <v>1310</v>
      </c>
      <c r="Y163" s="151">
        <f t="shared" si="44"/>
        <v>76.399999999999835</v>
      </c>
      <c r="Z163" s="151"/>
      <c r="AB163" s="3">
        <f t="shared" si="40"/>
        <v>756</v>
      </c>
      <c r="AC163" s="5">
        <f t="shared" si="42"/>
        <v>760</v>
      </c>
      <c r="AD163" s="159">
        <f t="shared" si="41"/>
        <v>7.5499999999999812</v>
      </c>
    </row>
    <row r="164" spans="23:30">
      <c r="W164" s="3">
        <f t="shared" si="39"/>
        <v>1311</v>
      </c>
      <c r="X164" s="3">
        <f t="shared" si="43"/>
        <v>1320</v>
      </c>
      <c r="Y164" s="151">
        <f t="shared" si="44"/>
        <v>76.979999999999833</v>
      </c>
      <c r="Z164" s="151"/>
      <c r="AB164" s="3">
        <f t="shared" si="40"/>
        <v>761</v>
      </c>
      <c r="AC164" s="5">
        <f t="shared" si="42"/>
        <v>765</v>
      </c>
      <c r="AD164" s="159">
        <f t="shared" si="41"/>
        <v>7.599999999999981</v>
      </c>
    </row>
    <row r="165" spans="23:30">
      <c r="W165" s="3">
        <f t="shared" ref="W165:W228" si="45">W164+10</f>
        <v>1321</v>
      </c>
      <c r="X165" s="3">
        <f t="shared" si="43"/>
        <v>1330</v>
      </c>
      <c r="Y165" s="151">
        <f t="shared" si="44"/>
        <v>77.559999999999832</v>
      </c>
      <c r="Z165" s="151"/>
      <c r="AB165" s="3">
        <f t="shared" si="40"/>
        <v>766</v>
      </c>
      <c r="AC165" s="5">
        <f t="shared" si="42"/>
        <v>770</v>
      </c>
      <c r="AD165" s="159">
        <f t="shared" si="41"/>
        <v>7.6499999999999808</v>
      </c>
    </row>
    <row r="166" spans="23:30">
      <c r="W166" s="3">
        <f t="shared" si="45"/>
        <v>1331</v>
      </c>
      <c r="X166" s="3">
        <f t="shared" si="43"/>
        <v>1340</v>
      </c>
      <c r="Y166" s="151">
        <f t="shared" si="44"/>
        <v>78.13999999999983</v>
      </c>
      <c r="Z166" s="151"/>
      <c r="AB166" s="3">
        <f t="shared" si="40"/>
        <v>771</v>
      </c>
      <c r="AC166" s="5">
        <f t="shared" si="42"/>
        <v>775</v>
      </c>
      <c r="AD166" s="159">
        <f t="shared" si="41"/>
        <v>7.6999999999999806</v>
      </c>
    </row>
    <row r="167" spans="23:30">
      <c r="W167" s="3">
        <f t="shared" si="45"/>
        <v>1341</v>
      </c>
      <c r="X167" s="3">
        <f t="shared" si="43"/>
        <v>1350</v>
      </c>
      <c r="Y167" s="151">
        <f t="shared" si="44"/>
        <v>78.719999999999828</v>
      </c>
      <c r="Z167" s="151"/>
      <c r="AB167" s="3">
        <f t="shared" si="40"/>
        <v>776</v>
      </c>
      <c r="AC167" s="5">
        <f t="shared" si="42"/>
        <v>780</v>
      </c>
      <c r="AD167" s="159">
        <f t="shared" si="41"/>
        <v>7.7499999999999805</v>
      </c>
    </row>
    <row r="168" spans="23:30">
      <c r="W168" s="3">
        <f t="shared" si="45"/>
        <v>1351</v>
      </c>
      <c r="X168" s="3">
        <f t="shared" si="43"/>
        <v>1360</v>
      </c>
      <c r="Y168" s="151">
        <f t="shared" si="44"/>
        <v>79.299999999999827</v>
      </c>
      <c r="Z168" s="151"/>
      <c r="AB168" s="3">
        <f t="shared" si="40"/>
        <v>781</v>
      </c>
      <c r="AC168" s="5">
        <f t="shared" si="42"/>
        <v>785</v>
      </c>
      <c r="AD168" s="159">
        <f t="shared" si="41"/>
        <v>7.7999999999999803</v>
      </c>
    </row>
    <row r="169" spans="23:30">
      <c r="W169" s="3">
        <f t="shared" si="45"/>
        <v>1361</v>
      </c>
      <c r="X169" s="3">
        <f t="shared" si="43"/>
        <v>1370</v>
      </c>
      <c r="Y169" s="151">
        <f t="shared" si="44"/>
        <v>79.879999999999825</v>
      </c>
      <c r="Z169" s="151"/>
      <c r="AB169" s="3">
        <f t="shared" si="40"/>
        <v>786</v>
      </c>
      <c r="AC169" s="5">
        <f t="shared" si="42"/>
        <v>790</v>
      </c>
      <c r="AD169" s="159">
        <f t="shared" si="41"/>
        <v>7.8499999999999801</v>
      </c>
    </row>
    <row r="170" spans="23:30">
      <c r="W170" s="3">
        <f t="shared" si="45"/>
        <v>1371</v>
      </c>
      <c r="X170" s="3">
        <f t="shared" si="43"/>
        <v>1380</v>
      </c>
      <c r="Y170" s="151">
        <f t="shared" si="44"/>
        <v>80.459999999999823</v>
      </c>
      <c r="Z170" s="151"/>
      <c r="AB170" s="3">
        <f t="shared" si="40"/>
        <v>791</v>
      </c>
      <c r="AC170" s="5">
        <f t="shared" si="42"/>
        <v>795</v>
      </c>
      <c r="AD170" s="159">
        <f t="shared" si="41"/>
        <v>7.8999999999999799</v>
      </c>
    </row>
    <row r="171" spans="23:30">
      <c r="W171" s="3">
        <f t="shared" si="45"/>
        <v>1381</v>
      </c>
      <c r="X171" s="3">
        <f t="shared" si="43"/>
        <v>1390</v>
      </c>
      <c r="Y171" s="151">
        <f t="shared" si="44"/>
        <v>81.039999999999822</v>
      </c>
      <c r="Z171" s="151"/>
      <c r="AB171" s="3">
        <f t="shared" si="40"/>
        <v>796</v>
      </c>
      <c r="AC171" s="5">
        <f t="shared" si="42"/>
        <v>800</v>
      </c>
      <c r="AD171" s="159">
        <f t="shared" si="41"/>
        <v>7.9499999999999797</v>
      </c>
    </row>
    <row r="172" spans="23:30">
      <c r="W172" s="3">
        <f t="shared" si="45"/>
        <v>1391</v>
      </c>
      <c r="X172" s="3">
        <f t="shared" si="43"/>
        <v>1400</v>
      </c>
      <c r="Y172" s="151">
        <f t="shared" si="44"/>
        <v>81.61999999999982</v>
      </c>
      <c r="Z172" s="151"/>
      <c r="AB172" s="3">
        <f t="shared" si="40"/>
        <v>801</v>
      </c>
      <c r="AC172" s="5">
        <f t="shared" si="42"/>
        <v>805</v>
      </c>
      <c r="AD172" s="159">
        <f t="shared" si="41"/>
        <v>7.9999999999999796</v>
      </c>
    </row>
    <row r="173" spans="23:30">
      <c r="W173" s="3">
        <f t="shared" si="45"/>
        <v>1401</v>
      </c>
      <c r="X173" s="3">
        <f t="shared" si="43"/>
        <v>1410</v>
      </c>
      <c r="Y173" s="151">
        <f t="shared" si="44"/>
        <v>82.199999999999818</v>
      </c>
      <c r="Z173" s="151"/>
      <c r="AB173" s="3">
        <f t="shared" si="40"/>
        <v>806</v>
      </c>
      <c r="AC173" s="5">
        <f t="shared" si="42"/>
        <v>810</v>
      </c>
      <c r="AD173" s="159">
        <f t="shared" si="41"/>
        <v>8.0499999999999794</v>
      </c>
    </row>
    <row r="174" spans="23:30">
      <c r="W174" s="3">
        <f t="shared" si="45"/>
        <v>1411</v>
      </c>
      <c r="X174" s="3">
        <f t="shared" si="43"/>
        <v>1420</v>
      </c>
      <c r="Y174" s="151">
        <f t="shared" si="44"/>
        <v>82.779999999999816</v>
      </c>
      <c r="Z174" s="151"/>
      <c r="AB174" s="3">
        <f t="shared" si="40"/>
        <v>811</v>
      </c>
      <c r="AC174" s="5">
        <f t="shared" si="42"/>
        <v>815</v>
      </c>
      <c r="AD174" s="159">
        <f t="shared" si="41"/>
        <v>8.0999999999999801</v>
      </c>
    </row>
    <row r="175" spans="23:30">
      <c r="W175" s="3">
        <f t="shared" si="45"/>
        <v>1421</v>
      </c>
      <c r="X175" s="3">
        <f t="shared" si="43"/>
        <v>1430</v>
      </c>
      <c r="Y175" s="151">
        <f t="shared" si="44"/>
        <v>83.359999999999815</v>
      </c>
      <c r="Z175" s="151"/>
      <c r="AB175" s="3">
        <f t="shared" si="40"/>
        <v>816</v>
      </c>
      <c r="AC175" s="5">
        <f t="shared" si="42"/>
        <v>820</v>
      </c>
      <c r="AD175" s="159">
        <f t="shared" si="41"/>
        <v>8.1499999999999808</v>
      </c>
    </row>
    <row r="176" spans="23:30">
      <c r="W176" s="3">
        <f t="shared" si="45"/>
        <v>1431</v>
      </c>
      <c r="X176" s="3">
        <f t="shared" si="43"/>
        <v>1440</v>
      </c>
      <c r="Y176" s="151">
        <f t="shared" si="44"/>
        <v>83.939999999999813</v>
      </c>
      <c r="Z176" s="151"/>
      <c r="AB176" s="3">
        <f t="shared" si="40"/>
        <v>821</v>
      </c>
      <c r="AC176" s="5">
        <f t="shared" si="42"/>
        <v>825</v>
      </c>
      <c r="AD176" s="159">
        <f t="shared" si="41"/>
        <v>8.1999999999999815</v>
      </c>
    </row>
    <row r="177" spans="23:30">
      <c r="W177" s="3">
        <f t="shared" si="45"/>
        <v>1441</v>
      </c>
      <c r="X177" s="3">
        <f t="shared" si="43"/>
        <v>1450</v>
      </c>
      <c r="Y177" s="151">
        <f t="shared" si="44"/>
        <v>84.519999999999811</v>
      </c>
      <c r="Z177" s="151"/>
      <c r="AB177" s="3">
        <f t="shared" si="40"/>
        <v>826</v>
      </c>
      <c r="AC177" s="5">
        <f t="shared" si="42"/>
        <v>830</v>
      </c>
      <c r="AD177" s="159">
        <f t="shared" si="41"/>
        <v>8.2499999999999822</v>
      </c>
    </row>
    <row r="178" spans="23:30">
      <c r="W178" s="3">
        <f t="shared" si="45"/>
        <v>1451</v>
      </c>
      <c r="X178" s="3">
        <f t="shared" si="43"/>
        <v>1460</v>
      </c>
      <c r="Y178" s="151">
        <f t="shared" si="44"/>
        <v>85.09999999999981</v>
      </c>
      <c r="Z178" s="151"/>
      <c r="AB178" s="3">
        <f t="shared" si="40"/>
        <v>831</v>
      </c>
      <c r="AC178" s="5">
        <f t="shared" si="42"/>
        <v>835</v>
      </c>
      <c r="AD178" s="159">
        <f t="shared" si="41"/>
        <v>8.2999999999999829</v>
      </c>
    </row>
    <row r="179" spans="23:30">
      <c r="W179" s="3">
        <f t="shared" si="45"/>
        <v>1461</v>
      </c>
      <c r="X179" s="3">
        <f t="shared" si="43"/>
        <v>1470</v>
      </c>
      <c r="Y179" s="151">
        <f t="shared" si="44"/>
        <v>85.679999999999808</v>
      </c>
      <c r="Z179" s="151"/>
      <c r="AB179" s="3">
        <f t="shared" si="40"/>
        <v>836</v>
      </c>
      <c r="AC179" s="5">
        <f t="shared" si="42"/>
        <v>840</v>
      </c>
      <c r="AD179" s="159">
        <f t="shared" si="41"/>
        <v>8.3499999999999837</v>
      </c>
    </row>
    <row r="180" spans="23:30">
      <c r="W180" s="3">
        <f t="shared" si="45"/>
        <v>1471</v>
      </c>
      <c r="X180" s="3">
        <f t="shared" si="43"/>
        <v>1480</v>
      </c>
      <c r="Y180" s="151">
        <f t="shared" si="44"/>
        <v>86.259999999999806</v>
      </c>
      <c r="Z180" s="151"/>
      <c r="AB180" s="3">
        <f t="shared" si="40"/>
        <v>841</v>
      </c>
      <c r="AC180" s="5">
        <f t="shared" si="42"/>
        <v>845</v>
      </c>
      <c r="AD180" s="159">
        <f t="shared" si="41"/>
        <v>8.3999999999999844</v>
      </c>
    </row>
    <row r="181" spans="23:30">
      <c r="W181" s="3">
        <f t="shared" si="45"/>
        <v>1481</v>
      </c>
      <c r="X181" s="3">
        <f t="shared" si="43"/>
        <v>1490</v>
      </c>
      <c r="Y181" s="151">
        <f t="shared" si="44"/>
        <v>86.839999999999804</v>
      </c>
      <c r="Z181" s="151"/>
      <c r="AB181" s="3">
        <f t="shared" si="40"/>
        <v>846</v>
      </c>
      <c r="AC181" s="5">
        <f t="shared" si="42"/>
        <v>850</v>
      </c>
      <c r="AD181" s="159">
        <f t="shared" si="41"/>
        <v>8.4499999999999851</v>
      </c>
    </row>
    <row r="182" spans="23:30">
      <c r="W182" s="3">
        <f t="shared" si="45"/>
        <v>1491</v>
      </c>
      <c r="X182" s="3">
        <f t="shared" si="43"/>
        <v>1500</v>
      </c>
      <c r="Y182" s="151">
        <f t="shared" si="44"/>
        <v>87.419999999999803</v>
      </c>
      <c r="Z182" s="151"/>
      <c r="AB182" s="3">
        <f t="shared" si="40"/>
        <v>851</v>
      </c>
      <c r="AC182" s="5">
        <f t="shared" si="42"/>
        <v>855</v>
      </c>
      <c r="AD182" s="159">
        <f t="shared" si="41"/>
        <v>8.4999999999999858</v>
      </c>
    </row>
    <row r="183" spans="23:30">
      <c r="W183" s="3">
        <f t="shared" si="45"/>
        <v>1501</v>
      </c>
      <c r="X183" s="3">
        <f t="shared" si="43"/>
        <v>1510</v>
      </c>
      <c r="Y183" s="151">
        <f t="shared" si="44"/>
        <v>87.999999999999801</v>
      </c>
      <c r="Z183" s="151"/>
      <c r="AB183" s="3">
        <f t="shared" si="40"/>
        <v>856</v>
      </c>
      <c r="AC183" s="5">
        <f t="shared" si="42"/>
        <v>860</v>
      </c>
      <c r="AD183" s="159">
        <f t="shared" si="41"/>
        <v>8.5499999999999865</v>
      </c>
    </row>
    <row r="184" spans="23:30">
      <c r="W184" s="3">
        <f t="shared" si="45"/>
        <v>1511</v>
      </c>
      <c r="X184" s="3">
        <f t="shared" si="43"/>
        <v>1520</v>
      </c>
      <c r="Y184" s="151">
        <f t="shared" si="44"/>
        <v>88.579999999999799</v>
      </c>
      <c r="Z184" s="151"/>
      <c r="AB184" s="3">
        <f t="shared" si="40"/>
        <v>861</v>
      </c>
      <c r="AC184" s="5">
        <f t="shared" si="42"/>
        <v>865</v>
      </c>
      <c r="AD184" s="159">
        <f t="shared" si="41"/>
        <v>8.5999999999999872</v>
      </c>
    </row>
    <row r="185" spans="23:30">
      <c r="W185" s="3">
        <f t="shared" si="45"/>
        <v>1521</v>
      </c>
      <c r="X185" s="3">
        <f t="shared" si="43"/>
        <v>1530</v>
      </c>
      <c r="Y185" s="151">
        <f t="shared" si="44"/>
        <v>89.159999999999798</v>
      </c>
      <c r="Z185" s="151"/>
      <c r="AB185" s="3">
        <f t="shared" si="40"/>
        <v>866</v>
      </c>
      <c r="AC185" s="5">
        <f t="shared" si="42"/>
        <v>870</v>
      </c>
      <c r="AD185" s="159">
        <f t="shared" si="41"/>
        <v>8.6499999999999879</v>
      </c>
    </row>
    <row r="186" spans="23:30">
      <c r="W186" s="3">
        <f t="shared" si="45"/>
        <v>1531</v>
      </c>
      <c r="X186" s="3">
        <f t="shared" si="43"/>
        <v>1540</v>
      </c>
      <c r="Y186" s="151">
        <f t="shared" si="44"/>
        <v>89.739999999999796</v>
      </c>
      <c r="Z186" s="151"/>
      <c r="AB186" s="3">
        <f t="shared" si="40"/>
        <v>871</v>
      </c>
      <c r="AC186" s="5">
        <f t="shared" si="42"/>
        <v>875</v>
      </c>
      <c r="AD186" s="159">
        <f t="shared" si="41"/>
        <v>8.6999999999999886</v>
      </c>
    </row>
    <row r="187" spans="23:30">
      <c r="W187" s="3">
        <f t="shared" si="45"/>
        <v>1541</v>
      </c>
      <c r="X187" s="3">
        <f t="shared" si="43"/>
        <v>1550</v>
      </c>
      <c r="Y187" s="151">
        <f t="shared" si="44"/>
        <v>90.319999999999794</v>
      </c>
      <c r="Z187" s="151"/>
      <c r="AB187" s="3">
        <f t="shared" si="40"/>
        <v>876</v>
      </c>
      <c r="AC187" s="5">
        <f t="shared" si="42"/>
        <v>880</v>
      </c>
      <c r="AD187" s="159">
        <f t="shared" si="41"/>
        <v>8.7499999999999893</v>
      </c>
    </row>
    <row r="188" spans="23:30">
      <c r="W188" s="3">
        <f t="shared" si="45"/>
        <v>1551</v>
      </c>
      <c r="X188" s="3">
        <f t="shared" si="43"/>
        <v>1560</v>
      </c>
      <c r="Y188" s="151">
        <f t="shared" si="44"/>
        <v>90.899999999999793</v>
      </c>
      <c r="Z188" s="151"/>
      <c r="AB188" s="3">
        <f t="shared" si="40"/>
        <v>881</v>
      </c>
      <c r="AC188" s="5">
        <f t="shared" si="42"/>
        <v>885</v>
      </c>
      <c r="AD188" s="159">
        <f t="shared" si="41"/>
        <v>8.7999999999999901</v>
      </c>
    </row>
    <row r="189" spans="23:30">
      <c r="W189" s="3">
        <f t="shared" si="45"/>
        <v>1561</v>
      </c>
      <c r="X189" s="3">
        <f t="shared" si="43"/>
        <v>1570</v>
      </c>
      <c r="Y189" s="151">
        <f t="shared" si="44"/>
        <v>91.479999999999791</v>
      </c>
      <c r="Z189" s="151"/>
      <c r="AB189" s="3">
        <f t="shared" si="40"/>
        <v>886</v>
      </c>
      <c r="AC189" s="5">
        <f t="shared" si="42"/>
        <v>890</v>
      </c>
      <c r="AD189" s="159">
        <f t="shared" si="41"/>
        <v>8.8499999999999908</v>
      </c>
    </row>
    <row r="190" spans="23:30">
      <c r="W190" s="3">
        <f t="shared" si="45"/>
        <v>1571</v>
      </c>
      <c r="X190" s="3">
        <f t="shared" si="43"/>
        <v>1580</v>
      </c>
      <c r="Y190" s="151">
        <f t="shared" si="44"/>
        <v>92.059999999999789</v>
      </c>
      <c r="Z190" s="151"/>
      <c r="AB190" s="3">
        <f t="shared" si="40"/>
        <v>891</v>
      </c>
      <c r="AC190" s="5">
        <f t="shared" si="42"/>
        <v>895</v>
      </c>
      <c r="AD190" s="159">
        <f t="shared" si="41"/>
        <v>8.8999999999999915</v>
      </c>
    </row>
    <row r="191" spans="23:30">
      <c r="W191" s="3">
        <f t="shared" si="45"/>
        <v>1581</v>
      </c>
      <c r="X191" s="3">
        <f t="shared" si="43"/>
        <v>1590</v>
      </c>
      <c r="Y191" s="151">
        <f t="shared" si="44"/>
        <v>92.639999999999787</v>
      </c>
      <c r="Z191" s="151"/>
      <c r="AB191" s="3">
        <f t="shared" si="40"/>
        <v>896</v>
      </c>
      <c r="AC191" s="5">
        <f t="shared" si="42"/>
        <v>900</v>
      </c>
      <c r="AD191" s="159">
        <f t="shared" si="41"/>
        <v>8.9499999999999922</v>
      </c>
    </row>
    <row r="192" spans="23:30">
      <c r="W192" s="3">
        <f t="shared" si="45"/>
        <v>1591</v>
      </c>
      <c r="X192" s="3">
        <f t="shared" si="43"/>
        <v>1600</v>
      </c>
      <c r="Y192" s="151">
        <f t="shared" si="44"/>
        <v>93.219999999999786</v>
      </c>
      <c r="Z192" s="151"/>
      <c r="AB192" s="3">
        <f t="shared" si="40"/>
        <v>901</v>
      </c>
      <c r="AC192" s="5">
        <f t="shared" si="42"/>
        <v>905</v>
      </c>
      <c r="AD192" s="159">
        <f t="shared" si="41"/>
        <v>8.9999999999999929</v>
      </c>
    </row>
    <row r="193" spans="23:30">
      <c r="W193" s="3">
        <f t="shared" si="45"/>
        <v>1601</v>
      </c>
      <c r="X193" s="3">
        <f t="shared" si="43"/>
        <v>1610</v>
      </c>
      <c r="Y193" s="151">
        <f t="shared" si="44"/>
        <v>93.799999999999784</v>
      </c>
      <c r="Z193" s="151"/>
      <c r="AB193" s="3">
        <f t="shared" si="40"/>
        <v>906</v>
      </c>
      <c r="AC193" s="5">
        <f t="shared" si="42"/>
        <v>910</v>
      </c>
      <c r="AD193" s="159">
        <f t="shared" si="41"/>
        <v>9.0499999999999936</v>
      </c>
    </row>
    <row r="194" spans="23:30">
      <c r="W194" s="3">
        <f t="shared" si="45"/>
        <v>1611</v>
      </c>
      <c r="X194" s="3">
        <f t="shared" si="43"/>
        <v>1620</v>
      </c>
      <c r="Y194" s="151">
        <f t="shared" si="44"/>
        <v>94.379999999999782</v>
      </c>
      <c r="Z194" s="151"/>
      <c r="AB194" s="3">
        <f t="shared" si="40"/>
        <v>911</v>
      </c>
      <c r="AC194" s="5">
        <f t="shared" si="42"/>
        <v>915</v>
      </c>
      <c r="AD194" s="159">
        <f t="shared" si="41"/>
        <v>9.0999999999999943</v>
      </c>
    </row>
    <row r="195" spans="23:30">
      <c r="W195" s="3">
        <f t="shared" si="45"/>
        <v>1621</v>
      </c>
      <c r="X195" s="3">
        <f t="shared" si="43"/>
        <v>1630</v>
      </c>
      <c r="Y195" s="151">
        <f t="shared" si="44"/>
        <v>94.959999999999781</v>
      </c>
      <c r="Z195" s="151"/>
      <c r="AB195" s="3">
        <f t="shared" si="40"/>
        <v>916</v>
      </c>
      <c r="AC195" s="5">
        <f t="shared" si="42"/>
        <v>920</v>
      </c>
      <c r="AD195" s="159">
        <f t="shared" si="41"/>
        <v>9.149999999999995</v>
      </c>
    </row>
    <row r="196" spans="23:30">
      <c r="W196" s="3">
        <f t="shared" si="45"/>
        <v>1631</v>
      </c>
      <c r="X196" s="3">
        <f t="shared" si="43"/>
        <v>1640</v>
      </c>
      <c r="Y196" s="151">
        <f t="shared" si="44"/>
        <v>95.539999999999779</v>
      </c>
      <c r="Z196" s="151"/>
      <c r="AB196" s="3">
        <f t="shared" si="40"/>
        <v>921</v>
      </c>
      <c r="AC196" s="5">
        <f t="shared" si="42"/>
        <v>925</v>
      </c>
      <c r="AD196" s="159">
        <f t="shared" si="41"/>
        <v>9.1999999999999957</v>
      </c>
    </row>
    <row r="197" spans="23:30">
      <c r="W197" s="3">
        <f t="shared" si="45"/>
        <v>1641</v>
      </c>
      <c r="X197" s="3">
        <f t="shared" si="43"/>
        <v>1650</v>
      </c>
      <c r="Y197" s="151">
        <f t="shared" si="44"/>
        <v>96.119999999999777</v>
      </c>
      <c r="Z197" s="151"/>
      <c r="AB197" s="3">
        <f t="shared" si="40"/>
        <v>926</v>
      </c>
      <c r="AC197" s="5">
        <f t="shared" si="42"/>
        <v>930</v>
      </c>
      <c r="AD197" s="159">
        <f t="shared" si="41"/>
        <v>9.2499999999999964</v>
      </c>
    </row>
    <row r="198" spans="23:30">
      <c r="W198" s="3">
        <f t="shared" si="45"/>
        <v>1651</v>
      </c>
      <c r="X198" s="3">
        <f t="shared" si="43"/>
        <v>1660</v>
      </c>
      <c r="Y198" s="151">
        <f t="shared" si="44"/>
        <v>96.699999999999775</v>
      </c>
      <c r="Z198" s="151"/>
      <c r="AB198" s="3">
        <f t="shared" si="40"/>
        <v>931</v>
      </c>
      <c r="AC198" s="5">
        <f t="shared" si="42"/>
        <v>935</v>
      </c>
      <c r="AD198" s="159">
        <f t="shared" si="41"/>
        <v>9.2999999999999972</v>
      </c>
    </row>
    <row r="199" spans="23:30">
      <c r="W199" s="3">
        <f t="shared" si="45"/>
        <v>1661</v>
      </c>
      <c r="X199" s="3">
        <f t="shared" si="43"/>
        <v>1670</v>
      </c>
      <c r="Y199" s="151">
        <f t="shared" si="44"/>
        <v>97.279999999999774</v>
      </c>
      <c r="Z199" s="151"/>
      <c r="AB199" s="3">
        <f t="shared" si="40"/>
        <v>936</v>
      </c>
      <c r="AC199" s="5">
        <f t="shared" si="42"/>
        <v>940</v>
      </c>
      <c r="AD199" s="159">
        <f t="shared" si="41"/>
        <v>9.3499999999999979</v>
      </c>
    </row>
    <row r="200" spans="23:30">
      <c r="W200" s="3">
        <f t="shared" si="45"/>
        <v>1671</v>
      </c>
      <c r="X200" s="3">
        <f t="shared" si="43"/>
        <v>1680</v>
      </c>
      <c r="Y200" s="151">
        <f t="shared" si="44"/>
        <v>97.859999999999772</v>
      </c>
      <c r="Z200" s="151"/>
      <c r="AB200" s="3">
        <f t="shared" si="40"/>
        <v>941</v>
      </c>
      <c r="AC200" s="5">
        <f t="shared" si="42"/>
        <v>945</v>
      </c>
      <c r="AD200" s="159">
        <f t="shared" si="41"/>
        <v>9.3999999999999986</v>
      </c>
    </row>
    <row r="201" spans="23:30">
      <c r="W201" s="3">
        <f t="shared" si="45"/>
        <v>1681</v>
      </c>
      <c r="X201" s="3">
        <f t="shared" si="43"/>
        <v>1690</v>
      </c>
      <c r="Y201" s="151">
        <f t="shared" si="44"/>
        <v>98.43999999999977</v>
      </c>
      <c r="Z201" s="151"/>
      <c r="AB201" s="3">
        <f t="shared" si="40"/>
        <v>946</v>
      </c>
      <c r="AC201" s="5">
        <f t="shared" si="42"/>
        <v>950</v>
      </c>
      <c r="AD201" s="159">
        <f t="shared" si="41"/>
        <v>9.4499999999999993</v>
      </c>
    </row>
    <row r="202" spans="23:30">
      <c r="W202" s="3">
        <f t="shared" si="45"/>
        <v>1691</v>
      </c>
      <c r="X202" s="3">
        <f t="shared" si="43"/>
        <v>1700</v>
      </c>
      <c r="Y202" s="151">
        <f t="shared" si="44"/>
        <v>99.019999999999769</v>
      </c>
      <c r="Z202" s="151"/>
      <c r="AB202" s="3">
        <f t="shared" si="40"/>
        <v>951</v>
      </c>
      <c r="AC202" s="5">
        <f t="shared" si="42"/>
        <v>955</v>
      </c>
      <c r="AD202" s="159">
        <f t="shared" si="41"/>
        <v>9.5</v>
      </c>
    </row>
    <row r="203" spans="23:30">
      <c r="W203" s="3">
        <f t="shared" si="45"/>
        <v>1701</v>
      </c>
      <c r="X203" s="3">
        <f t="shared" si="43"/>
        <v>1710</v>
      </c>
      <c r="Y203" s="151">
        <f t="shared" si="44"/>
        <v>99.599999999999767</v>
      </c>
      <c r="Z203" s="151"/>
      <c r="AB203" s="3">
        <f t="shared" si="40"/>
        <v>956</v>
      </c>
      <c r="AC203" s="5">
        <f t="shared" si="42"/>
        <v>960</v>
      </c>
      <c r="AD203" s="159">
        <f t="shared" si="41"/>
        <v>9.5500000000000007</v>
      </c>
    </row>
    <row r="204" spans="23:30">
      <c r="W204" s="3">
        <f t="shared" si="45"/>
        <v>1711</v>
      </c>
      <c r="X204" s="3">
        <f t="shared" si="43"/>
        <v>1720</v>
      </c>
      <c r="Y204" s="151">
        <f t="shared" si="44"/>
        <v>100.17999999999977</v>
      </c>
      <c r="Z204" s="151"/>
      <c r="AB204" s="3">
        <f t="shared" si="40"/>
        <v>961</v>
      </c>
      <c r="AC204" s="5">
        <f t="shared" si="42"/>
        <v>965</v>
      </c>
      <c r="AD204" s="159">
        <f t="shared" si="41"/>
        <v>9.6000000000000014</v>
      </c>
    </row>
    <row r="205" spans="23:30">
      <c r="W205" s="3">
        <f t="shared" si="45"/>
        <v>1721</v>
      </c>
      <c r="X205" s="3">
        <f t="shared" si="43"/>
        <v>1730</v>
      </c>
      <c r="Y205" s="151">
        <f t="shared" si="44"/>
        <v>100.75999999999976</v>
      </c>
      <c r="Z205" s="151"/>
      <c r="AB205" s="3">
        <f t="shared" si="40"/>
        <v>966</v>
      </c>
      <c r="AC205" s="5">
        <f t="shared" si="42"/>
        <v>970</v>
      </c>
      <c r="AD205" s="159">
        <f t="shared" si="41"/>
        <v>9.6500000000000021</v>
      </c>
    </row>
    <row r="206" spans="23:30">
      <c r="W206" s="3">
        <f t="shared" si="45"/>
        <v>1731</v>
      </c>
      <c r="X206" s="3">
        <f t="shared" si="43"/>
        <v>1740</v>
      </c>
      <c r="Y206" s="151">
        <f t="shared" si="44"/>
        <v>101.33999999999976</v>
      </c>
      <c r="Z206" s="151"/>
      <c r="AB206" s="3">
        <f t="shared" ref="AB206:AB269" si="46">AB205+5</f>
        <v>971</v>
      </c>
      <c r="AC206" s="5">
        <f t="shared" si="42"/>
        <v>975</v>
      </c>
      <c r="AD206" s="159">
        <f t="shared" ref="AD206:AD269" si="47">AD205+$AA$11</f>
        <v>9.7000000000000028</v>
      </c>
    </row>
    <row r="207" spans="23:30">
      <c r="W207" s="3">
        <f t="shared" si="45"/>
        <v>1741</v>
      </c>
      <c r="X207" s="3">
        <f t="shared" si="43"/>
        <v>1750</v>
      </c>
      <c r="Y207" s="151">
        <f t="shared" si="44"/>
        <v>101.91999999999976</v>
      </c>
      <c r="Z207" s="151"/>
      <c r="AB207" s="3">
        <f t="shared" si="46"/>
        <v>976</v>
      </c>
      <c r="AC207" s="5">
        <f t="shared" ref="AC207:AC270" si="48">AB207+4</f>
        <v>980</v>
      </c>
      <c r="AD207" s="159">
        <f t="shared" si="47"/>
        <v>9.7500000000000036</v>
      </c>
    </row>
    <row r="208" spans="23:30">
      <c r="W208" s="3">
        <f t="shared" si="45"/>
        <v>1751</v>
      </c>
      <c r="X208" s="3">
        <f t="shared" si="43"/>
        <v>1760</v>
      </c>
      <c r="Y208" s="151">
        <f t="shared" si="44"/>
        <v>102.49999999999976</v>
      </c>
      <c r="Z208" s="151"/>
      <c r="AB208" s="3">
        <f t="shared" si="46"/>
        <v>981</v>
      </c>
      <c r="AC208" s="5">
        <f t="shared" si="48"/>
        <v>985</v>
      </c>
      <c r="AD208" s="159">
        <f t="shared" si="47"/>
        <v>9.8000000000000043</v>
      </c>
    </row>
    <row r="209" spans="23:30">
      <c r="W209" s="3">
        <f t="shared" si="45"/>
        <v>1761</v>
      </c>
      <c r="X209" s="3">
        <f t="shared" si="43"/>
        <v>1770</v>
      </c>
      <c r="Y209" s="151">
        <f t="shared" si="44"/>
        <v>103.07999999999976</v>
      </c>
      <c r="Z209" s="151"/>
      <c r="AB209" s="3">
        <f t="shared" si="46"/>
        <v>986</v>
      </c>
      <c r="AC209" s="5">
        <f t="shared" si="48"/>
        <v>990</v>
      </c>
      <c r="AD209" s="159">
        <f t="shared" si="47"/>
        <v>9.850000000000005</v>
      </c>
    </row>
    <row r="210" spans="23:30">
      <c r="W210" s="3">
        <f t="shared" si="45"/>
        <v>1771</v>
      </c>
      <c r="X210" s="3">
        <f t="shared" si="43"/>
        <v>1780</v>
      </c>
      <c r="Y210" s="151">
        <f t="shared" si="44"/>
        <v>103.65999999999976</v>
      </c>
      <c r="Z210" s="151"/>
      <c r="AB210" s="3">
        <f t="shared" si="46"/>
        <v>991</v>
      </c>
      <c r="AC210" s="5">
        <f t="shared" si="48"/>
        <v>995</v>
      </c>
      <c r="AD210" s="159">
        <f t="shared" si="47"/>
        <v>9.9000000000000057</v>
      </c>
    </row>
    <row r="211" spans="23:30">
      <c r="W211" s="3">
        <f t="shared" si="45"/>
        <v>1781</v>
      </c>
      <c r="X211" s="3">
        <f t="shared" si="43"/>
        <v>1790</v>
      </c>
      <c r="Y211" s="151">
        <f t="shared" si="44"/>
        <v>104.23999999999975</v>
      </c>
      <c r="Z211" s="151"/>
      <c r="AB211" s="3">
        <f t="shared" si="46"/>
        <v>996</v>
      </c>
      <c r="AC211" s="5">
        <f t="shared" si="48"/>
        <v>1000</v>
      </c>
      <c r="AD211" s="159">
        <f t="shared" si="47"/>
        <v>9.9500000000000064</v>
      </c>
    </row>
    <row r="212" spans="23:30">
      <c r="W212" s="3">
        <f t="shared" si="45"/>
        <v>1791</v>
      </c>
      <c r="X212" s="3">
        <f t="shared" si="43"/>
        <v>1800</v>
      </c>
      <c r="Y212" s="151">
        <f t="shared" si="44"/>
        <v>104.81999999999975</v>
      </c>
      <c r="Z212" s="151"/>
      <c r="AB212" s="3">
        <f t="shared" si="46"/>
        <v>1001</v>
      </c>
      <c r="AC212" s="5">
        <f t="shared" si="48"/>
        <v>1005</v>
      </c>
      <c r="AD212" s="159">
        <f t="shared" si="47"/>
        <v>10.000000000000007</v>
      </c>
    </row>
    <row r="213" spans="23:30">
      <c r="W213" s="3">
        <f t="shared" si="45"/>
        <v>1801</v>
      </c>
      <c r="X213" s="3">
        <f t="shared" si="43"/>
        <v>1810</v>
      </c>
      <c r="Y213" s="151">
        <f t="shared" si="44"/>
        <v>105.39999999999975</v>
      </c>
      <c r="Z213" s="151"/>
      <c r="AB213" s="3">
        <f t="shared" si="46"/>
        <v>1006</v>
      </c>
      <c r="AC213" s="5">
        <f t="shared" si="48"/>
        <v>1010</v>
      </c>
      <c r="AD213" s="159">
        <f t="shared" si="47"/>
        <v>10.050000000000008</v>
      </c>
    </row>
    <row r="214" spans="23:30">
      <c r="W214" s="3">
        <f t="shared" si="45"/>
        <v>1811</v>
      </c>
      <c r="X214" s="3">
        <f t="shared" si="43"/>
        <v>1820</v>
      </c>
      <c r="Y214" s="151">
        <f t="shared" si="44"/>
        <v>105.97999999999975</v>
      </c>
      <c r="Z214" s="151"/>
      <c r="AB214" s="3">
        <f t="shared" si="46"/>
        <v>1011</v>
      </c>
      <c r="AC214" s="5">
        <f t="shared" si="48"/>
        <v>1015</v>
      </c>
      <c r="AD214" s="159">
        <f t="shared" si="47"/>
        <v>10.100000000000009</v>
      </c>
    </row>
    <row r="215" spans="23:30">
      <c r="W215" s="3">
        <f t="shared" si="45"/>
        <v>1821</v>
      </c>
      <c r="X215" s="3">
        <f t="shared" si="43"/>
        <v>1830</v>
      </c>
      <c r="Y215" s="151">
        <f t="shared" si="44"/>
        <v>106.55999999999975</v>
      </c>
      <c r="Z215" s="151"/>
      <c r="AB215" s="3">
        <f t="shared" si="46"/>
        <v>1016</v>
      </c>
      <c r="AC215" s="5">
        <f t="shared" si="48"/>
        <v>1020</v>
      </c>
      <c r="AD215" s="159">
        <f t="shared" si="47"/>
        <v>10.150000000000009</v>
      </c>
    </row>
    <row r="216" spans="23:30">
      <c r="W216" s="3">
        <f t="shared" si="45"/>
        <v>1831</v>
      </c>
      <c r="X216" s="3">
        <f t="shared" si="43"/>
        <v>1840</v>
      </c>
      <c r="Y216" s="151">
        <f t="shared" si="44"/>
        <v>107.13999999999974</v>
      </c>
      <c r="Z216" s="151"/>
      <c r="AB216" s="3">
        <f t="shared" si="46"/>
        <v>1021</v>
      </c>
      <c r="AC216" s="5">
        <f t="shared" si="48"/>
        <v>1025</v>
      </c>
      <c r="AD216" s="159">
        <f t="shared" si="47"/>
        <v>10.20000000000001</v>
      </c>
    </row>
    <row r="217" spans="23:30">
      <c r="W217" s="3">
        <f t="shared" si="45"/>
        <v>1841</v>
      </c>
      <c r="X217" s="3">
        <f t="shared" si="43"/>
        <v>1850</v>
      </c>
      <c r="Y217" s="151">
        <f t="shared" si="44"/>
        <v>107.71999999999974</v>
      </c>
      <c r="Z217" s="151"/>
      <c r="AB217" s="3">
        <f t="shared" si="46"/>
        <v>1026</v>
      </c>
      <c r="AC217" s="5">
        <f t="shared" si="48"/>
        <v>1030</v>
      </c>
      <c r="AD217" s="159">
        <f t="shared" si="47"/>
        <v>10.250000000000011</v>
      </c>
    </row>
    <row r="218" spans="23:30">
      <c r="W218" s="3">
        <f t="shared" si="45"/>
        <v>1851</v>
      </c>
      <c r="X218" s="3">
        <f t="shared" si="43"/>
        <v>1860</v>
      </c>
      <c r="Y218" s="151">
        <f t="shared" si="44"/>
        <v>108.29999999999974</v>
      </c>
      <c r="Z218" s="151"/>
      <c r="AB218" s="3">
        <f t="shared" si="46"/>
        <v>1031</v>
      </c>
      <c r="AC218" s="5">
        <f t="shared" si="48"/>
        <v>1035</v>
      </c>
      <c r="AD218" s="159">
        <f t="shared" si="47"/>
        <v>10.300000000000011</v>
      </c>
    </row>
    <row r="219" spans="23:30">
      <c r="W219" s="3">
        <f t="shared" si="45"/>
        <v>1861</v>
      </c>
      <c r="X219" s="3">
        <f t="shared" si="43"/>
        <v>1870</v>
      </c>
      <c r="Y219" s="151">
        <f t="shared" si="44"/>
        <v>108.87999999999974</v>
      </c>
      <c r="Z219" s="151"/>
      <c r="AB219" s="3">
        <f t="shared" si="46"/>
        <v>1036</v>
      </c>
      <c r="AC219" s="5">
        <f t="shared" si="48"/>
        <v>1040</v>
      </c>
      <c r="AD219" s="159">
        <f t="shared" si="47"/>
        <v>10.350000000000012</v>
      </c>
    </row>
    <row r="220" spans="23:30">
      <c r="W220" s="3">
        <f t="shared" si="45"/>
        <v>1871</v>
      </c>
      <c r="X220" s="3">
        <f t="shared" si="43"/>
        <v>1880</v>
      </c>
      <c r="Y220" s="151">
        <f t="shared" si="44"/>
        <v>109.45999999999974</v>
      </c>
      <c r="Z220" s="151"/>
      <c r="AB220" s="3">
        <f t="shared" si="46"/>
        <v>1041</v>
      </c>
      <c r="AC220" s="5">
        <f t="shared" si="48"/>
        <v>1045</v>
      </c>
      <c r="AD220" s="159">
        <f t="shared" si="47"/>
        <v>10.400000000000013</v>
      </c>
    </row>
    <row r="221" spans="23:30">
      <c r="W221" s="3">
        <f t="shared" si="45"/>
        <v>1881</v>
      </c>
      <c r="X221" s="3">
        <f t="shared" si="43"/>
        <v>1890</v>
      </c>
      <c r="Y221" s="151">
        <f t="shared" si="44"/>
        <v>110.03999999999974</v>
      </c>
      <c r="Z221" s="151"/>
      <c r="AB221" s="3">
        <f t="shared" si="46"/>
        <v>1046</v>
      </c>
      <c r="AC221" s="5">
        <f t="shared" si="48"/>
        <v>1050</v>
      </c>
      <c r="AD221" s="159">
        <f t="shared" si="47"/>
        <v>10.450000000000014</v>
      </c>
    </row>
    <row r="222" spans="23:30">
      <c r="W222" s="3">
        <f t="shared" si="45"/>
        <v>1891</v>
      </c>
      <c r="X222" s="3">
        <f t="shared" si="43"/>
        <v>1900</v>
      </c>
      <c r="Y222" s="151">
        <f t="shared" si="44"/>
        <v>110.61999999999973</v>
      </c>
      <c r="Z222" s="151"/>
      <c r="AB222" s="3">
        <f t="shared" si="46"/>
        <v>1051</v>
      </c>
      <c r="AC222" s="5">
        <f t="shared" si="48"/>
        <v>1055</v>
      </c>
      <c r="AD222" s="159">
        <f t="shared" si="47"/>
        <v>10.500000000000014</v>
      </c>
    </row>
    <row r="223" spans="23:30">
      <c r="W223" s="3">
        <f t="shared" si="45"/>
        <v>1901</v>
      </c>
      <c r="X223" s="3">
        <f t="shared" si="43"/>
        <v>1910</v>
      </c>
      <c r="Y223" s="151">
        <f t="shared" si="44"/>
        <v>111.19999999999973</v>
      </c>
      <c r="Z223" s="151"/>
      <c r="AB223" s="3">
        <f t="shared" si="46"/>
        <v>1056</v>
      </c>
      <c r="AC223" s="5">
        <f t="shared" si="48"/>
        <v>1060</v>
      </c>
      <c r="AD223" s="159">
        <f t="shared" si="47"/>
        <v>10.550000000000015</v>
      </c>
    </row>
    <row r="224" spans="23:30">
      <c r="W224" s="3">
        <f t="shared" si="45"/>
        <v>1911</v>
      </c>
      <c r="X224" s="3">
        <f t="shared" si="43"/>
        <v>1920</v>
      </c>
      <c r="Y224" s="151">
        <f t="shared" si="44"/>
        <v>111.77999999999973</v>
      </c>
      <c r="Z224" s="151"/>
      <c r="AB224" s="3">
        <f t="shared" si="46"/>
        <v>1061</v>
      </c>
      <c r="AC224" s="5">
        <f t="shared" si="48"/>
        <v>1065</v>
      </c>
      <c r="AD224" s="159">
        <f t="shared" si="47"/>
        <v>10.600000000000016</v>
      </c>
    </row>
    <row r="225" spans="23:30">
      <c r="W225" s="3">
        <f t="shared" si="45"/>
        <v>1921</v>
      </c>
      <c r="X225" s="3">
        <f t="shared" si="43"/>
        <v>1930</v>
      </c>
      <c r="Y225" s="151">
        <f t="shared" si="44"/>
        <v>112.35999999999973</v>
      </c>
      <c r="Z225" s="151"/>
      <c r="AB225" s="3">
        <f t="shared" si="46"/>
        <v>1066</v>
      </c>
      <c r="AC225" s="5">
        <f t="shared" si="48"/>
        <v>1070</v>
      </c>
      <c r="AD225" s="159">
        <f t="shared" si="47"/>
        <v>10.650000000000016</v>
      </c>
    </row>
    <row r="226" spans="23:30">
      <c r="W226" s="3">
        <f t="shared" si="45"/>
        <v>1931</v>
      </c>
      <c r="X226" s="3">
        <f t="shared" ref="X226:X289" si="49">W226+9</f>
        <v>1940</v>
      </c>
      <c r="Y226" s="151">
        <f t="shared" ref="Y226:Y289" si="50">Y225+$Z$33</f>
        <v>112.93999999999973</v>
      </c>
      <c r="Z226" s="151"/>
      <c r="AB226" s="3">
        <f t="shared" si="46"/>
        <v>1071</v>
      </c>
      <c r="AC226" s="5">
        <f t="shared" si="48"/>
        <v>1075</v>
      </c>
      <c r="AD226" s="159">
        <f t="shared" si="47"/>
        <v>10.700000000000017</v>
      </c>
    </row>
    <row r="227" spans="23:30">
      <c r="W227" s="3">
        <f t="shared" si="45"/>
        <v>1941</v>
      </c>
      <c r="X227" s="3">
        <f t="shared" si="49"/>
        <v>1950</v>
      </c>
      <c r="Y227" s="151">
        <f t="shared" si="50"/>
        <v>113.51999999999973</v>
      </c>
      <c r="Z227" s="151"/>
      <c r="AB227" s="3">
        <f t="shared" si="46"/>
        <v>1076</v>
      </c>
      <c r="AC227" s="5">
        <f t="shared" si="48"/>
        <v>1080</v>
      </c>
      <c r="AD227" s="159">
        <f t="shared" si="47"/>
        <v>10.750000000000018</v>
      </c>
    </row>
    <row r="228" spans="23:30">
      <c r="W228" s="3">
        <f t="shared" si="45"/>
        <v>1951</v>
      </c>
      <c r="X228" s="3">
        <f t="shared" si="49"/>
        <v>1960</v>
      </c>
      <c r="Y228" s="151">
        <f t="shared" si="50"/>
        <v>114.09999999999972</v>
      </c>
      <c r="Z228" s="151"/>
      <c r="AB228" s="3">
        <f t="shared" si="46"/>
        <v>1081</v>
      </c>
      <c r="AC228" s="5">
        <f t="shared" si="48"/>
        <v>1085</v>
      </c>
      <c r="AD228" s="159">
        <f t="shared" si="47"/>
        <v>10.800000000000018</v>
      </c>
    </row>
    <row r="229" spans="23:30">
      <c r="W229" s="3">
        <f t="shared" ref="W229:W292" si="51">W228+10</f>
        <v>1961</v>
      </c>
      <c r="X229" s="3">
        <f t="shared" si="49"/>
        <v>1970</v>
      </c>
      <c r="Y229" s="151">
        <f t="shared" si="50"/>
        <v>114.67999999999972</v>
      </c>
      <c r="Z229" s="151"/>
      <c r="AB229" s="3">
        <f t="shared" si="46"/>
        <v>1086</v>
      </c>
      <c r="AC229" s="5">
        <f t="shared" si="48"/>
        <v>1090</v>
      </c>
      <c r="AD229" s="159">
        <f t="shared" si="47"/>
        <v>10.850000000000019</v>
      </c>
    </row>
    <row r="230" spans="23:30">
      <c r="W230" s="3">
        <f t="shared" si="51"/>
        <v>1971</v>
      </c>
      <c r="X230" s="3">
        <f t="shared" si="49"/>
        <v>1980</v>
      </c>
      <c r="Y230" s="151">
        <f t="shared" si="50"/>
        <v>115.25999999999972</v>
      </c>
      <c r="Z230" s="151"/>
      <c r="AB230" s="3">
        <f t="shared" si="46"/>
        <v>1091</v>
      </c>
      <c r="AC230" s="5">
        <f t="shared" si="48"/>
        <v>1095</v>
      </c>
      <c r="AD230" s="159">
        <f t="shared" si="47"/>
        <v>10.90000000000002</v>
      </c>
    </row>
    <row r="231" spans="23:30">
      <c r="W231" s="3">
        <f t="shared" si="51"/>
        <v>1981</v>
      </c>
      <c r="X231" s="3">
        <f t="shared" si="49"/>
        <v>1990</v>
      </c>
      <c r="Y231" s="151">
        <f t="shared" si="50"/>
        <v>115.83999999999972</v>
      </c>
      <c r="Z231" s="151"/>
      <c r="AB231" s="3">
        <f t="shared" si="46"/>
        <v>1096</v>
      </c>
      <c r="AC231" s="5">
        <f t="shared" si="48"/>
        <v>1100</v>
      </c>
      <c r="AD231" s="159">
        <f t="shared" si="47"/>
        <v>10.950000000000021</v>
      </c>
    </row>
    <row r="232" spans="23:30">
      <c r="W232" s="3">
        <f t="shared" si="51"/>
        <v>1991</v>
      </c>
      <c r="X232" s="3">
        <f t="shared" si="49"/>
        <v>2000</v>
      </c>
      <c r="Y232" s="151">
        <f t="shared" si="50"/>
        <v>116.41999999999972</v>
      </c>
      <c r="Z232" s="151"/>
      <c r="AB232" s="3">
        <f t="shared" si="46"/>
        <v>1101</v>
      </c>
      <c r="AC232" s="5">
        <f t="shared" si="48"/>
        <v>1105</v>
      </c>
      <c r="AD232" s="159">
        <f t="shared" si="47"/>
        <v>11.000000000000021</v>
      </c>
    </row>
    <row r="233" spans="23:30">
      <c r="W233" s="3">
        <f t="shared" si="51"/>
        <v>2001</v>
      </c>
      <c r="X233" s="3">
        <f t="shared" si="49"/>
        <v>2010</v>
      </c>
      <c r="Y233" s="151">
        <f t="shared" si="50"/>
        <v>116.99999999999972</v>
      </c>
      <c r="Z233" s="151"/>
      <c r="AB233" s="3">
        <f t="shared" si="46"/>
        <v>1106</v>
      </c>
      <c r="AC233" s="5">
        <f t="shared" si="48"/>
        <v>1110</v>
      </c>
      <c r="AD233" s="159">
        <f t="shared" si="47"/>
        <v>11.050000000000022</v>
      </c>
    </row>
    <row r="234" spans="23:30">
      <c r="W234" s="3">
        <f t="shared" si="51"/>
        <v>2011</v>
      </c>
      <c r="X234" s="3">
        <f t="shared" si="49"/>
        <v>2020</v>
      </c>
      <c r="Y234" s="151">
        <f t="shared" si="50"/>
        <v>117.57999999999971</v>
      </c>
      <c r="Z234" s="151"/>
      <c r="AB234" s="3">
        <f t="shared" si="46"/>
        <v>1111</v>
      </c>
      <c r="AC234" s="5">
        <f t="shared" si="48"/>
        <v>1115</v>
      </c>
      <c r="AD234" s="159">
        <f t="shared" si="47"/>
        <v>11.100000000000023</v>
      </c>
    </row>
    <row r="235" spans="23:30">
      <c r="W235" s="3">
        <f t="shared" si="51"/>
        <v>2021</v>
      </c>
      <c r="X235" s="3">
        <f t="shared" si="49"/>
        <v>2030</v>
      </c>
      <c r="Y235" s="151">
        <f t="shared" si="50"/>
        <v>118.15999999999971</v>
      </c>
      <c r="Z235" s="151"/>
      <c r="AB235" s="3">
        <f t="shared" si="46"/>
        <v>1116</v>
      </c>
      <c r="AC235" s="5">
        <f t="shared" si="48"/>
        <v>1120</v>
      </c>
      <c r="AD235" s="159">
        <f t="shared" si="47"/>
        <v>11.150000000000023</v>
      </c>
    </row>
    <row r="236" spans="23:30">
      <c r="W236" s="3">
        <f t="shared" si="51"/>
        <v>2031</v>
      </c>
      <c r="X236" s="3">
        <f t="shared" si="49"/>
        <v>2040</v>
      </c>
      <c r="Y236" s="151">
        <f t="shared" si="50"/>
        <v>118.73999999999971</v>
      </c>
      <c r="Z236" s="151"/>
      <c r="AB236" s="3">
        <f t="shared" si="46"/>
        <v>1121</v>
      </c>
      <c r="AC236" s="5">
        <f t="shared" si="48"/>
        <v>1125</v>
      </c>
      <c r="AD236" s="159">
        <f t="shared" si="47"/>
        <v>11.200000000000024</v>
      </c>
    </row>
    <row r="237" spans="23:30">
      <c r="W237" s="3">
        <f t="shared" si="51"/>
        <v>2041</v>
      </c>
      <c r="X237" s="3">
        <f t="shared" si="49"/>
        <v>2050</v>
      </c>
      <c r="Y237" s="151">
        <f t="shared" si="50"/>
        <v>119.31999999999971</v>
      </c>
      <c r="Z237" s="151"/>
      <c r="AB237" s="3">
        <f t="shared" si="46"/>
        <v>1126</v>
      </c>
      <c r="AC237" s="5">
        <f t="shared" si="48"/>
        <v>1130</v>
      </c>
      <c r="AD237" s="159">
        <f t="shared" si="47"/>
        <v>11.250000000000025</v>
      </c>
    </row>
    <row r="238" spans="23:30">
      <c r="W238" s="3">
        <f t="shared" si="51"/>
        <v>2051</v>
      </c>
      <c r="X238" s="3">
        <f t="shared" si="49"/>
        <v>2060</v>
      </c>
      <c r="Y238" s="151">
        <f t="shared" si="50"/>
        <v>119.89999999999971</v>
      </c>
      <c r="Z238" s="151"/>
      <c r="AB238" s="3">
        <f t="shared" si="46"/>
        <v>1131</v>
      </c>
      <c r="AC238" s="5">
        <f t="shared" si="48"/>
        <v>1135</v>
      </c>
      <c r="AD238" s="159">
        <f t="shared" si="47"/>
        <v>11.300000000000026</v>
      </c>
    </row>
    <row r="239" spans="23:30">
      <c r="W239" s="3">
        <f t="shared" si="51"/>
        <v>2061</v>
      </c>
      <c r="X239" s="3">
        <f t="shared" si="49"/>
        <v>2070</v>
      </c>
      <c r="Y239" s="151">
        <f t="shared" si="50"/>
        <v>120.47999999999971</v>
      </c>
      <c r="Z239" s="151"/>
      <c r="AB239" s="3">
        <f t="shared" si="46"/>
        <v>1136</v>
      </c>
      <c r="AC239" s="5">
        <f t="shared" si="48"/>
        <v>1140</v>
      </c>
      <c r="AD239" s="159">
        <f t="shared" si="47"/>
        <v>11.350000000000026</v>
      </c>
    </row>
    <row r="240" spans="23:30">
      <c r="W240" s="3">
        <f t="shared" si="51"/>
        <v>2071</v>
      </c>
      <c r="X240" s="3">
        <f t="shared" si="49"/>
        <v>2080</v>
      </c>
      <c r="Y240" s="151">
        <f t="shared" si="50"/>
        <v>121.0599999999997</v>
      </c>
      <c r="Z240" s="151"/>
      <c r="AB240" s="3">
        <f t="shared" si="46"/>
        <v>1141</v>
      </c>
      <c r="AC240" s="5">
        <f t="shared" si="48"/>
        <v>1145</v>
      </c>
      <c r="AD240" s="159">
        <f t="shared" si="47"/>
        <v>11.400000000000027</v>
      </c>
    </row>
    <row r="241" spans="23:30">
      <c r="W241" s="3">
        <f t="shared" si="51"/>
        <v>2081</v>
      </c>
      <c r="X241" s="3">
        <f t="shared" si="49"/>
        <v>2090</v>
      </c>
      <c r="Y241" s="151">
        <f t="shared" si="50"/>
        <v>121.6399999999997</v>
      </c>
      <c r="Z241" s="151"/>
      <c r="AB241" s="3">
        <f t="shared" si="46"/>
        <v>1146</v>
      </c>
      <c r="AC241" s="5">
        <f t="shared" si="48"/>
        <v>1150</v>
      </c>
      <c r="AD241" s="159">
        <f t="shared" si="47"/>
        <v>11.450000000000028</v>
      </c>
    </row>
    <row r="242" spans="23:30">
      <c r="W242" s="3">
        <f t="shared" si="51"/>
        <v>2091</v>
      </c>
      <c r="X242" s="3">
        <f t="shared" si="49"/>
        <v>2100</v>
      </c>
      <c r="Y242" s="151">
        <f t="shared" si="50"/>
        <v>122.2199999999997</v>
      </c>
      <c r="Z242" s="151"/>
      <c r="AB242" s="3">
        <f t="shared" si="46"/>
        <v>1151</v>
      </c>
      <c r="AC242" s="5">
        <f t="shared" si="48"/>
        <v>1155</v>
      </c>
      <c r="AD242" s="159">
        <f t="shared" si="47"/>
        <v>11.500000000000028</v>
      </c>
    </row>
    <row r="243" spans="23:30">
      <c r="W243" s="3">
        <f t="shared" si="51"/>
        <v>2101</v>
      </c>
      <c r="X243" s="3">
        <f t="shared" si="49"/>
        <v>2110</v>
      </c>
      <c r="Y243" s="151">
        <f t="shared" si="50"/>
        <v>122.7999999999997</v>
      </c>
      <c r="Z243" s="151"/>
      <c r="AB243" s="3">
        <f t="shared" si="46"/>
        <v>1156</v>
      </c>
      <c r="AC243" s="5">
        <f t="shared" si="48"/>
        <v>1160</v>
      </c>
      <c r="AD243" s="159">
        <f t="shared" si="47"/>
        <v>11.550000000000029</v>
      </c>
    </row>
    <row r="244" spans="23:30">
      <c r="W244" s="3">
        <f t="shared" si="51"/>
        <v>2111</v>
      </c>
      <c r="X244" s="3">
        <f t="shared" si="49"/>
        <v>2120</v>
      </c>
      <c r="Y244" s="151">
        <f t="shared" si="50"/>
        <v>123.3799999999997</v>
      </c>
      <c r="Z244" s="151"/>
      <c r="AB244" s="3">
        <f t="shared" si="46"/>
        <v>1161</v>
      </c>
      <c r="AC244" s="5">
        <f t="shared" si="48"/>
        <v>1165</v>
      </c>
      <c r="AD244" s="159">
        <f t="shared" si="47"/>
        <v>11.60000000000003</v>
      </c>
    </row>
    <row r="245" spans="23:30">
      <c r="W245" s="3">
        <f t="shared" si="51"/>
        <v>2121</v>
      </c>
      <c r="X245" s="3">
        <f t="shared" si="49"/>
        <v>2130</v>
      </c>
      <c r="Y245" s="151">
        <f t="shared" si="50"/>
        <v>123.9599999999997</v>
      </c>
      <c r="Z245" s="151"/>
      <c r="AB245" s="3">
        <f t="shared" si="46"/>
        <v>1166</v>
      </c>
      <c r="AC245" s="5">
        <f t="shared" si="48"/>
        <v>1170</v>
      </c>
      <c r="AD245" s="159">
        <f t="shared" si="47"/>
        <v>11.650000000000031</v>
      </c>
    </row>
    <row r="246" spans="23:30">
      <c r="W246" s="3">
        <f t="shared" si="51"/>
        <v>2131</v>
      </c>
      <c r="X246" s="3">
        <f t="shared" si="49"/>
        <v>2140</v>
      </c>
      <c r="Y246" s="151">
        <f t="shared" si="50"/>
        <v>124.53999999999969</v>
      </c>
      <c r="Z246" s="151"/>
      <c r="AB246" s="3">
        <f t="shared" si="46"/>
        <v>1171</v>
      </c>
      <c r="AC246" s="5">
        <f t="shared" si="48"/>
        <v>1175</v>
      </c>
      <c r="AD246" s="159">
        <f t="shared" si="47"/>
        <v>11.700000000000031</v>
      </c>
    </row>
    <row r="247" spans="23:30">
      <c r="W247" s="3">
        <f t="shared" si="51"/>
        <v>2141</v>
      </c>
      <c r="X247" s="3">
        <f t="shared" si="49"/>
        <v>2150</v>
      </c>
      <c r="Y247" s="151">
        <f t="shared" si="50"/>
        <v>125.11999999999969</v>
      </c>
      <c r="Z247" s="151"/>
      <c r="AB247" s="3">
        <f t="shared" si="46"/>
        <v>1176</v>
      </c>
      <c r="AC247" s="5">
        <f t="shared" si="48"/>
        <v>1180</v>
      </c>
      <c r="AD247" s="159">
        <f t="shared" si="47"/>
        <v>11.750000000000032</v>
      </c>
    </row>
    <row r="248" spans="23:30">
      <c r="W248" s="3">
        <f t="shared" si="51"/>
        <v>2151</v>
      </c>
      <c r="X248" s="3">
        <f t="shared" si="49"/>
        <v>2160</v>
      </c>
      <c r="Y248" s="151">
        <f t="shared" si="50"/>
        <v>125.69999999999969</v>
      </c>
      <c r="Z248" s="151"/>
      <c r="AB248" s="3">
        <f t="shared" si="46"/>
        <v>1181</v>
      </c>
      <c r="AC248" s="5">
        <f t="shared" si="48"/>
        <v>1185</v>
      </c>
      <c r="AD248" s="159">
        <f t="shared" si="47"/>
        <v>11.800000000000033</v>
      </c>
    </row>
    <row r="249" spans="23:30">
      <c r="W249" s="3">
        <f t="shared" si="51"/>
        <v>2161</v>
      </c>
      <c r="X249" s="3">
        <f t="shared" si="49"/>
        <v>2170</v>
      </c>
      <c r="Y249" s="151">
        <f t="shared" si="50"/>
        <v>126.27999999999969</v>
      </c>
      <c r="Z249" s="151"/>
      <c r="AB249" s="3">
        <f t="shared" si="46"/>
        <v>1186</v>
      </c>
      <c r="AC249" s="5">
        <f t="shared" si="48"/>
        <v>1190</v>
      </c>
      <c r="AD249" s="159">
        <f t="shared" si="47"/>
        <v>11.850000000000033</v>
      </c>
    </row>
    <row r="250" spans="23:30">
      <c r="W250" s="3">
        <f t="shared" si="51"/>
        <v>2171</v>
      </c>
      <c r="X250" s="3">
        <f t="shared" si="49"/>
        <v>2180</v>
      </c>
      <c r="Y250" s="151">
        <f t="shared" si="50"/>
        <v>126.85999999999969</v>
      </c>
      <c r="Z250" s="151"/>
      <c r="AB250" s="3">
        <f t="shared" si="46"/>
        <v>1191</v>
      </c>
      <c r="AC250" s="5">
        <f t="shared" si="48"/>
        <v>1195</v>
      </c>
      <c r="AD250" s="159">
        <f t="shared" si="47"/>
        <v>11.900000000000034</v>
      </c>
    </row>
    <row r="251" spans="23:30">
      <c r="W251" s="3">
        <f t="shared" si="51"/>
        <v>2181</v>
      </c>
      <c r="X251" s="3">
        <f t="shared" si="49"/>
        <v>2190</v>
      </c>
      <c r="Y251" s="151">
        <f t="shared" si="50"/>
        <v>127.43999999999969</v>
      </c>
      <c r="Z251" s="151"/>
      <c r="AB251" s="3">
        <f t="shared" si="46"/>
        <v>1196</v>
      </c>
      <c r="AC251" s="5">
        <f t="shared" si="48"/>
        <v>1200</v>
      </c>
      <c r="AD251" s="159">
        <f t="shared" si="47"/>
        <v>11.950000000000035</v>
      </c>
    </row>
    <row r="252" spans="23:30">
      <c r="W252" s="3">
        <f t="shared" si="51"/>
        <v>2191</v>
      </c>
      <c r="X252" s="3">
        <f t="shared" si="49"/>
        <v>2200</v>
      </c>
      <c r="Y252" s="151">
        <f t="shared" si="50"/>
        <v>128.0199999999997</v>
      </c>
      <c r="Z252" s="151"/>
      <c r="AB252" s="3">
        <f t="shared" si="46"/>
        <v>1201</v>
      </c>
      <c r="AC252" s="5">
        <f t="shared" si="48"/>
        <v>1205</v>
      </c>
      <c r="AD252" s="159">
        <f t="shared" si="47"/>
        <v>12.000000000000036</v>
      </c>
    </row>
    <row r="253" spans="23:30">
      <c r="W253" s="3">
        <f t="shared" si="51"/>
        <v>2201</v>
      </c>
      <c r="X253" s="3">
        <f t="shared" si="49"/>
        <v>2210</v>
      </c>
      <c r="Y253" s="151">
        <f t="shared" si="50"/>
        <v>128.59999999999971</v>
      </c>
      <c r="Z253" s="151"/>
      <c r="AB253" s="3">
        <f t="shared" si="46"/>
        <v>1206</v>
      </c>
      <c r="AC253" s="5">
        <f t="shared" si="48"/>
        <v>1210</v>
      </c>
      <c r="AD253" s="159">
        <f t="shared" si="47"/>
        <v>12.050000000000036</v>
      </c>
    </row>
    <row r="254" spans="23:30">
      <c r="W254" s="3">
        <f t="shared" si="51"/>
        <v>2211</v>
      </c>
      <c r="X254" s="3">
        <f t="shared" si="49"/>
        <v>2220</v>
      </c>
      <c r="Y254" s="151">
        <f t="shared" si="50"/>
        <v>129.17999999999972</v>
      </c>
      <c r="Z254" s="151"/>
      <c r="AB254" s="3">
        <f t="shared" si="46"/>
        <v>1211</v>
      </c>
      <c r="AC254" s="5">
        <f t="shared" si="48"/>
        <v>1215</v>
      </c>
      <c r="AD254" s="159">
        <f t="shared" si="47"/>
        <v>12.100000000000037</v>
      </c>
    </row>
    <row r="255" spans="23:30">
      <c r="W255" s="3">
        <f t="shared" si="51"/>
        <v>2221</v>
      </c>
      <c r="X255" s="3">
        <f t="shared" si="49"/>
        <v>2230</v>
      </c>
      <c r="Y255" s="151">
        <f t="shared" si="50"/>
        <v>129.75999999999974</v>
      </c>
      <c r="Z255" s="151"/>
      <c r="AB255" s="3">
        <f t="shared" si="46"/>
        <v>1216</v>
      </c>
      <c r="AC255" s="5">
        <f t="shared" si="48"/>
        <v>1220</v>
      </c>
      <c r="AD255" s="159">
        <f t="shared" si="47"/>
        <v>12.150000000000038</v>
      </c>
    </row>
    <row r="256" spans="23:30">
      <c r="W256" s="3">
        <f t="shared" si="51"/>
        <v>2231</v>
      </c>
      <c r="X256" s="3">
        <f t="shared" si="49"/>
        <v>2240</v>
      </c>
      <c r="Y256" s="151">
        <f t="shared" si="50"/>
        <v>130.33999999999975</v>
      </c>
      <c r="Z256" s="151"/>
      <c r="AB256" s="3">
        <f t="shared" si="46"/>
        <v>1221</v>
      </c>
      <c r="AC256" s="5">
        <f t="shared" si="48"/>
        <v>1225</v>
      </c>
      <c r="AD256" s="159">
        <f t="shared" si="47"/>
        <v>12.200000000000038</v>
      </c>
    </row>
    <row r="257" spans="23:30">
      <c r="W257" s="3">
        <f t="shared" si="51"/>
        <v>2241</v>
      </c>
      <c r="X257" s="3">
        <f t="shared" si="49"/>
        <v>2250</v>
      </c>
      <c r="Y257" s="151">
        <f t="shared" si="50"/>
        <v>130.91999999999976</v>
      </c>
      <c r="Z257" s="151"/>
      <c r="AB257" s="3">
        <f t="shared" si="46"/>
        <v>1226</v>
      </c>
      <c r="AC257" s="5">
        <f t="shared" si="48"/>
        <v>1230</v>
      </c>
      <c r="AD257" s="159">
        <f t="shared" si="47"/>
        <v>12.250000000000039</v>
      </c>
    </row>
    <row r="258" spans="23:30">
      <c r="W258" s="3">
        <f t="shared" si="51"/>
        <v>2251</v>
      </c>
      <c r="X258" s="3">
        <f t="shared" si="49"/>
        <v>2260</v>
      </c>
      <c r="Y258" s="151">
        <f t="shared" si="50"/>
        <v>131.49999999999977</v>
      </c>
      <c r="Z258" s="151"/>
      <c r="AB258" s="3">
        <f t="shared" si="46"/>
        <v>1231</v>
      </c>
      <c r="AC258" s="5">
        <f t="shared" si="48"/>
        <v>1235</v>
      </c>
      <c r="AD258" s="159">
        <f t="shared" si="47"/>
        <v>12.30000000000004</v>
      </c>
    </row>
    <row r="259" spans="23:30">
      <c r="W259" s="3">
        <f t="shared" si="51"/>
        <v>2261</v>
      </c>
      <c r="X259" s="3">
        <f t="shared" si="49"/>
        <v>2270</v>
      </c>
      <c r="Y259" s="151">
        <f t="shared" si="50"/>
        <v>132.07999999999979</v>
      </c>
      <c r="Z259" s="151"/>
      <c r="AB259" s="3">
        <f t="shared" si="46"/>
        <v>1236</v>
      </c>
      <c r="AC259" s="5">
        <f t="shared" si="48"/>
        <v>1240</v>
      </c>
      <c r="AD259" s="159">
        <f t="shared" si="47"/>
        <v>12.350000000000041</v>
      </c>
    </row>
    <row r="260" spans="23:30">
      <c r="W260" s="3">
        <f t="shared" si="51"/>
        <v>2271</v>
      </c>
      <c r="X260" s="3">
        <f t="shared" si="49"/>
        <v>2280</v>
      </c>
      <c r="Y260" s="151">
        <f t="shared" si="50"/>
        <v>132.6599999999998</v>
      </c>
      <c r="Z260" s="151"/>
      <c r="AB260" s="3">
        <f t="shared" si="46"/>
        <v>1241</v>
      </c>
      <c r="AC260" s="5">
        <f t="shared" si="48"/>
        <v>1245</v>
      </c>
      <c r="AD260" s="159">
        <f t="shared" si="47"/>
        <v>12.400000000000041</v>
      </c>
    </row>
    <row r="261" spans="23:30">
      <c r="W261" s="3">
        <f t="shared" si="51"/>
        <v>2281</v>
      </c>
      <c r="X261" s="3">
        <f t="shared" si="49"/>
        <v>2290</v>
      </c>
      <c r="Y261" s="151">
        <f t="shared" si="50"/>
        <v>133.23999999999981</v>
      </c>
      <c r="Z261" s="151"/>
      <c r="AB261" s="3">
        <f t="shared" si="46"/>
        <v>1246</v>
      </c>
      <c r="AC261" s="5">
        <f t="shared" si="48"/>
        <v>1250</v>
      </c>
      <c r="AD261" s="159">
        <f t="shared" si="47"/>
        <v>12.450000000000042</v>
      </c>
    </row>
    <row r="262" spans="23:30">
      <c r="W262" s="3">
        <f t="shared" si="51"/>
        <v>2291</v>
      </c>
      <c r="X262" s="3">
        <f t="shared" si="49"/>
        <v>2300</v>
      </c>
      <c r="Y262" s="151">
        <f t="shared" si="50"/>
        <v>133.81999999999982</v>
      </c>
      <c r="Z262" s="151"/>
      <c r="AB262" s="3">
        <f t="shared" si="46"/>
        <v>1251</v>
      </c>
      <c r="AC262" s="5">
        <f t="shared" si="48"/>
        <v>1255</v>
      </c>
      <c r="AD262" s="159">
        <f t="shared" si="47"/>
        <v>12.500000000000043</v>
      </c>
    </row>
    <row r="263" spans="23:30">
      <c r="W263" s="3">
        <f t="shared" si="51"/>
        <v>2301</v>
      </c>
      <c r="X263" s="3">
        <f t="shared" si="49"/>
        <v>2310</v>
      </c>
      <c r="Y263" s="151">
        <f t="shared" si="50"/>
        <v>134.39999999999984</v>
      </c>
      <c r="Z263" s="151"/>
      <c r="AB263" s="3">
        <f t="shared" si="46"/>
        <v>1256</v>
      </c>
      <c r="AC263" s="5">
        <f t="shared" si="48"/>
        <v>1260</v>
      </c>
      <c r="AD263" s="159">
        <f t="shared" si="47"/>
        <v>12.550000000000043</v>
      </c>
    </row>
    <row r="264" spans="23:30">
      <c r="W264" s="3">
        <f t="shared" si="51"/>
        <v>2311</v>
      </c>
      <c r="X264" s="3">
        <f t="shared" si="49"/>
        <v>2320</v>
      </c>
      <c r="Y264" s="151">
        <f t="shared" si="50"/>
        <v>134.97999999999985</v>
      </c>
      <c r="Z264" s="151"/>
      <c r="AB264" s="3">
        <f t="shared" si="46"/>
        <v>1261</v>
      </c>
      <c r="AC264" s="5">
        <f t="shared" si="48"/>
        <v>1265</v>
      </c>
      <c r="AD264" s="159">
        <f t="shared" si="47"/>
        <v>12.600000000000044</v>
      </c>
    </row>
    <row r="265" spans="23:30">
      <c r="W265" s="3">
        <f t="shared" si="51"/>
        <v>2321</v>
      </c>
      <c r="X265" s="3">
        <f t="shared" si="49"/>
        <v>2330</v>
      </c>
      <c r="Y265" s="151">
        <f t="shared" si="50"/>
        <v>135.55999999999986</v>
      </c>
      <c r="Z265" s="151"/>
      <c r="AB265" s="3">
        <f t="shared" si="46"/>
        <v>1266</v>
      </c>
      <c r="AC265" s="5">
        <f t="shared" si="48"/>
        <v>1270</v>
      </c>
      <c r="AD265" s="159">
        <f t="shared" si="47"/>
        <v>12.650000000000045</v>
      </c>
    </row>
    <row r="266" spans="23:30">
      <c r="W266" s="3">
        <f t="shared" si="51"/>
        <v>2331</v>
      </c>
      <c r="X266" s="3">
        <f t="shared" si="49"/>
        <v>2340</v>
      </c>
      <c r="Y266" s="151">
        <f t="shared" si="50"/>
        <v>136.13999999999987</v>
      </c>
      <c r="Z266" s="151"/>
      <c r="AB266" s="3">
        <f t="shared" si="46"/>
        <v>1271</v>
      </c>
      <c r="AC266" s="5">
        <f t="shared" si="48"/>
        <v>1275</v>
      </c>
      <c r="AD266" s="159">
        <f t="shared" si="47"/>
        <v>12.700000000000045</v>
      </c>
    </row>
    <row r="267" spans="23:30">
      <c r="W267" s="3">
        <f t="shared" si="51"/>
        <v>2341</v>
      </c>
      <c r="X267" s="3">
        <f t="shared" si="49"/>
        <v>2350</v>
      </c>
      <c r="Y267" s="151">
        <f t="shared" si="50"/>
        <v>136.71999999999989</v>
      </c>
      <c r="Z267" s="151"/>
      <c r="AB267" s="3">
        <f t="shared" si="46"/>
        <v>1276</v>
      </c>
      <c r="AC267" s="5">
        <f t="shared" si="48"/>
        <v>1280</v>
      </c>
      <c r="AD267" s="159">
        <f t="shared" si="47"/>
        <v>12.750000000000046</v>
      </c>
    </row>
    <row r="268" spans="23:30">
      <c r="W268" s="3">
        <f t="shared" si="51"/>
        <v>2351</v>
      </c>
      <c r="X268" s="3">
        <f t="shared" si="49"/>
        <v>2360</v>
      </c>
      <c r="Y268" s="151">
        <f t="shared" si="50"/>
        <v>137.2999999999999</v>
      </c>
      <c r="Z268" s="151"/>
      <c r="AB268" s="3">
        <f t="shared" si="46"/>
        <v>1281</v>
      </c>
      <c r="AC268" s="5">
        <f t="shared" si="48"/>
        <v>1285</v>
      </c>
      <c r="AD268" s="159">
        <f t="shared" si="47"/>
        <v>12.800000000000047</v>
      </c>
    </row>
    <row r="269" spans="23:30">
      <c r="W269" s="3">
        <f t="shared" si="51"/>
        <v>2361</v>
      </c>
      <c r="X269" s="3">
        <f t="shared" si="49"/>
        <v>2370</v>
      </c>
      <c r="Y269" s="151">
        <f t="shared" si="50"/>
        <v>137.87999999999991</v>
      </c>
      <c r="Z269" s="151"/>
      <c r="AB269" s="3">
        <f t="shared" si="46"/>
        <v>1286</v>
      </c>
      <c r="AC269" s="5">
        <f t="shared" si="48"/>
        <v>1290</v>
      </c>
      <c r="AD269" s="159">
        <f t="shared" si="47"/>
        <v>12.850000000000048</v>
      </c>
    </row>
    <row r="270" spans="23:30">
      <c r="W270" s="3">
        <f t="shared" si="51"/>
        <v>2371</v>
      </c>
      <c r="X270" s="3">
        <f t="shared" si="49"/>
        <v>2380</v>
      </c>
      <c r="Y270" s="151">
        <f t="shared" si="50"/>
        <v>138.45999999999992</v>
      </c>
      <c r="Z270" s="151"/>
      <c r="AB270" s="3">
        <f t="shared" ref="AB270:AB333" si="52">AB269+5</f>
        <v>1291</v>
      </c>
      <c r="AC270" s="5">
        <f t="shared" si="48"/>
        <v>1295</v>
      </c>
      <c r="AD270" s="159">
        <f t="shared" ref="AD270:AD333" si="53">AD269+$AA$11</f>
        <v>12.900000000000048</v>
      </c>
    </row>
    <row r="271" spans="23:30">
      <c r="W271" s="3">
        <f t="shared" si="51"/>
        <v>2381</v>
      </c>
      <c r="X271" s="3">
        <f t="shared" si="49"/>
        <v>2390</v>
      </c>
      <c r="Y271" s="151">
        <f t="shared" si="50"/>
        <v>139.03999999999994</v>
      </c>
      <c r="Z271" s="151"/>
      <c r="AB271" s="3">
        <f t="shared" si="52"/>
        <v>1296</v>
      </c>
      <c r="AC271" s="5">
        <f t="shared" ref="AC271:AC334" si="54">AB271+4</f>
        <v>1300</v>
      </c>
      <c r="AD271" s="159">
        <f t="shared" si="53"/>
        <v>12.950000000000049</v>
      </c>
    </row>
    <row r="272" spans="23:30">
      <c r="W272" s="3">
        <f t="shared" si="51"/>
        <v>2391</v>
      </c>
      <c r="X272" s="3">
        <f t="shared" si="49"/>
        <v>2400</v>
      </c>
      <c r="Y272" s="151">
        <f t="shared" si="50"/>
        <v>139.61999999999995</v>
      </c>
      <c r="Z272" s="151"/>
      <c r="AB272" s="3">
        <f t="shared" si="52"/>
        <v>1301</v>
      </c>
      <c r="AC272" s="5">
        <f t="shared" si="54"/>
        <v>1305</v>
      </c>
      <c r="AD272" s="159">
        <f t="shared" si="53"/>
        <v>13.00000000000005</v>
      </c>
    </row>
    <row r="273" spans="23:30">
      <c r="W273" s="3">
        <f t="shared" si="51"/>
        <v>2401</v>
      </c>
      <c r="X273" s="3">
        <f t="shared" si="49"/>
        <v>2410</v>
      </c>
      <c r="Y273" s="151">
        <f t="shared" si="50"/>
        <v>140.19999999999996</v>
      </c>
      <c r="Z273" s="151"/>
      <c r="AB273" s="3">
        <f t="shared" si="52"/>
        <v>1306</v>
      </c>
      <c r="AC273" s="5">
        <f t="shared" si="54"/>
        <v>1310</v>
      </c>
      <c r="AD273" s="159">
        <f t="shared" si="53"/>
        <v>13.05000000000005</v>
      </c>
    </row>
    <row r="274" spans="23:30">
      <c r="W274" s="3">
        <f t="shared" si="51"/>
        <v>2411</v>
      </c>
      <c r="X274" s="3">
        <f t="shared" si="49"/>
        <v>2420</v>
      </c>
      <c r="Y274" s="151">
        <f t="shared" si="50"/>
        <v>140.77999999999997</v>
      </c>
      <c r="Z274" s="151"/>
      <c r="AB274" s="3">
        <f t="shared" si="52"/>
        <v>1311</v>
      </c>
      <c r="AC274" s="5">
        <f t="shared" si="54"/>
        <v>1315</v>
      </c>
      <c r="AD274" s="159">
        <f t="shared" si="53"/>
        <v>13.100000000000051</v>
      </c>
    </row>
    <row r="275" spans="23:30">
      <c r="W275" s="3">
        <f t="shared" si="51"/>
        <v>2421</v>
      </c>
      <c r="X275" s="3">
        <f t="shared" si="49"/>
        <v>2430</v>
      </c>
      <c r="Y275" s="151">
        <f t="shared" si="50"/>
        <v>141.35999999999999</v>
      </c>
      <c r="Z275" s="151"/>
      <c r="AB275" s="3">
        <f t="shared" si="52"/>
        <v>1316</v>
      </c>
      <c r="AC275" s="5">
        <f t="shared" si="54"/>
        <v>1320</v>
      </c>
      <c r="AD275" s="159">
        <f t="shared" si="53"/>
        <v>13.150000000000052</v>
      </c>
    </row>
    <row r="276" spans="23:30">
      <c r="W276" s="3">
        <f t="shared" si="51"/>
        <v>2431</v>
      </c>
      <c r="X276" s="3">
        <f t="shared" si="49"/>
        <v>2440</v>
      </c>
      <c r="Y276" s="151">
        <f t="shared" si="50"/>
        <v>141.94</v>
      </c>
      <c r="Z276" s="151"/>
      <c r="AB276" s="3">
        <f t="shared" si="52"/>
        <v>1321</v>
      </c>
      <c r="AC276" s="5">
        <f t="shared" si="54"/>
        <v>1325</v>
      </c>
      <c r="AD276" s="159">
        <f t="shared" si="53"/>
        <v>13.200000000000053</v>
      </c>
    </row>
    <row r="277" spans="23:30">
      <c r="W277" s="3">
        <f t="shared" si="51"/>
        <v>2441</v>
      </c>
      <c r="X277" s="3">
        <f t="shared" si="49"/>
        <v>2450</v>
      </c>
      <c r="Y277" s="151">
        <f t="shared" si="50"/>
        <v>142.52000000000001</v>
      </c>
      <c r="Z277" s="151"/>
      <c r="AB277" s="3">
        <f t="shared" si="52"/>
        <v>1326</v>
      </c>
      <c r="AC277" s="5">
        <f t="shared" si="54"/>
        <v>1330</v>
      </c>
      <c r="AD277" s="159">
        <f t="shared" si="53"/>
        <v>13.250000000000053</v>
      </c>
    </row>
    <row r="278" spans="23:30">
      <c r="W278" s="3">
        <f t="shared" si="51"/>
        <v>2451</v>
      </c>
      <c r="X278" s="3">
        <f t="shared" si="49"/>
        <v>2460</v>
      </c>
      <c r="Y278" s="151">
        <f t="shared" si="50"/>
        <v>143.10000000000002</v>
      </c>
      <c r="Z278" s="151"/>
      <c r="AB278" s="3">
        <f t="shared" si="52"/>
        <v>1331</v>
      </c>
      <c r="AC278" s="5">
        <f t="shared" si="54"/>
        <v>1335</v>
      </c>
      <c r="AD278" s="159">
        <f t="shared" si="53"/>
        <v>13.300000000000054</v>
      </c>
    </row>
    <row r="279" spans="23:30">
      <c r="W279" s="3">
        <f t="shared" si="51"/>
        <v>2461</v>
      </c>
      <c r="X279" s="3">
        <f t="shared" si="49"/>
        <v>2470</v>
      </c>
      <c r="Y279" s="151">
        <f t="shared" si="50"/>
        <v>143.68000000000004</v>
      </c>
      <c r="Z279" s="151"/>
      <c r="AB279" s="3">
        <f t="shared" si="52"/>
        <v>1336</v>
      </c>
      <c r="AC279" s="5">
        <f t="shared" si="54"/>
        <v>1340</v>
      </c>
      <c r="AD279" s="159">
        <f t="shared" si="53"/>
        <v>13.350000000000055</v>
      </c>
    </row>
    <row r="280" spans="23:30">
      <c r="W280" s="3">
        <f t="shared" si="51"/>
        <v>2471</v>
      </c>
      <c r="X280" s="3">
        <f t="shared" si="49"/>
        <v>2480</v>
      </c>
      <c r="Y280" s="151">
        <f t="shared" si="50"/>
        <v>144.26000000000005</v>
      </c>
      <c r="Z280" s="151"/>
      <c r="AB280" s="3">
        <f t="shared" si="52"/>
        <v>1341</v>
      </c>
      <c r="AC280" s="5">
        <f t="shared" si="54"/>
        <v>1345</v>
      </c>
      <c r="AD280" s="159">
        <f t="shared" si="53"/>
        <v>13.400000000000055</v>
      </c>
    </row>
    <row r="281" spans="23:30">
      <c r="W281" s="3">
        <f t="shared" si="51"/>
        <v>2481</v>
      </c>
      <c r="X281" s="3">
        <f t="shared" si="49"/>
        <v>2490</v>
      </c>
      <c r="Y281" s="151">
        <f t="shared" si="50"/>
        <v>144.84000000000006</v>
      </c>
      <c r="Z281" s="151"/>
      <c r="AB281" s="3">
        <f t="shared" si="52"/>
        <v>1346</v>
      </c>
      <c r="AC281" s="5">
        <f t="shared" si="54"/>
        <v>1350</v>
      </c>
      <c r="AD281" s="159">
        <f t="shared" si="53"/>
        <v>13.450000000000056</v>
      </c>
    </row>
    <row r="282" spans="23:30">
      <c r="W282" s="3">
        <f t="shared" si="51"/>
        <v>2491</v>
      </c>
      <c r="X282" s="3">
        <f t="shared" si="49"/>
        <v>2500</v>
      </c>
      <c r="Y282" s="151">
        <f t="shared" si="50"/>
        <v>145.42000000000007</v>
      </c>
      <c r="Z282" s="151"/>
      <c r="AB282" s="3">
        <f t="shared" si="52"/>
        <v>1351</v>
      </c>
      <c r="AC282" s="5">
        <f t="shared" si="54"/>
        <v>1355</v>
      </c>
      <c r="AD282" s="159">
        <f t="shared" si="53"/>
        <v>13.500000000000057</v>
      </c>
    </row>
    <row r="283" spans="23:30">
      <c r="W283" s="3">
        <f t="shared" si="51"/>
        <v>2501</v>
      </c>
      <c r="X283" s="3">
        <f t="shared" si="49"/>
        <v>2510</v>
      </c>
      <c r="Y283" s="151">
        <f t="shared" si="50"/>
        <v>146.00000000000009</v>
      </c>
      <c r="Z283" s="151"/>
      <c r="AB283" s="3">
        <f t="shared" si="52"/>
        <v>1356</v>
      </c>
      <c r="AC283" s="5">
        <f t="shared" si="54"/>
        <v>1360</v>
      </c>
      <c r="AD283" s="159">
        <f t="shared" si="53"/>
        <v>13.550000000000058</v>
      </c>
    </row>
    <row r="284" spans="23:30">
      <c r="W284" s="3">
        <f t="shared" si="51"/>
        <v>2511</v>
      </c>
      <c r="X284" s="3">
        <f t="shared" si="49"/>
        <v>2520</v>
      </c>
      <c r="Y284" s="151">
        <f t="shared" si="50"/>
        <v>146.5800000000001</v>
      </c>
      <c r="Z284" s="151"/>
      <c r="AB284" s="3">
        <f t="shared" si="52"/>
        <v>1361</v>
      </c>
      <c r="AC284" s="5">
        <f t="shared" si="54"/>
        <v>1365</v>
      </c>
      <c r="AD284" s="159">
        <f t="shared" si="53"/>
        <v>13.600000000000058</v>
      </c>
    </row>
    <row r="285" spans="23:30">
      <c r="W285" s="3">
        <f t="shared" si="51"/>
        <v>2521</v>
      </c>
      <c r="X285" s="3">
        <f t="shared" si="49"/>
        <v>2530</v>
      </c>
      <c r="Y285" s="151">
        <f t="shared" si="50"/>
        <v>147.16000000000011</v>
      </c>
      <c r="Z285" s="151"/>
      <c r="AB285" s="3">
        <f t="shared" si="52"/>
        <v>1366</v>
      </c>
      <c r="AC285" s="5">
        <f t="shared" si="54"/>
        <v>1370</v>
      </c>
      <c r="AD285" s="159">
        <f t="shared" si="53"/>
        <v>13.650000000000059</v>
      </c>
    </row>
    <row r="286" spans="23:30">
      <c r="W286" s="3">
        <f t="shared" si="51"/>
        <v>2531</v>
      </c>
      <c r="X286" s="3">
        <f t="shared" si="49"/>
        <v>2540</v>
      </c>
      <c r="Y286" s="151">
        <f t="shared" si="50"/>
        <v>147.74000000000012</v>
      </c>
      <c r="Z286" s="151"/>
      <c r="AB286" s="3">
        <f t="shared" si="52"/>
        <v>1371</v>
      </c>
      <c r="AC286" s="5">
        <f t="shared" si="54"/>
        <v>1375</v>
      </c>
      <c r="AD286" s="159">
        <f t="shared" si="53"/>
        <v>13.70000000000006</v>
      </c>
    </row>
    <row r="287" spans="23:30">
      <c r="W287" s="3">
        <f t="shared" si="51"/>
        <v>2541</v>
      </c>
      <c r="X287" s="3">
        <f t="shared" si="49"/>
        <v>2550</v>
      </c>
      <c r="Y287" s="151">
        <f t="shared" si="50"/>
        <v>148.32000000000014</v>
      </c>
      <c r="Z287" s="151"/>
      <c r="AB287" s="3">
        <f t="shared" si="52"/>
        <v>1376</v>
      </c>
      <c r="AC287" s="5">
        <f t="shared" si="54"/>
        <v>1380</v>
      </c>
      <c r="AD287" s="159">
        <f t="shared" si="53"/>
        <v>13.75000000000006</v>
      </c>
    </row>
    <row r="288" spans="23:30">
      <c r="W288" s="3">
        <f t="shared" si="51"/>
        <v>2551</v>
      </c>
      <c r="X288" s="3">
        <f t="shared" si="49"/>
        <v>2560</v>
      </c>
      <c r="Y288" s="151">
        <f t="shared" si="50"/>
        <v>148.90000000000015</v>
      </c>
      <c r="Z288" s="151"/>
      <c r="AB288" s="3">
        <f t="shared" si="52"/>
        <v>1381</v>
      </c>
      <c r="AC288" s="5">
        <f t="shared" si="54"/>
        <v>1385</v>
      </c>
      <c r="AD288" s="159">
        <f t="shared" si="53"/>
        <v>13.800000000000061</v>
      </c>
    </row>
    <row r="289" spans="23:30">
      <c r="W289" s="3">
        <f t="shared" si="51"/>
        <v>2561</v>
      </c>
      <c r="X289" s="3">
        <f t="shared" si="49"/>
        <v>2570</v>
      </c>
      <c r="Y289" s="151">
        <f t="shared" si="50"/>
        <v>149.48000000000016</v>
      </c>
      <c r="Z289" s="151"/>
      <c r="AB289" s="3">
        <f t="shared" si="52"/>
        <v>1386</v>
      </c>
      <c r="AC289" s="5">
        <f t="shared" si="54"/>
        <v>1390</v>
      </c>
      <c r="AD289" s="159">
        <f t="shared" si="53"/>
        <v>13.850000000000062</v>
      </c>
    </row>
    <row r="290" spans="23:30">
      <c r="W290" s="3">
        <f t="shared" si="51"/>
        <v>2571</v>
      </c>
      <c r="X290" s="3">
        <f t="shared" ref="X290:X353" si="55">W290+9</f>
        <v>2580</v>
      </c>
      <c r="Y290" s="151">
        <f t="shared" ref="Y290:Y353" si="56">Y289+$Z$33</f>
        <v>150.06000000000017</v>
      </c>
      <c r="Z290" s="151"/>
      <c r="AB290" s="3">
        <f t="shared" si="52"/>
        <v>1391</v>
      </c>
      <c r="AC290" s="5">
        <f t="shared" si="54"/>
        <v>1395</v>
      </c>
      <c r="AD290" s="159">
        <f t="shared" si="53"/>
        <v>13.900000000000063</v>
      </c>
    </row>
    <row r="291" spans="23:30">
      <c r="W291" s="3">
        <f t="shared" si="51"/>
        <v>2581</v>
      </c>
      <c r="X291" s="3">
        <f t="shared" si="55"/>
        <v>2590</v>
      </c>
      <c r="Y291" s="151">
        <f t="shared" si="56"/>
        <v>150.64000000000019</v>
      </c>
      <c r="Z291" s="151"/>
      <c r="AB291" s="3">
        <f t="shared" si="52"/>
        <v>1396</v>
      </c>
      <c r="AC291" s="5">
        <f t="shared" si="54"/>
        <v>1400</v>
      </c>
      <c r="AD291" s="159">
        <f t="shared" si="53"/>
        <v>13.950000000000063</v>
      </c>
    </row>
    <row r="292" spans="23:30">
      <c r="W292" s="3">
        <f t="shared" si="51"/>
        <v>2591</v>
      </c>
      <c r="X292" s="3">
        <f t="shared" si="55"/>
        <v>2600</v>
      </c>
      <c r="Y292" s="151">
        <f t="shared" si="56"/>
        <v>151.2200000000002</v>
      </c>
      <c r="Z292" s="151"/>
      <c r="AB292" s="3">
        <f t="shared" si="52"/>
        <v>1401</v>
      </c>
      <c r="AC292" s="5">
        <f t="shared" si="54"/>
        <v>1405</v>
      </c>
      <c r="AD292" s="159">
        <f t="shared" si="53"/>
        <v>14.000000000000064</v>
      </c>
    </row>
    <row r="293" spans="23:30">
      <c r="W293" s="3">
        <f t="shared" ref="W293:W356" si="57">W292+10</f>
        <v>2601</v>
      </c>
      <c r="X293" s="3">
        <f t="shared" si="55"/>
        <v>2610</v>
      </c>
      <c r="Y293" s="151">
        <f t="shared" si="56"/>
        <v>151.80000000000021</v>
      </c>
      <c r="Z293" s="151"/>
      <c r="AB293" s="3">
        <f t="shared" si="52"/>
        <v>1406</v>
      </c>
      <c r="AC293" s="5">
        <f t="shared" si="54"/>
        <v>1410</v>
      </c>
      <c r="AD293" s="159">
        <f t="shared" si="53"/>
        <v>14.050000000000065</v>
      </c>
    </row>
    <row r="294" spans="23:30">
      <c r="W294" s="3">
        <f t="shared" si="57"/>
        <v>2611</v>
      </c>
      <c r="X294" s="3">
        <f t="shared" si="55"/>
        <v>2620</v>
      </c>
      <c r="Y294" s="151">
        <f t="shared" si="56"/>
        <v>152.38000000000022</v>
      </c>
      <c r="Z294" s="151"/>
      <c r="AB294" s="3">
        <f t="shared" si="52"/>
        <v>1411</v>
      </c>
      <c r="AC294" s="5">
        <f t="shared" si="54"/>
        <v>1415</v>
      </c>
      <c r="AD294" s="159">
        <f t="shared" si="53"/>
        <v>14.100000000000065</v>
      </c>
    </row>
    <row r="295" spans="23:30">
      <c r="W295" s="3">
        <f t="shared" si="57"/>
        <v>2621</v>
      </c>
      <c r="X295" s="3">
        <f t="shared" si="55"/>
        <v>2630</v>
      </c>
      <c r="Y295" s="151">
        <f t="shared" si="56"/>
        <v>152.96000000000024</v>
      </c>
      <c r="Z295" s="151"/>
      <c r="AB295" s="3">
        <f t="shared" si="52"/>
        <v>1416</v>
      </c>
      <c r="AC295" s="5">
        <f t="shared" si="54"/>
        <v>1420</v>
      </c>
      <c r="AD295" s="159">
        <f t="shared" si="53"/>
        <v>14.150000000000066</v>
      </c>
    </row>
    <row r="296" spans="23:30">
      <c r="W296" s="3">
        <f t="shared" si="57"/>
        <v>2631</v>
      </c>
      <c r="X296" s="3">
        <f t="shared" si="55"/>
        <v>2640</v>
      </c>
      <c r="Y296" s="151">
        <f t="shared" si="56"/>
        <v>153.54000000000025</v>
      </c>
      <c r="Z296" s="151"/>
      <c r="AB296" s="3">
        <f t="shared" si="52"/>
        <v>1421</v>
      </c>
      <c r="AC296" s="5">
        <f t="shared" si="54"/>
        <v>1425</v>
      </c>
      <c r="AD296" s="159">
        <f t="shared" si="53"/>
        <v>14.200000000000067</v>
      </c>
    </row>
    <row r="297" spans="23:30">
      <c r="W297" s="3">
        <f t="shared" si="57"/>
        <v>2641</v>
      </c>
      <c r="X297" s="3">
        <f t="shared" si="55"/>
        <v>2650</v>
      </c>
      <c r="Y297" s="151">
        <f t="shared" si="56"/>
        <v>154.12000000000026</v>
      </c>
      <c r="Z297" s="151"/>
      <c r="AB297" s="3">
        <f t="shared" si="52"/>
        <v>1426</v>
      </c>
      <c r="AC297" s="5">
        <f t="shared" si="54"/>
        <v>1430</v>
      </c>
      <c r="AD297" s="159">
        <f t="shared" si="53"/>
        <v>14.250000000000068</v>
      </c>
    </row>
    <row r="298" spans="23:30">
      <c r="W298" s="3">
        <f t="shared" si="57"/>
        <v>2651</v>
      </c>
      <c r="X298" s="3">
        <f t="shared" si="55"/>
        <v>2660</v>
      </c>
      <c r="Y298" s="151">
        <f t="shared" si="56"/>
        <v>154.70000000000027</v>
      </c>
      <c r="Z298" s="151"/>
      <c r="AB298" s="3">
        <f t="shared" si="52"/>
        <v>1431</v>
      </c>
      <c r="AC298" s="5">
        <f t="shared" si="54"/>
        <v>1435</v>
      </c>
      <c r="AD298" s="159">
        <f t="shared" si="53"/>
        <v>14.300000000000068</v>
      </c>
    </row>
    <row r="299" spans="23:30">
      <c r="W299" s="3">
        <f t="shared" si="57"/>
        <v>2661</v>
      </c>
      <c r="X299" s="3">
        <f t="shared" si="55"/>
        <v>2670</v>
      </c>
      <c r="Y299" s="151">
        <f t="shared" si="56"/>
        <v>155.28000000000029</v>
      </c>
      <c r="Z299" s="151"/>
      <c r="AB299" s="3">
        <f t="shared" si="52"/>
        <v>1436</v>
      </c>
      <c r="AC299" s="5">
        <f t="shared" si="54"/>
        <v>1440</v>
      </c>
      <c r="AD299" s="159">
        <f t="shared" si="53"/>
        <v>14.350000000000069</v>
      </c>
    </row>
    <row r="300" spans="23:30">
      <c r="W300" s="3">
        <f t="shared" si="57"/>
        <v>2671</v>
      </c>
      <c r="X300" s="3">
        <f t="shared" si="55"/>
        <v>2680</v>
      </c>
      <c r="Y300" s="151">
        <f t="shared" si="56"/>
        <v>155.8600000000003</v>
      </c>
      <c r="Z300" s="151"/>
      <c r="AB300" s="3">
        <f t="shared" si="52"/>
        <v>1441</v>
      </c>
      <c r="AC300" s="5">
        <f t="shared" si="54"/>
        <v>1445</v>
      </c>
      <c r="AD300" s="159">
        <f t="shared" si="53"/>
        <v>14.40000000000007</v>
      </c>
    </row>
    <row r="301" spans="23:30">
      <c r="W301" s="3">
        <f t="shared" si="57"/>
        <v>2681</v>
      </c>
      <c r="X301" s="3">
        <f t="shared" si="55"/>
        <v>2690</v>
      </c>
      <c r="Y301" s="151">
        <f t="shared" si="56"/>
        <v>156.44000000000031</v>
      </c>
      <c r="Z301" s="151"/>
      <c r="AB301" s="3">
        <f t="shared" si="52"/>
        <v>1446</v>
      </c>
      <c r="AC301" s="5">
        <f t="shared" si="54"/>
        <v>1450</v>
      </c>
      <c r="AD301" s="159">
        <f t="shared" si="53"/>
        <v>14.45000000000007</v>
      </c>
    </row>
    <row r="302" spans="23:30">
      <c r="W302" s="3">
        <f t="shared" si="57"/>
        <v>2691</v>
      </c>
      <c r="X302" s="3">
        <f t="shared" si="55"/>
        <v>2700</v>
      </c>
      <c r="Y302" s="151">
        <f t="shared" si="56"/>
        <v>157.02000000000032</v>
      </c>
      <c r="Z302" s="151"/>
      <c r="AB302" s="3">
        <f t="shared" si="52"/>
        <v>1451</v>
      </c>
      <c r="AC302" s="5">
        <f t="shared" si="54"/>
        <v>1455</v>
      </c>
      <c r="AD302" s="159">
        <f t="shared" si="53"/>
        <v>14.500000000000071</v>
      </c>
    </row>
    <row r="303" spans="23:30">
      <c r="W303" s="3">
        <f t="shared" si="57"/>
        <v>2701</v>
      </c>
      <c r="X303" s="3">
        <f t="shared" si="55"/>
        <v>2710</v>
      </c>
      <c r="Y303" s="151">
        <f t="shared" si="56"/>
        <v>157.60000000000034</v>
      </c>
      <c r="Z303" s="151"/>
      <c r="AB303" s="3">
        <f t="shared" si="52"/>
        <v>1456</v>
      </c>
      <c r="AC303" s="5">
        <f t="shared" si="54"/>
        <v>1460</v>
      </c>
      <c r="AD303" s="159">
        <f t="shared" si="53"/>
        <v>14.550000000000072</v>
      </c>
    </row>
    <row r="304" spans="23:30">
      <c r="W304" s="3">
        <f t="shared" si="57"/>
        <v>2711</v>
      </c>
      <c r="X304" s="3">
        <f t="shared" si="55"/>
        <v>2720</v>
      </c>
      <c r="Y304" s="151">
        <f t="shared" si="56"/>
        <v>158.18000000000035</v>
      </c>
      <c r="Z304" s="151"/>
      <c r="AB304" s="3">
        <f t="shared" si="52"/>
        <v>1461</v>
      </c>
      <c r="AC304" s="5">
        <f t="shared" si="54"/>
        <v>1465</v>
      </c>
      <c r="AD304" s="159">
        <f t="shared" si="53"/>
        <v>14.600000000000072</v>
      </c>
    </row>
    <row r="305" spans="23:30">
      <c r="W305" s="3">
        <f t="shared" si="57"/>
        <v>2721</v>
      </c>
      <c r="X305" s="3">
        <f t="shared" si="55"/>
        <v>2730</v>
      </c>
      <c r="Y305" s="151">
        <f t="shared" si="56"/>
        <v>158.76000000000036</v>
      </c>
      <c r="Z305" s="151"/>
      <c r="AB305" s="3">
        <f t="shared" si="52"/>
        <v>1466</v>
      </c>
      <c r="AC305" s="5">
        <f t="shared" si="54"/>
        <v>1470</v>
      </c>
      <c r="AD305" s="159">
        <f t="shared" si="53"/>
        <v>14.650000000000073</v>
      </c>
    </row>
    <row r="306" spans="23:30">
      <c r="W306" s="3">
        <f t="shared" si="57"/>
        <v>2731</v>
      </c>
      <c r="X306" s="3">
        <f t="shared" si="55"/>
        <v>2740</v>
      </c>
      <c r="Y306" s="151">
        <f t="shared" si="56"/>
        <v>159.34000000000037</v>
      </c>
      <c r="Z306" s="151"/>
      <c r="AB306" s="3">
        <f t="shared" si="52"/>
        <v>1471</v>
      </c>
      <c r="AC306" s="5">
        <f t="shared" si="54"/>
        <v>1475</v>
      </c>
      <c r="AD306" s="159">
        <f t="shared" si="53"/>
        <v>14.700000000000074</v>
      </c>
    </row>
    <row r="307" spans="23:30">
      <c r="W307" s="3">
        <f t="shared" si="57"/>
        <v>2741</v>
      </c>
      <c r="X307" s="3">
        <f t="shared" si="55"/>
        <v>2750</v>
      </c>
      <c r="Y307" s="151">
        <f t="shared" si="56"/>
        <v>159.92000000000039</v>
      </c>
      <c r="Z307" s="151"/>
      <c r="AB307" s="3">
        <f t="shared" si="52"/>
        <v>1476</v>
      </c>
      <c r="AC307" s="5">
        <f t="shared" si="54"/>
        <v>1480</v>
      </c>
      <c r="AD307" s="159">
        <f t="shared" si="53"/>
        <v>14.750000000000075</v>
      </c>
    </row>
    <row r="308" spans="23:30">
      <c r="W308" s="3">
        <f t="shared" si="57"/>
        <v>2751</v>
      </c>
      <c r="X308" s="3">
        <f t="shared" si="55"/>
        <v>2760</v>
      </c>
      <c r="Y308" s="151">
        <f t="shared" si="56"/>
        <v>160.5000000000004</v>
      </c>
      <c r="Z308" s="151"/>
      <c r="AB308" s="3">
        <f t="shared" si="52"/>
        <v>1481</v>
      </c>
      <c r="AC308" s="5">
        <f t="shared" si="54"/>
        <v>1485</v>
      </c>
      <c r="AD308" s="159">
        <f t="shared" si="53"/>
        <v>14.800000000000075</v>
      </c>
    </row>
    <row r="309" spans="23:30">
      <c r="W309" s="3">
        <f t="shared" si="57"/>
        <v>2761</v>
      </c>
      <c r="X309" s="3">
        <f t="shared" si="55"/>
        <v>2770</v>
      </c>
      <c r="Y309" s="151">
        <f t="shared" si="56"/>
        <v>161.08000000000041</v>
      </c>
      <c r="Z309" s="151"/>
      <c r="AB309" s="3">
        <f t="shared" si="52"/>
        <v>1486</v>
      </c>
      <c r="AC309" s="5">
        <f t="shared" si="54"/>
        <v>1490</v>
      </c>
      <c r="AD309" s="159">
        <f t="shared" si="53"/>
        <v>14.850000000000076</v>
      </c>
    </row>
    <row r="310" spans="23:30">
      <c r="W310" s="3">
        <f t="shared" si="57"/>
        <v>2771</v>
      </c>
      <c r="X310" s="3">
        <f t="shared" si="55"/>
        <v>2780</v>
      </c>
      <c r="Y310" s="151">
        <f t="shared" si="56"/>
        <v>161.66000000000042</v>
      </c>
      <c r="Z310" s="151"/>
      <c r="AB310" s="3">
        <f t="shared" si="52"/>
        <v>1491</v>
      </c>
      <c r="AC310" s="5">
        <f t="shared" si="54"/>
        <v>1495</v>
      </c>
      <c r="AD310" s="159">
        <f t="shared" si="53"/>
        <v>14.900000000000077</v>
      </c>
    </row>
    <row r="311" spans="23:30">
      <c r="W311" s="3">
        <f t="shared" si="57"/>
        <v>2781</v>
      </c>
      <c r="X311" s="3">
        <f t="shared" si="55"/>
        <v>2790</v>
      </c>
      <c r="Y311" s="151">
        <f t="shared" si="56"/>
        <v>162.24000000000044</v>
      </c>
      <c r="Z311" s="151"/>
      <c r="AB311" s="3">
        <f t="shared" si="52"/>
        <v>1496</v>
      </c>
      <c r="AC311" s="5">
        <f t="shared" si="54"/>
        <v>1500</v>
      </c>
      <c r="AD311" s="159">
        <f t="shared" si="53"/>
        <v>14.950000000000077</v>
      </c>
    </row>
    <row r="312" spans="23:30">
      <c r="W312" s="3">
        <f t="shared" si="57"/>
        <v>2791</v>
      </c>
      <c r="X312" s="3">
        <f t="shared" si="55"/>
        <v>2800</v>
      </c>
      <c r="Y312" s="151">
        <f t="shared" si="56"/>
        <v>162.82000000000045</v>
      </c>
      <c r="Z312" s="151"/>
      <c r="AB312" s="3">
        <f t="shared" si="52"/>
        <v>1501</v>
      </c>
      <c r="AC312" s="5">
        <f t="shared" si="54"/>
        <v>1505</v>
      </c>
      <c r="AD312" s="159">
        <f t="shared" si="53"/>
        <v>15.000000000000078</v>
      </c>
    </row>
    <row r="313" spans="23:30">
      <c r="W313" s="3">
        <f t="shared" si="57"/>
        <v>2801</v>
      </c>
      <c r="X313" s="3">
        <f t="shared" si="55"/>
        <v>2810</v>
      </c>
      <c r="Y313" s="151">
        <f t="shared" si="56"/>
        <v>163.40000000000046</v>
      </c>
      <c r="Z313" s="151"/>
      <c r="AB313" s="3">
        <f t="shared" si="52"/>
        <v>1506</v>
      </c>
      <c r="AC313" s="5">
        <f t="shared" si="54"/>
        <v>1510</v>
      </c>
      <c r="AD313" s="159">
        <f t="shared" si="53"/>
        <v>15.050000000000079</v>
      </c>
    </row>
    <row r="314" spans="23:30">
      <c r="W314" s="3">
        <f t="shared" si="57"/>
        <v>2811</v>
      </c>
      <c r="X314" s="3">
        <f t="shared" si="55"/>
        <v>2820</v>
      </c>
      <c r="Y314" s="151">
        <f t="shared" si="56"/>
        <v>163.98000000000047</v>
      </c>
      <c r="Z314" s="151"/>
      <c r="AB314" s="3">
        <f t="shared" si="52"/>
        <v>1511</v>
      </c>
      <c r="AC314" s="5">
        <f t="shared" si="54"/>
        <v>1515</v>
      </c>
      <c r="AD314" s="159">
        <f t="shared" si="53"/>
        <v>15.10000000000008</v>
      </c>
    </row>
    <row r="315" spans="23:30">
      <c r="W315" s="3">
        <f t="shared" si="57"/>
        <v>2821</v>
      </c>
      <c r="X315" s="3">
        <f t="shared" si="55"/>
        <v>2830</v>
      </c>
      <c r="Y315" s="151">
        <f t="shared" si="56"/>
        <v>164.56000000000049</v>
      </c>
      <c r="Z315" s="151"/>
      <c r="AB315" s="3">
        <f t="shared" si="52"/>
        <v>1516</v>
      </c>
      <c r="AC315" s="5">
        <f t="shared" si="54"/>
        <v>1520</v>
      </c>
      <c r="AD315" s="159">
        <f t="shared" si="53"/>
        <v>15.15000000000008</v>
      </c>
    </row>
    <row r="316" spans="23:30">
      <c r="W316" s="3">
        <f t="shared" si="57"/>
        <v>2831</v>
      </c>
      <c r="X316" s="3">
        <f t="shared" si="55"/>
        <v>2840</v>
      </c>
      <c r="Y316" s="151">
        <f t="shared" si="56"/>
        <v>165.1400000000005</v>
      </c>
      <c r="Z316" s="151"/>
      <c r="AB316" s="3">
        <f t="shared" si="52"/>
        <v>1521</v>
      </c>
      <c r="AC316" s="5">
        <f t="shared" si="54"/>
        <v>1525</v>
      </c>
      <c r="AD316" s="159">
        <f t="shared" si="53"/>
        <v>15.200000000000081</v>
      </c>
    </row>
    <row r="317" spans="23:30">
      <c r="W317" s="3">
        <f t="shared" si="57"/>
        <v>2841</v>
      </c>
      <c r="X317" s="3">
        <f t="shared" si="55"/>
        <v>2850</v>
      </c>
      <c r="Y317" s="151">
        <f t="shared" si="56"/>
        <v>165.72000000000051</v>
      </c>
      <c r="Z317" s="151"/>
      <c r="AB317" s="3">
        <f t="shared" si="52"/>
        <v>1526</v>
      </c>
      <c r="AC317" s="5">
        <f t="shared" si="54"/>
        <v>1530</v>
      </c>
      <c r="AD317" s="159">
        <f t="shared" si="53"/>
        <v>15.250000000000082</v>
      </c>
    </row>
    <row r="318" spans="23:30">
      <c r="W318" s="3">
        <f t="shared" si="57"/>
        <v>2851</v>
      </c>
      <c r="X318" s="3">
        <f t="shared" si="55"/>
        <v>2860</v>
      </c>
      <c r="Y318" s="151">
        <f t="shared" si="56"/>
        <v>166.30000000000052</v>
      </c>
      <c r="Z318" s="151"/>
      <c r="AB318" s="3">
        <f t="shared" si="52"/>
        <v>1531</v>
      </c>
      <c r="AC318" s="5">
        <f t="shared" si="54"/>
        <v>1535</v>
      </c>
      <c r="AD318" s="159">
        <f t="shared" si="53"/>
        <v>15.300000000000082</v>
      </c>
    </row>
    <row r="319" spans="23:30">
      <c r="W319" s="3">
        <f t="shared" si="57"/>
        <v>2861</v>
      </c>
      <c r="X319" s="3">
        <f t="shared" si="55"/>
        <v>2870</v>
      </c>
      <c r="Y319" s="151">
        <f t="shared" si="56"/>
        <v>166.88000000000054</v>
      </c>
      <c r="Z319" s="151"/>
      <c r="AB319" s="3">
        <f t="shared" si="52"/>
        <v>1536</v>
      </c>
      <c r="AC319" s="5">
        <f t="shared" si="54"/>
        <v>1540</v>
      </c>
      <c r="AD319" s="159">
        <f t="shared" si="53"/>
        <v>15.350000000000083</v>
      </c>
    </row>
    <row r="320" spans="23:30">
      <c r="W320" s="3">
        <f t="shared" si="57"/>
        <v>2871</v>
      </c>
      <c r="X320" s="3">
        <f t="shared" si="55"/>
        <v>2880</v>
      </c>
      <c r="Y320" s="151">
        <f t="shared" si="56"/>
        <v>167.46000000000055</v>
      </c>
      <c r="Z320" s="151"/>
      <c r="AB320" s="3">
        <f t="shared" si="52"/>
        <v>1541</v>
      </c>
      <c r="AC320" s="5">
        <f t="shared" si="54"/>
        <v>1545</v>
      </c>
      <c r="AD320" s="159">
        <f t="shared" si="53"/>
        <v>15.400000000000084</v>
      </c>
    </row>
    <row r="321" spans="23:30">
      <c r="W321" s="3">
        <f t="shared" si="57"/>
        <v>2881</v>
      </c>
      <c r="X321" s="3">
        <f t="shared" si="55"/>
        <v>2890</v>
      </c>
      <c r="Y321" s="151">
        <f t="shared" si="56"/>
        <v>168.04000000000056</v>
      </c>
      <c r="Z321" s="151"/>
      <c r="AB321" s="3">
        <f t="shared" si="52"/>
        <v>1546</v>
      </c>
      <c r="AC321" s="5">
        <f t="shared" si="54"/>
        <v>1550</v>
      </c>
      <c r="AD321" s="159">
        <f t="shared" si="53"/>
        <v>15.450000000000085</v>
      </c>
    </row>
    <row r="322" spans="23:30">
      <c r="W322" s="3">
        <f t="shared" si="57"/>
        <v>2891</v>
      </c>
      <c r="X322" s="3">
        <f t="shared" si="55"/>
        <v>2900</v>
      </c>
      <c r="Y322" s="151">
        <f t="shared" si="56"/>
        <v>168.62000000000057</v>
      </c>
      <c r="Z322" s="151"/>
      <c r="AB322" s="3">
        <f t="shared" si="52"/>
        <v>1551</v>
      </c>
      <c r="AC322" s="5">
        <f t="shared" si="54"/>
        <v>1555</v>
      </c>
      <c r="AD322" s="159">
        <f t="shared" si="53"/>
        <v>15.500000000000085</v>
      </c>
    </row>
    <row r="323" spans="23:30">
      <c r="W323" s="3">
        <f t="shared" si="57"/>
        <v>2901</v>
      </c>
      <c r="X323" s="3">
        <f t="shared" si="55"/>
        <v>2910</v>
      </c>
      <c r="Y323" s="151">
        <f t="shared" si="56"/>
        <v>169.20000000000059</v>
      </c>
      <c r="Z323" s="151"/>
      <c r="AB323" s="3">
        <f t="shared" si="52"/>
        <v>1556</v>
      </c>
      <c r="AC323" s="5">
        <f t="shared" si="54"/>
        <v>1560</v>
      </c>
      <c r="AD323" s="159">
        <f t="shared" si="53"/>
        <v>15.550000000000086</v>
      </c>
    </row>
    <row r="324" spans="23:30">
      <c r="W324" s="3">
        <f t="shared" si="57"/>
        <v>2911</v>
      </c>
      <c r="X324" s="3">
        <f t="shared" si="55"/>
        <v>2920</v>
      </c>
      <c r="Y324" s="151">
        <f t="shared" si="56"/>
        <v>169.7800000000006</v>
      </c>
      <c r="Z324" s="151"/>
      <c r="AB324" s="3">
        <f t="shared" si="52"/>
        <v>1561</v>
      </c>
      <c r="AC324" s="5">
        <f t="shared" si="54"/>
        <v>1565</v>
      </c>
      <c r="AD324" s="159">
        <f t="shared" si="53"/>
        <v>15.600000000000087</v>
      </c>
    </row>
    <row r="325" spans="23:30">
      <c r="W325" s="3">
        <f t="shared" si="57"/>
        <v>2921</v>
      </c>
      <c r="X325" s="3">
        <f t="shared" si="55"/>
        <v>2930</v>
      </c>
      <c r="Y325" s="151">
        <f t="shared" si="56"/>
        <v>170.36000000000061</v>
      </c>
      <c r="Z325" s="151"/>
      <c r="AB325" s="3">
        <f t="shared" si="52"/>
        <v>1566</v>
      </c>
      <c r="AC325" s="5">
        <f t="shared" si="54"/>
        <v>1570</v>
      </c>
      <c r="AD325" s="159">
        <f t="shared" si="53"/>
        <v>15.650000000000087</v>
      </c>
    </row>
    <row r="326" spans="23:30">
      <c r="W326" s="3">
        <f t="shared" si="57"/>
        <v>2931</v>
      </c>
      <c r="X326" s="3">
        <f t="shared" si="55"/>
        <v>2940</v>
      </c>
      <c r="Y326" s="151">
        <f t="shared" si="56"/>
        <v>170.94000000000062</v>
      </c>
      <c r="Z326" s="151"/>
      <c r="AB326" s="3">
        <f t="shared" si="52"/>
        <v>1571</v>
      </c>
      <c r="AC326" s="5">
        <f t="shared" si="54"/>
        <v>1575</v>
      </c>
      <c r="AD326" s="159">
        <f t="shared" si="53"/>
        <v>15.700000000000088</v>
      </c>
    </row>
    <row r="327" spans="23:30">
      <c r="W327" s="3">
        <f t="shared" si="57"/>
        <v>2941</v>
      </c>
      <c r="X327" s="3">
        <f t="shared" si="55"/>
        <v>2950</v>
      </c>
      <c r="Y327" s="151">
        <f t="shared" si="56"/>
        <v>171.52000000000064</v>
      </c>
      <c r="Z327" s="151"/>
      <c r="AB327" s="3">
        <f t="shared" si="52"/>
        <v>1576</v>
      </c>
      <c r="AC327" s="5">
        <f t="shared" si="54"/>
        <v>1580</v>
      </c>
      <c r="AD327" s="159">
        <f t="shared" si="53"/>
        <v>15.750000000000089</v>
      </c>
    </row>
    <row r="328" spans="23:30">
      <c r="W328" s="3">
        <f t="shared" si="57"/>
        <v>2951</v>
      </c>
      <c r="X328" s="3">
        <f t="shared" si="55"/>
        <v>2960</v>
      </c>
      <c r="Y328" s="151">
        <f t="shared" si="56"/>
        <v>172.10000000000065</v>
      </c>
      <c r="Z328" s="151"/>
      <c r="AB328" s="3">
        <f t="shared" si="52"/>
        <v>1581</v>
      </c>
      <c r="AC328" s="5">
        <f t="shared" si="54"/>
        <v>1585</v>
      </c>
      <c r="AD328" s="159">
        <f t="shared" si="53"/>
        <v>15.80000000000009</v>
      </c>
    </row>
    <row r="329" spans="23:30">
      <c r="W329" s="3">
        <f t="shared" si="57"/>
        <v>2961</v>
      </c>
      <c r="X329" s="3">
        <f t="shared" si="55"/>
        <v>2970</v>
      </c>
      <c r="Y329" s="151">
        <f t="shared" si="56"/>
        <v>172.68000000000066</v>
      </c>
      <c r="Z329" s="151"/>
      <c r="AB329" s="3">
        <f t="shared" si="52"/>
        <v>1586</v>
      </c>
      <c r="AC329" s="5">
        <f t="shared" si="54"/>
        <v>1590</v>
      </c>
      <c r="AD329" s="159">
        <f t="shared" si="53"/>
        <v>15.85000000000009</v>
      </c>
    </row>
    <row r="330" spans="23:30">
      <c r="W330" s="3">
        <f t="shared" si="57"/>
        <v>2971</v>
      </c>
      <c r="X330" s="3">
        <f t="shared" si="55"/>
        <v>2980</v>
      </c>
      <c r="Y330" s="151">
        <f t="shared" si="56"/>
        <v>173.26000000000067</v>
      </c>
      <c r="Z330" s="151"/>
      <c r="AB330" s="3">
        <f t="shared" si="52"/>
        <v>1591</v>
      </c>
      <c r="AC330" s="5">
        <f t="shared" si="54"/>
        <v>1595</v>
      </c>
      <c r="AD330" s="159">
        <f t="shared" si="53"/>
        <v>15.900000000000091</v>
      </c>
    </row>
    <row r="331" spans="23:30">
      <c r="W331" s="3">
        <f t="shared" si="57"/>
        <v>2981</v>
      </c>
      <c r="X331" s="3">
        <f t="shared" si="55"/>
        <v>2990</v>
      </c>
      <c r="Y331" s="151">
        <f t="shared" si="56"/>
        <v>173.84000000000069</v>
      </c>
      <c r="Z331" s="151"/>
      <c r="AB331" s="3">
        <f t="shared" si="52"/>
        <v>1596</v>
      </c>
      <c r="AC331" s="5">
        <f t="shared" si="54"/>
        <v>1600</v>
      </c>
      <c r="AD331" s="159">
        <f t="shared" si="53"/>
        <v>15.950000000000092</v>
      </c>
    </row>
    <row r="332" spans="23:30">
      <c r="W332" s="3">
        <f t="shared" si="57"/>
        <v>2991</v>
      </c>
      <c r="X332" s="3">
        <f t="shared" si="55"/>
        <v>3000</v>
      </c>
      <c r="Y332" s="151">
        <f t="shared" si="56"/>
        <v>174.4200000000007</v>
      </c>
      <c r="Z332" s="151"/>
      <c r="AB332" s="3">
        <f t="shared" si="52"/>
        <v>1601</v>
      </c>
      <c r="AC332" s="5">
        <f t="shared" si="54"/>
        <v>1605</v>
      </c>
      <c r="AD332" s="159">
        <f t="shared" si="53"/>
        <v>16.000000000000092</v>
      </c>
    </row>
    <row r="333" spans="23:30">
      <c r="W333" s="3">
        <f t="shared" si="57"/>
        <v>3001</v>
      </c>
      <c r="X333" s="3">
        <f t="shared" si="55"/>
        <v>3010</v>
      </c>
      <c r="Y333" s="151">
        <f t="shared" si="56"/>
        <v>175.00000000000071</v>
      </c>
      <c r="Z333" s="151"/>
      <c r="AB333" s="3">
        <f t="shared" si="52"/>
        <v>1606</v>
      </c>
      <c r="AC333" s="5">
        <f t="shared" si="54"/>
        <v>1610</v>
      </c>
      <c r="AD333" s="159">
        <f t="shared" si="53"/>
        <v>16.050000000000093</v>
      </c>
    </row>
    <row r="334" spans="23:30">
      <c r="W334" s="3">
        <f t="shared" si="57"/>
        <v>3011</v>
      </c>
      <c r="X334" s="3">
        <f t="shared" si="55"/>
        <v>3020</v>
      </c>
      <c r="Y334" s="151">
        <f t="shared" si="56"/>
        <v>175.58000000000072</v>
      </c>
      <c r="Z334" s="151"/>
      <c r="AB334" s="3">
        <f t="shared" ref="AB334:AB397" si="58">AB333+5</f>
        <v>1611</v>
      </c>
      <c r="AC334" s="5">
        <f t="shared" si="54"/>
        <v>1615</v>
      </c>
      <c r="AD334" s="159">
        <f t="shared" ref="AD334:AD397" si="59">AD333+$AA$11</f>
        <v>16.100000000000094</v>
      </c>
    </row>
    <row r="335" spans="23:30">
      <c r="W335" s="3">
        <f t="shared" si="57"/>
        <v>3021</v>
      </c>
      <c r="X335" s="3">
        <f t="shared" si="55"/>
        <v>3030</v>
      </c>
      <c r="Y335" s="151">
        <f t="shared" si="56"/>
        <v>176.16000000000074</v>
      </c>
      <c r="Z335" s="151"/>
      <c r="AB335" s="3">
        <f t="shared" si="58"/>
        <v>1616</v>
      </c>
      <c r="AC335" s="5">
        <f t="shared" ref="AC335:AC398" si="60">AB335+4</f>
        <v>1620</v>
      </c>
      <c r="AD335" s="159">
        <f t="shared" si="59"/>
        <v>16.150000000000095</v>
      </c>
    </row>
    <row r="336" spans="23:30">
      <c r="W336" s="3">
        <f t="shared" si="57"/>
        <v>3031</v>
      </c>
      <c r="X336" s="3">
        <f t="shared" si="55"/>
        <v>3040</v>
      </c>
      <c r="Y336" s="151">
        <f t="shared" si="56"/>
        <v>176.74000000000075</v>
      </c>
      <c r="Z336" s="151"/>
      <c r="AB336" s="3">
        <f t="shared" si="58"/>
        <v>1621</v>
      </c>
      <c r="AC336" s="5">
        <f t="shared" si="60"/>
        <v>1625</v>
      </c>
      <c r="AD336" s="159">
        <f t="shared" si="59"/>
        <v>16.200000000000095</v>
      </c>
    </row>
    <row r="337" spans="23:30">
      <c r="W337" s="3">
        <f t="shared" si="57"/>
        <v>3041</v>
      </c>
      <c r="X337" s="3">
        <f t="shared" si="55"/>
        <v>3050</v>
      </c>
      <c r="Y337" s="151">
        <f t="shared" si="56"/>
        <v>177.32000000000076</v>
      </c>
      <c r="Z337" s="151"/>
      <c r="AB337" s="3">
        <f t="shared" si="58"/>
        <v>1626</v>
      </c>
      <c r="AC337" s="5">
        <f t="shared" si="60"/>
        <v>1630</v>
      </c>
      <c r="AD337" s="159">
        <f t="shared" si="59"/>
        <v>16.250000000000096</v>
      </c>
    </row>
    <row r="338" spans="23:30">
      <c r="W338" s="3">
        <f t="shared" si="57"/>
        <v>3051</v>
      </c>
      <c r="X338" s="3">
        <f t="shared" si="55"/>
        <v>3060</v>
      </c>
      <c r="Y338" s="151">
        <f t="shared" si="56"/>
        <v>177.90000000000077</v>
      </c>
      <c r="Z338" s="151"/>
      <c r="AB338" s="3">
        <f t="shared" si="58"/>
        <v>1631</v>
      </c>
      <c r="AC338" s="5">
        <f t="shared" si="60"/>
        <v>1635</v>
      </c>
      <c r="AD338" s="159">
        <f t="shared" si="59"/>
        <v>16.300000000000097</v>
      </c>
    </row>
    <row r="339" spans="23:30">
      <c r="W339" s="3">
        <f t="shared" si="57"/>
        <v>3061</v>
      </c>
      <c r="X339" s="3">
        <f t="shared" si="55"/>
        <v>3070</v>
      </c>
      <c r="Y339" s="151">
        <f t="shared" si="56"/>
        <v>178.48000000000079</v>
      </c>
      <c r="Z339" s="151"/>
      <c r="AB339" s="3">
        <f t="shared" si="58"/>
        <v>1636</v>
      </c>
      <c r="AC339" s="5">
        <f t="shared" si="60"/>
        <v>1640</v>
      </c>
      <c r="AD339" s="159">
        <f t="shared" si="59"/>
        <v>16.350000000000097</v>
      </c>
    </row>
    <row r="340" spans="23:30">
      <c r="W340" s="3">
        <f t="shared" si="57"/>
        <v>3071</v>
      </c>
      <c r="X340" s="3">
        <f t="shared" si="55"/>
        <v>3080</v>
      </c>
      <c r="Y340" s="151">
        <f t="shared" si="56"/>
        <v>179.0600000000008</v>
      </c>
      <c r="Z340" s="151"/>
      <c r="AB340" s="3">
        <f t="shared" si="58"/>
        <v>1641</v>
      </c>
      <c r="AC340" s="5">
        <f t="shared" si="60"/>
        <v>1645</v>
      </c>
      <c r="AD340" s="159">
        <f t="shared" si="59"/>
        <v>16.400000000000098</v>
      </c>
    </row>
    <row r="341" spans="23:30">
      <c r="W341" s="3">
        <f t="shared" si="57"/>
        <v>3081</v>
      </c>
      <c r="X341" s="3">
        <f t="shared" si="55"/>
        <v>3090</v>
      </c>
      <c r="Y341" s="151">
        <f t="shared" si="56"/>
        <v>179.64000000000081</v>
      </c>
      <c r="Z341" s="151"/>
      <c r="AB341" s="3">
        <f t="shared" si="58"/>
        <v>1646</v>
      </c>
      <c r="AC341" s="5">
        <f t="shared" si="60"/>
        <v>1650</v>
      </c>
      <c r="AD341" s="159">
        <f t="shared" si="59"/>
        <v>16.450000000000099</v>
      </c>
    </row>
    <row r="342" spans="23:30">
      <c r="W342" s="3">
        <f t="shared" si="57"/>
        <v>3091</v>
      </c>
      <c r="X342" s="3">
        <f t="shared" si="55"/>
        <v>3100</v>
      </c>
      <c r="Y342" s="151">
        <f t="shared" si="56"/>
        <v>180.22000000000082</v>
      </c>
      <c r="Z342" s="151"/>
      <c r="AB342" s="3">
        <f t="shared" si="58"/>
        <v>1651</v>
      </c>
      <c r="AC342" s="5">
        <f t="shared" si="60"/>
        <v>1655</v>
      </c>
      <c r="AD342" s="159">
        <f t="shared" si="59"/>
        <v>16.500000000000099</v>
      </c>
    </row>
    <row r="343" spans="23:30">
      <c r="W343" s="3">
        <f t="shared" si="57"/>
        <v>3101</v>
      </c>
      <c r="X343" s="3">
        <f t="shared" si="55"/>
        <v>3110</v>
      </c>
      <c r="Y343" s="151">
        <f t="shared" si="56"/>
        <v>180.80000000000084</v>
      </c>
      <c r="Z343" s="151"/>
      <c r="AB343" s="3">
        <f t="shared" si="58"/>
        <v>1656</v>
      </c>
      <c r="AC343" s="5">
        <f t="shared" si="60"/>
        <v>1660</v>
      </c>
      <c r="AD343" s="159">
        <f t="shared" si="59"/>
        <v>16.5500000000001</v>
      </c>
    </row>
    <row r="344" spans="23:30">
      <c r="W344" s="3">
        <f t="shared" si="57"/>
        <v>3111</v>
      </c>
      <c r="X344" s="3">
        <f t="shared" si="55"/>
        <v>3120</v>
      </c>
      <c r="Y344" s="151">
        <f t="shared" si="56"/>
        <v>181.38000000000085</v>
      </c>
      <c r="Z344" s="151"/>
      <c r="AB344" s="3">
        <f t="shared" si="58"/>
        <v>1661</v>
      </c>
      <c r="AC344" s="5">
        <f t="shared" si="60"/>
        <v>1665</v>
      </c>
      <c r="AD344" s="159">
        <f t="shared" si="59"/>
        <v>16.600000000000101</v>
      </c>
    </row>
    <row r="345" spans="23:30">
      <c r="W345" s="3">
        <f t="shared" si="57"/>
        <v>3121</v>
      </c>
      <c r="X345" s="3">
        <f t="shared" si="55"/>
        <v>3130</v>
      </c>
      <c r="Y345" s="151">
        <f t="shared" si="56"/>
        <v>181.96000000000086</v>
      </c>
      <c r="Z345" s="151"/>
      <c r="AB345" s="3">
        <f t="shared" si="58"/>
        <v>1666</v>
      </c>
      <c r="AC345" s="5">
        <f t="shared" si="60"/>
        <v>1670</v>
      </c>
      <c r="AD345" s="159">
        <f t="shared" si="59"/>
        <v>16.650000000000102</v>
      </c>
    </row>
    <row r="346" spans="23:30">
      <c r="W346" s="3">
        <f t="shared" si="57"/>
        <v>3131</v>
      </c>
      <c r="X346" s="3">
        <f t="shared" si="55"/>
        <v>3140</v>
      </c>
      <c r="Y346" s="151">
        <f t="shared" si="56"/>
        <v>182.54000000000087</v>
      </c>
      <c r="Z346" s="151"/>
      <c r="AB346" s="3">
        <f t="shared" si="58"/>
        <v>1671</v>
      </c>
      <c r="AC346" s="5">
        <f t="shared" si="60"/>
        <v>1675</v>
      </c>
      <c r="AD346" s="159">
        <f t="shared" si="59"/>
        <v>16.700000000000102</v>
      </c>
    </row>
    <row r="347" spans="23:30">
      <c r="W347" s="3">
        <f t="shared" si="57"/>
        <v>3141</v>
      </c>
      <c r="X347" s="3">
        <f t="shared" si="55"/>
        <v>3150</v>
      </c>
      <c r="Y347" s="151">
        <f t="shared" si="56"/>
        <v>183.12000000000089</v>
      </c>
      <c r="Z347" s="151"/>
      <c r="AB347" s="3">
        <f t="shared" si="58"/>
        <v>1676</v>
      </c>
      <c r="AC347" s="5">
        <f t="shared" si="60"/>
        <v>1680</v>
      </c>
      <c r="AD347" s="159">
        <f t="shared" si="59"/>
        <v>16.750000000000103</v>
      </c>
    </row>
    <row r="348" spans="23:30">
      <c r="W348" s="3">
        <f t="shared" si="57"/>
        <v>3151</v>
      </c>
      <c r="X348" s="3">
        <f t="shared" si="55"/>
        <v>3160</v>
      </c>
      <c r="Y348" s="151">
        <f t="shared" si="56"/>
        <v>183.7000000000009</v>
      </c>
      <c r="Z348" s="151"/>
      <c r="AB348" s="3">
        <f t="shared" si="58"/>
        <v>1681</v>
      </c>
      <c r="AC348" s="5">
        <f t="shared" si="60"/>
        <v>1685</v>
      </c>
      <c r="AD348" s="159">
        <f t="shared" si="59"/>
        <v>16.800000000000104</v>
      </c>
    </row>
    <row r="349" spans="23:30">
      <c r="W349" s="3">
        <f t="shared" si="57"/>
        <v>3161</v>
      </c>
      <c r="X349" s="3">
        <f t="shared" si="55"/>
        <v>3170</v>
      </c>
      <c r="Y349" s="151">
        <f t="shared" si="56"/>
        <v>184.28000000000091</v>
      </c>
      <c r="Z349" s="151"/>
      <c r="AB349" s="3">
        <f t="shared" si="58"/>
        <v>1686</v>
      </c>
      <c r="AC349" s="5">
        <f t="shared" si="60"/>
        <v>1690</v>
      </c>
      <c r="AD349" s="159">
        <f t="shared" si="59"/>
        <v>16.850000000000104</v>
      </c>
    </row>
    <row r="350" spans="23:30">
      <c r="W350" s="3">
        <f t="shared" si="57"/>
        <v>3171</v>
      </c>
      <c r="X350" s="3">
        <f t="shared" si="55"/>
        <v>3180</v>
      </c>
      <c r="Y350" s="151">
        <f t="shared" si="56"/>
        <v>184.86000000000092</v>
      </c>
      <c r="Z350" s="151"/>
      <c r="AB350" s="3">
        <f t="shared" si="58"/>
        <v>1691</v>
      </c>
      <c r="AC350" s="5">
        <f t="shared" si="60"/>
        <v>1695</v>
      </c>
      <c r="AD350" s="159">
        <f t="shared" si="59"/>
        <v>16.900000000000105</v>
      </c>
    </row>
    <row r="351" spans="23:30">
      <c r="W351" s="3">
        <f t="shared" si="57"/>
        <v>3181</v>
      </c>
      <c r="X351" s="3">
        <f t="shared" si="55"/>
        <v>3190</v>
      </c>
      <c r="Y351" s="151">
        <f t="shared" si="56"/>
        <v>185.44000000000094</v>
      </c>
      <c r="Z351" s="151"/>
      <c r="AB351" s="3">
        <f t="shared" si="58"/>
        <v>1696</v>
      </c>
      <c r="AC351" s="5">
        <f t="shared" si="60"/>
        <v>1700</v>
      </c>
      <c r="AD351" s="159">
        <f t="shared" si="59"/>
        <v>16.950000000000106</v>
      </c>
    </row>
    <row r="352" spans="23:30">
      <c r="W352" s="3">
        <f t="shared" si="57"/>
        <v>3191</v>
      </c>
      <c r="X352" s="3">
        <f t="shared" si="55"/>
        <v>3200</v>
      </c>
      <c r="Y352" s="151">
        <f t="shared" si="56"/>
        <v>186.02000000000095</v>
      </c>
      <c r="Z352" s="151"/>
      <c r="AB352" s="3">
        <f t="shared" si="58"/>
        <v>1701</v>
      </c>
      <c r="AC352" s="5">
        <f t="shared" si="60"/>
        <v>1705</v>
      </c>
      <c r="AD352" s="159">
        <f t="shared" si="59"/>
        <v>17.000000000000107</v>
      </c>
    </row>
    <row r="353" spans="23:30">
      <c r="W353" s="3">
        <f t="shared" si="57"/>
        <v>3201</v>
      </c>
      <c r="X353" s="3">
        <f t="shared" si="55"/>
        <v>3210</v>
      </c>
      <c r="Y353" s="151">
        <f t="shared" si="56"/>
        <v>186.60000000000096</v>
      </c>
      <c r="Z353" s="151"/>
      <c r="AB353" s="3">
        <f t="shared" si="58"/>
        <v>1706</v>
      </c>
      <c r="AC353" s="5">
        <f t="shared" si="60"/>
        <v>1710</v>
      </c>
      <c r="AD353" s="159">
        <f t="shared" si="59"/>
        <v>17.050000000000107</v>
      </c>
    </row>
    <row r="354" spans="23:30">
      <c r="W354" s="3">
        <f t="shared" si="57"/>
        <v>3211</v>
      </c>
      <c r="X354" s="3">
        <f t="shared" ref="X354:X417" si="61">W354+9</f>
        <v>3220</v>
      </c>
      <c r="Y354" s="151">
        <f t="shared" ref="Y354:Y417" si="62">Y353+$Z$33</f>
        <v>187.18000000000097</v>
      </c>
      <c r="Z354" s="151"/>
      <c r="AB354" s="3">
        <f t="shared" si="58"/>
        <v>1711</v>
      </c>
      <c r="AC354" s="5">
        <f t="shared" si="60"/>
        <v>1715</v>
      </c>
      <c r="AD354" s="159">
        <f t="shared" si="59"/>
        <v>17.100000000000108</v>
      </c>
    </row>
    <row r="355" spans="23:30">
      <c r="W355" s="3">
        <f t="shared" si="57"/>
        <v>3221</v>
      </c>
      <c r="X355" s="3">
        <f t="shared" si="61"/>
        <v>3230</v>
      </c>
      <c r="Y355" s="151">
        <f t="shared" si="62"/>
        <v>187.76000000000099</v>
      </c>
      <c r="Z355" s="151"/>
      <c r="AB355" s="3">
        <f t="shared" si="58"/>
        <v>1716</v>
      </c>
      <c r="AC355" s="5">
        <f t="shared" si="60"/>
        <v>1720</v>
      </c>
      <c r="AD355" s="159">
        <f t="shared" si="59"/>
        <v>17.150000000000109</v>
      </c>
    </row>
    <row r="356" spans="23:30">
      <c r="W356" s="3">
        <f t="shared" si="57"/>
        <v>3231</v>
      </c>
      <c r="X356" s="3">
        <f t="shared" si="61"/>
        <v>3240</v>
      </c>
      <c r="Y356" s="151">
        <f t="shared" si="62"/>
        <v>188.340000000001</v>
      </c>
      <c r="Z356" s="151"/>
      <c r="AB356" s="3">
        <f t="shared" si="58"/>
        <v>1721</v>
      </c>
      <c r="AC356" s="5">
        <f t="shared" si="60"/>
        <v>1725</v>
      </c>
      <c r="AD356" s="159">
        <f t="shared" si="59"/>
        <v>17.200000000000109</v>
      </c>
    </row>
    <row r="357" spans="23:30">
      <c r="W357" s="3">
        <f t="shared" ref="W357:W420" si="63">W356+10</f>
        <v>3241</v>
      </c>
      <c r="X357" s="3">
        <f t="shared" si="61"/>
        <v>3250</v>
      </c>
      <c r="Y357" s="151">
        <f t="shared" si="62"/>
        <v>188.92000000000101</v>
      </c>
      <c r="Z357" s="151"/>
      <c r="AB357" s="3">
        <f t="shared" si="58"/>
        <v>1726</v>
      </c>
      <c r="AC357" s="5">
        <f t="shared" si="60"/>
        <v>1730</v>
      </c>
      <c r="AD357" s="159">
        <f t="shared" si="59"/>
        <v>17.25000000000011</v>
      </c>
    </row>
    <row r="358" spans="23:30">
      <c r="W358" s="3">
        <f t="shared" si="63"/>
        <v>3251</v>
      </c>
      <c r="X358" s="3">
        <f t="shared" si="61"/>
        <v>3260</v>
      </c>
      <c r="Y358" s="151">
        <f t="shared" si="62"/>
        <v>189.50000000000102</v>
      </c>
      <c r="Z358" s="151"/>
      <c r="AB358" s="3">
        <f t="shared" si="58"/>
        <v>1731</v>
      </c>
      <c r="AC358" s="5">
        <f t="shared" si="60"/>
        <v>1735</v>
      </c>
      <c r="AD358" s="159">
        <f t="shared" si="59"/>
        <v>17.300000000000111</v>
      </c>
    </row>
    <row r="359" spans="23:30">
      <c r="W359" s="3">
        <f t="shared" si="63"/>
        <v>3261</v>
      </c>
      <c r="X359" s="3">
        <f t="shared" si="61"/>
        <v>3270</v>
      </c>
      <c r="Y359" s="151">
        <f t="shared" si="62"/>
        <v>190.08000000000104</v>
      </c>
      <c r="Z359" s="151"/>
      <c r="AB359" s="3">
        <f t="shared" si="58"/>
        <v>1736</v>
      </c>
      <c r="AC359" s="5">
        <f t="shared" si="60"/>
        <v>1740</v>
      </c>
      <c r="AD359" s="159">
        <f t="shared" si="59"/>
        <v>17.350000000000112</v>
      </c>
    </row>
    <row r="360" spans="23:30">
      <c r="W360" s="3">
        <f t="shared" si="63"/>
        <v>3271</v>
      </c>
      <c r="X360" s="3">
        <f t="shared" si="61"/>
        <v>3280</v>
      </c>
      <c r="Y360" s="151">
        <f t="shared" si="62"/>
        <v>190.66000000000105</v>
      </c>
      <c r="Z360" s="151"/>
      <c r="AB360" s="3">
        <f t="shared" si="58"/>
        <v>1741</v>
      </c>
      <c r="AC360" s="5">
        <f t="shared" si="60"/>
        <v>1745</v>
      </c>
      <c r="AD360" s="159">
        <f t="shared" si="59"/>
        <v>17.400000000000112</v>
      </c>
    </row>
    <row r="361" spans="23:30">
      <c r="W361" s="3">
        <f t="shared" si="63"/>
        <v>3281</v>
      </c>
      <c r="X361" s="3">
        <f t="shared" si="61"/>
        <v>3290</v>
      </c>
      <c r="Y361" s="151">
        <f t="shared" si="62"/>
        <v>191.24000000000106</v>
      </c>
      <c r="Z361" s="151"/>
      <c r="AB361" s="3">
        <f t="shared" si="58"/>
        <v>1746</v>
      </c>
      <c r="AC361" s="5">
        <f t="shared" si="60"/>
        <v>1750</v>
      </c>
      <c r="AD361" s="159">
        <f t="shared" si="59"/>
        <v>17.450000000000113</v>
      </c>
    </row>
    <row r="362" spans="23:30">
      <c r="W362" s="3">
        <f t="shared" si="63"/>
        <v>3291</v>
      </c>
      <c r="X362" s="3">
        <f t="shared" si="61"/>
        <v>3300</v>
      </c>
      <c r="Y362" s="151">
        <f t="shared" si="62"/>
        <v>191.82000000000107</v>
      </c>
      <c r="Z362" s="151"/>
      <c r="AB362" s="3">
        <f t="shared" si="58"/>
        <v>1751</v>
      </c>
      <c r="AC362" s="5">
        <f t="shared" si="60"/>
        <v>1755</v>
      </c>
      <c r="AD362" s="159">
        <f t="shared" si="59"/>
        <v>17.500000000000114</v>
      </c>
    </row>
    <row r="363" spans="23:30">
      <c r="W363" s="3">
        <f t="shared" si="63"/>
        <v>3301</v>
      </c>
      <c r="X363" s="3">
        <f t="shared" si="61"/>
        <v>3310</v>
      </c>
      <c r="Y363" s="151">
        <f t="shared" si="62"/>
        <v>192.40000000000109</v>
      </c>
      <c r="Z363" s="151"/>
      <c r="AB363" s="3">
        <f t="shared" si="58"/>
        <v>1756</v>
      </c>
      <c r="AC363" s="5">
        <f t="shared" si="60"/>
        <v>1760</v>
      </c>
      <c r="AD363" s="159">
        <f t="shared" si="59"/>
        <v>17.550000000000114</v>
      </c>
    </row>
    <row r="364" spans="23:30">
      <c r="W364" s="3">
        <f t="shared" si="63"/>
        <v>3311</v>
      </c>
      <c r="X364" s="3">
        <f t="shared" si="61"/>
        <v>3320</v>
      </c>
      <c r="Y364" s="151">
        <f t="shared" si="62"/>
        <v>192.9800000000011</v>
      </c>
      <c r="Z364" s="151"/>
      <c r="AB364" s="3">
        <f t="shared" si="58"/>
        <v>1761</v>
      </c>
      <c r="AC364" s="5">
        <f t="shared" si="60"/>
        <v>1765</v>
      </c>
      <c r="AD364" s="159">
        <f t="shared" si="59"/>
        <v>17.600000000000115</v>
      </c>
    </row>
    <row r="365" spans="23:30">
      <c r="W365" s="3">
        <f t="shared" si="63"/>
        <v>3321</v>
      </c>
      <c r="X365" s="3">
        <f t="shared" si="61"/>
        <v>3330</v>
      </c>
      <c r="Y365" s="151">
        <f t="shared" si="62"/>
        <v>193.56000000000111</v>
      </c>
      <c r="Z365" s="151"/>
      <c r="AB365" s="3">
        <f t="shared" si="58"/>
        <v>1766</v>
      </c>
      <c r="AC365" s="5">
        <f t="shared" si="60"/>
        <v>1770</v>
      </c>
      <c r="AD365" s="159">
        <f t="shared" si="59"/>
        <v>17.650000000000116</v>
      </c>
    </row>
    <row r="366" spans="23:30">
      <c r="W366" s="3">
        <f t="shared" si="63"/>
        <v>3331</v>
      </c>
      <c r="X366" s="3">
        <f t="shared" si="61"/>
        <v>3340</v>
      </c>
      <c r="Y366" s="151">
        <f t="shared" si="62"/>
        <v>194.14000000000112</v>
      </c>
      <c r="Z366" s="151"/>
      <c r="AB366" s="3">
        <f t="shared" si="58"/>
        <v>1771</v>
      </c>
      <c r="AC366" s="5">
        <f t="shared" si="60"/>
        <v>1775</v>
      </c>
      <c r="AD366" s="159">
        <f t="shared" si="59"/>
        <v>17.700000000000117</v>
      </c>
    </row>
    <row r="367" spans="23:30">
      <c r="W367" s="3">
        <f t="shared" si="63"/>
        <v>3341</v>
      </c>
      <c r="X367" s="3">
        <f t="shared" si="61"/>
        <v>3350</v>
      </c>
      <c r="Y367" s="151">
        <f t="shared" si="62"/>
        <v>194.72000000000114</v>
      </c>
      <c r="Z367" s="151"/>
      <c r="AB367" s="3">
        <f t="shared" si="58"/>
        <v>1776</v>
      </c>
      <c r="AC367" s="5">
        <f t="shared" si="60"/>
        <v>1780</v>
      </c>
      <c r="AD367" s="159">
        <f t="shared" si="59"/>
        <v>17.750000000000117</v>
      </c>
    </row>
    <row r="368" spans="23:30">
      <c r="W368" s="3">
        <f t="shared" si="63"/>
        <v>3351</v>
      </c>
      <c r="X368" s="3">
        <f t="shared" si="61"/>
        <v>3360</v>
      </c>
      <c r="Y368" s="151">
        <f t="shared" si="62"/>
        <v>195.30000000000115</v>
      </c>
      <c r="Z368" s="151"/>
      <c r="AB368" s="3">
        <f t="shared" si="58"/>
        <v>1781</v>
      </c>
      <c r="AC368" s="5">
        <f t="shared" si="60"/>
        <v>1785</v>
      </c>
      <c r="AD368" s="159">
        <f t="shared" si="59"/>
        <v>17.800000000000118</v>
      </c>
    </row>
    <row r="369" spans="23:30">
      <c r="W369" s="3">
        <f t="shared" si="63"/>
        <v>3361</v>
      </c>
      <c r="X369" s="3">
        <f t="shared" si="61"/>
        <v>3370</v>
      </c>
      <c r="Y369" s="151">
        <f t="shared" si="62"/>
        <v>195.88000000000116</v>
      </c>
      <c r="Z369" s="151"/>
      <c r="AB369" s="3">
        <f t="shared" si="58"/>
        <v>1786</v>
      </c>
      <c r="AC369" s="5">
        <f t="shared" si="60"/>
        <v>1790</v>
      </c>
      <c r="AD369" s="159">
        <f t="shared" si="59"/>
        <v>17.850000000000119</v>
      </c>
    </row>
    <row r="370" spans="23:30">
      <c r="W370" s="3">
        <f t="shared" si="63"/>
        <v>3371</v>
      </c>
      <c r="X370" s="3">
        <f t="shared" si="61"/>
        <v>3380</v>
      </c>
      <c r="Y370" s="151">
        <f t="shared" si="62"/>
        <v>196.46000000000117</v>
      </c>
      <c r="Z370" s="151"/>
      <c r="AB370" s="3">
        <f t="shared" si="58"/>
        <v>1791</v>
      </c>
      <c r="AC370" s="5">
        <f t="shared" si="60"/>
        <v>1795</v>
      </c>
      <c r="AD370" s="159">
        <f t="shared" si="59"/>
        <v>17.900000000000119</v>
      </c>
    </row>
    <row r="371" spans="23:30">
      <c r="W371" s="3">
        <f t="shared" si="63"/>
        <v>3381</v>
      </c>
      <c r="X371" s="3">
        <f t="shared" si="61"/>
        <v>3390</v>
      </c>
      <c r="Y371" s="151">
        <f t="shared" si="62"/>
        <v>197.04000000000119</v>
      </c>
      <c r="Z371" s="151"/>
      <c r="AB371" s="3">
        <f t="shared" si="58"/>
        <v>1796</v>
      </c>
      <c r="AC371" s="5">
        <f t="shared" si="60"/>
        <v>1800</v>
      </c>
      <c r="AD371" s="159">
        <f t="shared" si="59"/>
        <v>17.95000000000012</v>
      </c>
    </row>
    <row r="372" spans="23:30">
      <c r="W372" s="3">
        <f t="shared" si="63"/>
        <v>3391</v>
      </c>
      <c r="X372" s="3">
        <f t="shared" si="61"/>
        <v>3400</v>
      </c>
      <c r="Y372" s="151">
        <f t="shared" si="62"/>
        <v>197.6200000000012</v>
      </c>
      <c r="Z372" s="151"/>
      <c r="AB372" s="3">
        <f t="shared" si="58"/>
        <v>1801</v>
      </c>
      <c r="AC372" s="5">
        <f t="shared" si="60"/>
        <v>1805</v>
      </c>
      <c r="AD372" s="159">
        <f t="shared" si="59"/>
        <v>18.000000000000121</v>
      </c>
    </row>
    <row r="373" spans="23:30">
      <c r="W373" s="3">
        <f t="shared" si="63"/>
        <v>3401</v>
      </c>
      <c r="X373" s="3">
        <f t="shared" si="61"/>
        <v>3410</v>
      </c>
      <c r="Y373" s="151">
        <f t="shared" si="62"/>
        <v>198.20000000000121</v>
      </c>
      <c r="Z373" s="151"/>
      <c r="AB373" s="3">
        <f t="shared" si="58"/>
        <v>1806</v>
      </c>
      <c r="AC373" s="5">
        <f t="shared" si="60"/>
        <v>1810</v>
      </c>
      <c r="AD373" s="159">
        <f t="shared" si="59"/>
        <v>18.050000000000122</v>
      </c>
    </row>
    <row r="374" spans="23:30">
      <c r="W374" s="3">
        <f t="shared" si="63"/>
        <v>3411</v>
      </c>
      <c r="X374" s="3">
        <f t="shared" si="61"/>
        <v>3420</v>
      </c>
      <c r="Y374" s="151">
        <f t="shared" si="62"/>
        <v>198.78000000000122</v>
      </c>
      <c r="Z374" s="151"/>
      <c r="AB374" s="3">
        <f t="shared" si="58"/>
        <v>1811</v>
      </c>
      <c r="AC374" s="5">
        <f t="shared" si="60"/>
        <v>1815</v>
      </c>
      <c r="AD374" s="159">
        <f t="shared" si="59"/>
        <v>18.100000000000122</v>
      </c>
    </row>
    <row r="375" spans="23:30">
      <c r="W375" s="3">
        <f t="shared" si="63"/>
        <v>3421</v>
      </c>
      <c r="X375" s="3">
        <f t="shared" si="61"/>
        <v>3430</v>
      </c>
      <c r="Y375" s="151">
        <f t="shared" si="62"/>
        <v>199.36000000000124</v>
      </c>
      <c r="Z375" s="151"/>
      <c r="AB375" s="3">
        <f t="shared" si="58"/>
        <v>1816</v>
      </c>
      <c r="AC375" s="5">
        <f t="shared" si="60"/>
        <v>1820</v>
      </c>
      <c r="AD375" s="159">
        <f t="shared" si="59"/>
        <v>18.150000000000123</v>
      </c>
    </row>
    <row r="376" spans="23:30">
      <c r="W376" s="3">
        <f t="shared" si="63"/>
        <v>3431</v>
      </c>
      <c r="X376" s="3">
        <f t="shared" si="61"/>
        <v>3440</v>
      </c>
      <c r="Y376" s="151">
        <f t="shared" si="62"/>
        <v>199.94000000000125</v>
      </c>
      <c r="Z376" s="151"/>
      <c r="AB376" s="3">
        <f t="shared" si="58"/>
        <v>1821</v>
      </c>
      <c r="AC376" s="5">
        <f t="shared" si="60"/>
        <v>1825</v>
      </c>
      <c r="AD376" s="159">
        <f t="shared" si="59"/>
        <v>18.200000000000124</v>
      </c>
    </row>
    <row r="377" spans="23:30">
      <c r="W377" s="3">
        <f t="shared" si="63"/>
        <v>3441</v>
      </c>
      <c r="X377" s="3">
        <f t="shared" si="61"/>
        <v>3450</v>
      </c>
      <c r="Y377" s="151">
        <f t="shared" si="62"/>
        <v>200.52000000000126</v>
      </c>
      <c r="Z377" s="151"/>
      <c r="AB377" s="3">
        <f t="shared" si="58"/>
        <v>1826</v>
      </c>
      <c r="AC377" s="5">
        <f t="shared" si="60"/>
        <v>1830</v>
      </c>
      <c r="AD377" s="159">
        <f t="shared" si="59"/>
        <v>18.250000000000124</v>
      </c>
    </row>
    <row r="378" spans="23:30">
      <c r="W378" s="3">
        <f t="shared" si="63"/>
        <v>3451</v>
      </c>
      <c r="X378" s="3">
        <f t="shared" si="61"/>
        <v>3460</v>
      </c>
      <c r="Y378" s="151">
        <f t="shared" si="62"/>
        <v>201.10000000000127</v>
      </c>
      <c r="Z378" s="151"/>
      <c r="AB378" s="3">
        <f t="shared" si="58"/>
        <v>1831</v>
      </c>
      <c r="AC378" s="5">
        <f t="shared" si="60"/>
        <v>1835</v>
      </c>
      <c r="AD378" s="159">
        <f t="shared" si="59"/>
        <v>18.300000000000125</v>
      </c>
    </row>
    <row r="379" spans="23:30">
      <c r="W379" s="3">
        <f t="shared" si="63"/>
        <v>3461</v>
      </c>
      <c r="X379" s="3">
        <f t="shared" si="61"/>
        <v>3470</v>
      </c>
      <c r="Y379" s="151">
        <f t="shared" si="62"/>
        <v>201.68000000000129</v>
      </c>
      <c r="Z379" s="151"/>
      <c r="AB379" s="3">
        <f t="shared" si="58"/>
        <v>1836</v>
      </c>
      <c r="AC379" s="5">
        <f t="shared" si="60"/>
        <v>1840</v>
      </c>
      <c r="AD379" s="159">
        <f t="shared" si="59"/>
        <v>18.350000000000126</v>
      </c>
    </row>
    <row r="380" spans="23:30">
      <c r="W380" s="3">
        <f t="shared" si="63"/>
        <v>3471</v>
      </c>
      <c r="X380" s="3">
        <f t="shared" si="61"/>
        <v>3480</v>
      </c>
      <c r="Y380" s="151">
        <f t="shared" si="62"/>
        <v>202.2600000000013</v>
      </c>
      <c r="Z380" s="151"/>
      <c r="AB380" s="3">
        <f t="shared" si="58"/>
        <v>1841</v>
      </c>
      <c r="AC380" s="5">
        <f t="shared" si="60"/>
        <v>1845</v>
      </c>
      <c r="AD380" s="159">
        <f t="shared" si="59"/>
        <v>18.400000000000126</v>
      </c>
    </row>
    <row r="381" spans="23:30">
      <c r="W381" s="3">
        <f t="shared" si="63"/>
        <v>3481</v>
      </c>
      <c r="X381" s="3">
        <f t="shared" si="61"/>
        <v>3490</v>
      </c>
      <c r="Y381" s="151">
        <f t="shared" si="62"/>
        <v>202.84000000000131</v>
      </c>
      <c r="Z381" s="151"/>
      <c r="AB381" s="3">
        <f t="shared" si="58"/>
        <v>1846</v>
      </c>
      <c r="AC381" s="5">
        <f t="shared" si="60"/>
        <v>1850</v>
      </c>
      <c r="AD381" s="159">
        <f t="shared" si="59"/>
        <v>18.450000000000127</v>
      </c>
    </row>
    <row r="382" spans="23:30">
      <c r="W382" s="3">
        <f t="shared" si="63"/>
        <v>3491</v>
      </c>
      <c r="X382" s="3">
        <f t="shared" si="61"/>
        <v>3500</v>
      </c>
      <c r="Y382" s="151">
        <f t="shared" si="62"/>
        <v>203.42000000000132</v>
      </c>
      <c r="Z382" s="151"/>
      <c r="AB382" s="3">
        <f t="shared" si="58"/>
        <v>1851</v>
      </c>
      <c r="AC382" s="5">
        <f t="shared" si="60"/>
        <v>1855</v>
      </c>
      <c r="AD382" s="159">
        <f t="shared" si="59"/>
        <v>18.500000000000128</v>
      </c>
    </row>
    <row r="383" spans="23:30">
      <c r="W383" s="3">
        <f t="shared" si="63"/>
        <v>3501</v>
      </c>
      <c r="X383" s="3">
        <f t="shared" si="61"/>
        <v>3510</v>
      </c>
      <c r="Y383" s="151">
        <f t="shared" si="62"/>
        <v>204.00000000000134</v>
      </c>
      <c r="Z383" s="151"/>
      <c r="AB383" s="3">
        <f t="shared" si="58"/>
        <v>1856</v>
      </c>
      <c r="AC383" s="5">
        <f t="shared" si="60"/>
        <v>1860</v>
      </c>
      <c r="AD383" s="159">
        <f t="shared" si="59"/>
        <v>18.550000000000129</v>
      </c>
    </row>
    <row r="384" spans="23:30">
      <c r="W384" s="3">
        <f t="shared" si="63"/>
        <v>3511</v>
      </c>
      <c r="X384" s="3">
        <f t="shared" si="61"/>
        <v>3520</v>
      </c>
      <c r="Y384" s="151">
        <f t="shared" si="62"/>
        <v>204.58000000000135</v>
      </c>
      <c r="Z384" s="151"/>
      <c r="AB384" s="3">
        <f t="shared" si="58"/>
        <v>1861</v>
      </c>
      <c r="AC384" s="5">
        <f t="shared" si="60"/>
        <v>1865</v>
      </c>
      <c r="AD384" s="159">
        <f t="shared" si="59"/>
        <v>18.600000000000129</v>
      </c>
    </row>
    <row r="385" spans="23:30">
      <c r="W385" s="3">
        <f t="shared" si="63"/>
        <v>3521</v>
      </c>
      <c r="X385" s="3">
        <f t="shared" si="61"/>
        <v>3530</v>
      </c>
      <c r="Y385" s="151">
        <f t="shared" si="62"/>
        <v>205.16000000000136</v>
      </c>
      <c r="Z385" s="151"/>
      <c r="AB385" s="3">
        <f t="shared" si="58"/>
        <v>1866</v>
      </c>
      <c r="AC385" s="5">
        <f t="shared" si="60"/>
        <v>1870</v>
      </c>
      <c r="AD385" s="159">
        <f t="shared" si="59"/>
        <v>18.65000000000013</v>
      </c>
    </row>
    <row r="386" spans="23:30">
      <c r="W386" s="3">
        <f t="shared" si="63"/>
        <v>3531</v>
      </c>
      <c r="X386" s="3">
        <f t="shared" si="61"/>
        <v>3540</v>
      </c>
      <c r="Y386" s="151">
        <f t="shared" si="62"/>
        <v>205.74000000000137</v>
      </c>
      <c r="Z386" s="151"/>
      <c r="AB386" s="3">
        <f t="shared" si="58"/>
        <v>1871</v>
      </c>
      <c r="AC386" s="5">
        <f t="shared" si="60"/>
        <v>1875</v>
      </c>
      <c r="AD386" s="159">
        <f t="shared" si="59"/>
        <v>18.700000000000131</v>
      </c>
    </row>
    <row r="387" spans="23:30">
      <c r="W387" s="3">
        <f t="shared" si="63"/>
        <v>3541</v>
      </c>
      <c r="X387" s="3">
        <f t="shared" si="61"/>
        <v>3550</v>
      </c>
      <c r="Y387" s="151">
        <f t="shared" si="62"/>
        <v>206.32000000000139</v>
      </c>
      <c r="Z387" s="151"/>
      <c r="AB387" s="3">
        <f t="shared" si="58"/>
        <v>1876</v>
      </c>
      <c r="AC387" s="5">
        <f t="shared" si="60"/>
        <v>1880</v>
      </c>
      <c r="AD387" s="159">
        <f t="shared" si="59"/>
        <v>18.750000000000131</v>
      </c>
    </row>
    <row r="388" spans="23:30">
      <c r="W388" s="3">
        <f t="shared" si="63"/>
        <v>3551</v>
      </c>
      <c r="X388" s="3">
        <f t="shared" si="61"/>
        <v>3560</v>
      </c>
      <c r="Y388" s="151">
        <f t="shared" si="62"/>
        <v>206.9000000000014</v>
      </c>
      <c r="Z388" s="151"/>
      <c r="AB388" s="3">
        <f t="shared" si="58"/>
        <v>1881</v>
      </c>
      <c r="AC388" s="5">
        <f t="shared" si="60"/>
        <v>1885</v>
      </c>
      <c r="AD388" s="159">
        <f t="shared" si="59"/>
        <v>18.800000000000132</v>
      </c>
    </row>
    <row r="389" spans="23:30">
      <c r="W389" s="3">
        <f t="shared" si="63"/>
        <v>3561</v>
      </c>
      <c r="X389" s="3">
        <f t="shared" si="61"/>
        <v>3570</v>
      </c>
      <c r="Y389" s="151">
        <f t="shared" si="62"/>
        <v>207.48000000000141</v>
      </c>
      <c r="Z389" s="151"/>
      <c r="AB389" s="3">
        <f t="shared" si="58"/>
        <v>1886</v>
      </c>
      <c r="AC389" s="5">
        <f t="shared" si="60"/>
        <v>1890</v>
      </c>
      <c r="AD389" s="159">
        <f t="shared" si="59"/>
        <v>18.850000000000133</v>
      </c>
    </row>
    <row r="390" spans="23:30">
      <c r="W390" s="3">
        <f t="shared" si="63"/>
        <v>3571</v>
      </c>
      <c r="X390" s="3">
        <f t="shared" si="61"/>
        <v>3580</v>
      </c>
      <c r="Y390" s="151">
        <f t="shared" si="62"/>
        <v>208.06000000000142</v>
      </c>
      <c r="Z390" s="151"/>
      <c r="AB390" s="3">
        <f t="shared" si="58"/>
        <v>1891</v>
      </c>
      <c r="AC390" s="5">
        <f t="shared" si="60"/>
        <v>1895</v>
      </c>
      <c r="AD390" s="159">
        <f t="shared" si="59"/>
        <v>18.900000000000134</v>
      </c>
    </row>
    <row r="391" spans="23:30">
      <c r="W391" s="3">
        <f t="shared" si="63"/>
        <v>3581</v>
      </c>
      <c r="X391" s="3">
        <f t="shared" si="61"/>
        <v>3590</v>
      </c>
      <c r="Y391" s="151">
        <f t="shared" si="62"/>
        <v>208.64000000000144</v>
      </c>
      <c r="Z391" s="151"/>
      <c r="AB391" s="3">
        <f t="shared" si="58"/>
        <v>1896</v>
      </c>
      <c r="AC391" s="5">
        <f t="shared" si="60"/>
        <v>1900</v>
      </c>
      <c r="AD391" s="159">
        <f t="shared" si="59"/>
        <v>18.950000000000134</v>
      </c>
    </row>
    <row r="392" spans="23:30">
      <c r="W392" s="3">
        <f t="shared" si="63"/>
        <v>3591</v>
      </c>
      <c r="X392" s="3">
        <f t="shared" si="61"/>
        <v>3600</v>
      </c>
      <c r="Y392" s="151">
        <f t="shared" si="62"/>
        <v>209.22000000000145</v>
      </c>
      <c r="Z392" s="151"/>
      <c r="AB392" s="3">
        <f t="shared" si="58"/>
        <v>1901</v>
      </c>
      <c r="AC392" s="5">
        <f t="shared" si="60"/>
        <v>1905</v>
      </c>
      <c r="AD392" s="159">
        <f t="shared" si="59"/>
        <v>19.000000000000135</v>
      </c>
    </row>
    <row r="393" spans="23:30">
      <c r="W393" s="3">
        <f t="shared" si="63"/>
        <v>3601</v>
      </c>
      <c r="X393" s="3">
        <f t="shared" si="61"/>
        <v>3610</v>
      </c>
      <c r="Y393" s="151">
        <f t="shared" si="62"/>
        <v>209.80000000000146</v>
      </c>
      <c r="Z393" s="151"/>
      <c r="AB393" s="3">
        <f t="shared" si="58"/>
        <v>1906</v>
      </c>
      <c r="AC393" s="5">
        <f t="shared" si="60"/>
        <v>1910</v>
      </c>
      <c r="AD393" s="159">
        <f t="shared" si="59"/>
        <v>19.050000000000136</v>
      </c>
    </row>
    <row r="394" spans="23:30">
      <c r="W394" s="3">
        <f t="shared" si="63"/>
        <v>3611</v>
      </c>
      <c r="X394" s="3">
        <f t="shared" si="61"/>
        <v>3620</v>
      </c>
      <c r="Y394" s="151">
        <f t="shared" si="62"/>
        <v>210.38000000000147</v>
      </c>
      <c r="Z394" s="151"/>
      <c r="AB394" s="3">
        <f t="shared" si="58"/>
        <v>1911</v>
      </c>
      <c r="AC394" s="5">
        <f t="shared" si="60"/>
        <v>1915</v>
      </c>
      <c r="AD394" s="159">
        <f t="shared" si="59"/>
        <v>19.100000000000136</v>
      </c>
    </row>
    <row r="395" spans="23:30">
      <c r="W395" s="3">
        <f t="shared" si="63"/>
        <v>3621</v>
      </c>
      <c r="X395" s="3">
        <f t="shared" si="61"/>
        <v>3630</v>
      </c>
      <c r="Y395" s="151">
        <f t="shared" si="62"/>
        <v>210.96000000000149</v>
      </c>
      <c r="Z395" s="151"/>
      <c r="AB395" s="3">
        <f t="shared" si="58"/>
        <v>1916</v>
      </c>
      <c r="AC395" s="5">
        <f t="shared" si="60"/>
        <v>1920</v>
      </c>
      <c r="AD395" s="159">
        <f t="shared" si="59"/>
        <v>19.150000000000137</v>
      </c>
    </row>
    <row r="396" spans="23:30">
      <c r="W396" s="3">
        <f t="shared" si="63"/>
        <v>3631</v>
      </c>
      <c r="X396" s="3">
        <f t="shared" si="61"/>
        <v>3640</v>
      </c>
      <c r="Y396" s="151">
        <f t="shared" si="62"/>
        <v>211.5400000000015</v>
      </c>
      <c r="Z396" s="151"/>
      <c r="AB396" s="3">
        <f t="shared" si="58"/>
        <v>1921</v>
      </c>
      <c r="AC396" s="5">
        <f t="shared" si="60"/>
        <v>1925</v>
      </c>
      <c r="AD396" s="159">
        <f t="shared" si="59"/>
        <v>19.200000000000138</v>
      </c>
    </row>
    <row r="397" spans="23:30">
      <c r="W397" s="3">
        <f t="shared" si="63"/>
        <v>3641</v>
      </c>
      <c r="X397" s="3">
        <f t="shared" si="61"/>
        <v>3650</v>
      </c>
      <c r="Y397" s="151">
        <f t="shared" si="62"/>
        <v>212.12000000000151</v>
      </c>
      <c r="Z397" s="151"/>
      <c r="AB397" s="3">
        <f t="shared" si="58"/>
        <v>1926</v>
      </c>
      <c r="AC397" s="5">
        <f t="shared" si="60"/>
        <v>1930</v>
      </c>
      <c r="AD397" s="159">
        <f t="shared" si="59"/>
        <v>19.250000000000139</v>
      </c>
    </row>
    <row r="398" spans="23:30">
      <c r="W398" s="3">
        <f t="shared" si="63"/>
        <v>3651</v>
      </c>
      <c r="X398" s="3">
        <f t="shared" si="61"/>
        <v>3660</v>
      </c>
      <c r="Y398" s="151">
        <f t="shared" si="62"/>
        <v>212.70000000000152</v>
      </c>
      <c r="Z398" s="151"/>
      <c r="AB398" s="3">
        <f t="shared" ref="AB398:AB461" si="64">AB397+5</f>
        <v>1931</v>
      </c>
      <c r="AC398" s="5">
        <f t="shared" si="60"/>
        <v>1935</v>
      </c>
      <c r="AD398" s="159">
        <f t="shared" ref="AD398:AD461" si="65">AD397+$AA$11</f>
        <v>19.300000000000139</v>
      </c>
    </row>
    <row r="399" spans="23:30">
      <c r="W399" s="3">
        <f t="shared" si="63"/>
        <v>3661</v>
      </c>
      <c r="X399" s="3">
        <f t="shared" si="61"/>
        <v>3670</v>
      </c>
      <c r="Y399" s="151">
        <f t="shared" si="62"/>
        <v>213.28000000000154</v>
      </c>
      <c r="Z399" s="151"/>
      <c r="AB399" s="3">
        <f t="shared" si="64"/>
        <v>1936</v>
      </c>
      <c r="AC399" s="5">
        <f t="shared" ref="AC399:AC462" si="66">AB399+4</f>
        <v>1940</v>
      </c>
      <c r="AD399" s="159">
        <f t="shared" si="65"/>
        <v>19.35000000000014</v>
      </c>
    </row>
    <row r="400" spans="23:30">
      <c r="W400" s="3">
        <f t="shared" si="63"/>
        <v>3671</v>
      </c>
      <c r="X400" s="3">
        <f t="shared" si="61"/>
        <v>3680</v>
      </c>
      <c r="Y400" s="151">
        <f t="shared" si="62"/>
        <v>213.86000000000155</v>
      </c>
      <c r="Z400" s="151"/>
      <c r="AB400" s="3">
        <f t="shared" si="64"/>
        <v>1941</v>
      </c>
      <c r="AC400" s="5">
        <f t="shared" si="66"/>
        <v>1945</v>
      </c>
      <c r="AD400" s="159">
        <f t="shared" si="65"/>
        <v>19.400000000000141</v>
      </c>
    </row>
    <row r="401" spans="23:30">
      <c r="W401" s="3">
        <f t="shared" si="63"/>
        <v>3681</v>
      </c>
      <c r="X401" s="3">
        <f t="shared" si="61"/>
        <v>3690</v>
      </c>
      <c r="Y401" s="151">
        <f t="shared" si="62"/>
        <v>214.44000000000156</v>
      </c>
      <c r="Z401" s="151"/>
      <c r="AB401" s="3">
        <f t="shared" si="64"/>
        <v>1946</v>
      </c>
      <c r="AC401" s="5">
        <f t="shared" si="66"/>
        <v>1950</v>
      </c>
      <c r="AD401" s="159">
        <f t="shared" si="65"/>
        <v>19.450000000000141</v>
      </c>
    </row>
    <row r="402" spans="23:30">
      <c r="W402" s="3">
        <f t="shared" si="63"/>
        <v>3691</v>
      </c>
      <c r="X402" s="3">
        <f t="shared" si="61"/>
        <v>3700</v>
      </c>
      <c r="Y402" s="151">
        <f t="shared" si="62"/>
        <v>215.02000000000157</v>
      </c>
      <c r="Z402" s="151"/>
      <c r="AB402" s="3">
        <f t="shared" si="64"/>
        <v>1951</v>
      </c>
      <c r="AC402" s="5">
        <f t="shared" si="66"/>
        <v>1955</v>
      </c>
      <c r="AD402" s="159">
        <f t="shared" si="65"/>
        <v>19.500000000000142</v>
      </c>
    </row>
    <row r="403" spans="23:30">
      <c r="W403" s="3">
        <f t="shared" si="63"/>
        <v>3701</v>
      </c>
      <c r="X403" s="3">
        <f t="shared" si="61"/>
        <v>3710</v>
      </c>
      <c r="Y403" s="151">
        <f t="shared" si="62"/>
        <v>215.60000000000159</v>
      </c>
      <c r="Z403" s="151"/>
      <c r="AB403" s="3">
        <f t="shared" si="64"/>
        <v>1956</v>
      </c>
      <c r="AC403" s="5">
        <f t="shared" si="66"/>
        <v>1960</v>
      </c>
      <c r="AD403" s="159">
        <f t="shared" si="65"/>
        <v>19.550000000000143</v>
      </c>
    </row>
    <row r="404" spans="23:30">
      <c r="W404" s="3">
        <f t="shared" si="63"/>
        <v>3711</v>
      </c>
      <c r="X404" s="3">
        <f t="shared" si="61"/>
        <v>3720</v>
      </c>
      <c r="Y404" s="151">
        <f t="shared" si="62"/>
        <v>216.1800000000016</v>
      </c>
      <c r="Z404" s="151"/>
      <c r="AB404" s="3">
        <f t="shared" si="64"/>
        <v>1961</v>
      </c>
      <c r="AC404" s="5">
        <f t="shared" si="66"/>
        <v>1965</v>
      </c>
      <c r="AD404" s="159">
        <f t="shared" si="65"/>
        <v>19.600000000000144</v>
      </c>
    </row>
    <row r="405" spans="23:30">
      <c r="W405" s="3">
        <f t="shared" si="63"/>
        <v>3721</v>
      </c>
      <c r="X405" s="3">
        <f t="shared" si="61"/>
        <v>3730</v>
      </c>
      <c r="Y405" s="151">
        <f t="shared" si="62"/>
        <v>216.76000000000161</v>
      </c>
      <c r="Z405" s="151"/>
      <c r="AB405" s="3">
        <f t="shared" si="64"/>
        <v>1966</v>
      </c>
      <c r="AC405" s="5">
        <f t="shared" si="66"/>
        <v>1970</v>
      </c>
      <c r="AD405" s="159">
        <f t="shared" si="65"/>
        <v>19.650000000000144</v>
      </c>
    </row>
    <row r="406" spans="23:30">
      <c r="W406" s="3">
        <f t="shared" si="63"/>
        <v>3731</v>
      </c>
      <c r="X406" s="3">
        <f t="shared" si="61"/>
        <v>3740</v>
      </c>
      <c r="Y406" s="151">
        <f t="shared" si="62"/>
        <v>217.34000000000162</v>
      </c>
      <c r="Z406" s="151"/>
      <c r="AB406" s="3">
        <f t="shared" si="64"/>
        <v>1971</v>
      </c>
      <c r="AC406" s="5">
        <f t="shared" si="66"/>
        <v>1975</v>
      </c>
      <c r="AD406" s="159">
        <f t="shared" si="65"/>
        <v>19.700000000000145</v>
      </c>
    </row>
    <row r="407" spans="23:30">
      <c r="W407" s="3">
        <f t="shared" si="63"/>
        <v>3741</v>
      </c>
      <c r="X407" s="3">
        <f t="shared" si="61"/>
        <v>3750</v>
      </c>
      <c r="Y407" s="151">
        <f t="shared" si="62"/>
        <v>217.92000000000164</v>
      </c>
      <c r="Z407" s="151"/>
      <c r="AB407" s="3">
        <f t="shared" si="64"/>
        <v>1976</v>
      </c>
      <c r="AC407" s="5">
        <f t="shared" si="66"/>
        <v>1980</v>
      </c>
      <c r="AD407" s="159">
        <f t="shared" si="65"/>
        <v>19.750000000000146</v>
      </c>
    </row>
    <row r="408" spans="23:30">
      <c r="W408" s="3">
        <f t="shared" si="63"/>
        <v>3751</v>
      </c>
      <c r="X408" s="3">
        <f t="shared" si="61"/>
        <v>3760</v>
      </c>
      <c r="Y408" s="151">
        <f t="shared" si="62"/>
        <v>218.50000000000165</v>
      </c>
      <c r="Z408" s="151"/>
      <c r="AB408" s="3">
        <f t="shared" si="64"/>
        <v>1981</v>
      </c>
      <c r="AC408" s="5">
        <f t="shared" si="66"/>
        <v>1985</v>
      </c>
      <c r="AD408" s="159">
        <f t="shared" si="65"/>
        <v>19.800000000000146</v>
      </c>
    </row>
    <row r="409" spans="23:30">
      <c r="W409" s="3">
        <f t="shared" si="63"/>
        <v>3761</v>
      </c>
      <c r="X409" s="3">
        <f t="shared" si="61"/>
        <v>3770</v>
      </c>
      <c r="Y409" s="151">
        <f t="shared" si="62"/>
        <v>219.08000000000166</v>
      </c>
      <c r="Z409" s="151"/>
      <c r="AB409" s="3">
        <f t="shared" si="64"/>
        <v>1986</v>
      </c>
      <c r="AC409" s="5">
        <f t="shared" si="66"/>
        <v>1990</v>
      </c>
      <c r="AD409" s="159">
        <f t="shared" si="65"/>
        <v>19.850000000000147</v>
      </c>
    </row>
    <row r="410" spans="23:30">
      <c r="W410" s="3">
        <f t="shared" si="63"/>
        <v>3771</v>
      </c>
      <c r="X410" s="3">
        <f t="shared" si="61"/>
        <v>3780</v>
      </c>
      <c r="Y410" s="151">
        <f t="shared" si="62"/>
        <v>219.66000000000167</v>
      </c>
      <c r="Z410" s="151"/>
      <c r="AB410" s="3">
        <f t="shared" si="64"/>
        <v>1991</v>
      </c>
      <c r="AC410" s="5">
        <f t="shared" si="66"/>
        <v>1995</v>
      </c>
      <c r="AD410" s="159">
        <f t="shared" si="65"/>
        <v>19.900000000000148</v>
      </c>
    </row>
    <row r="411" spans="23:30">
      <c r="W411" s="3">
        <f t="shared" si="63"/>
        <v>3781</v>
      </c>
      <c r="X411" s="3">
        <f t="shared" si="61"/>
        <v>3790</v>
      </c>
      <c r="Y411" s="151">
        <f t="shared" si="62"/>
        <v>220.24000000000169</v>
      </c>
      <c r="Z411" s="151"/>
      <c r="AB411" s="3">
        <f t="shared" si="64"/>
        <v>1996</v>
      </c>
      <c r="AC411" s="5">
        <f t="shared" si="66"/>
        <v>2000</v>
      </c>
      <c r="AD411" s="159">
        <f t="shared" si="65"/>
        <v>19.950000000000149</v>
      </c>
    </row>
    <row r="412" spans="23:30">
      <c r="W412" s="3">
        <f t="shared" si="63"/>
        <v>3791</v>
      </c>
      <c r="X412" s="3">
        <f t="shared" si="61"/>
        <v>3800</v>
      </c>
      <c r="Y412" s="151">
        <f t="shared" si="62"/>
        <v>220.8200000000017</v>
      </c>
      <c r="Z412" s="151"/>
      <c r="AB412" s="3">
        <f t="shared" si="64"/>
        <v>2001</v>
      </c>
      <c r="AC412" s="5">
        <f t="shared" si="66"/>
        <v>2005</v>
      </c>
      <c r="AD412" s="159">
        <f t="shared" si="65"/>
        <v>20.000000000000149</v>
      </c>
    </row>
    <row r="413" spans="23:30">
      <c r="W413" s="3">
        <f t="shared" si="63"/>
        <v>3801</v>
      </c>
      <c r="X413" s="3">
        <f t="shared" si="61"/>
        <v>3810</v>
      </c>
      <c r="Y413" s="151">
        <f t="shared" si="62"/>
        <v>221.40000000000171</v>
      </c>
      <c r="Z413" s="151"/>
      <c r="AB413" s="3">
        <f t="shared" si="64"/>
        <v>2006</v>
      </c>
      <c r="AC413" s="5">
        <f t="shared" si="66"/>
        <v>2010</v>
      </c>
      <c r="AD413" s="159">
        <f t="shared" si="65"/>
        <v>20.05000000000015</v>
      </c>
    </row>
    <row r="414" spans="23:30">
      <c r="W414" s="3">
        <f t="shared" si="63"/>
        <v>3811</v>
      </c>
      <c r="X414" s="3">
        <f t="shared" si="61"/>
        <v>3820</v>
      </c>
      <c r="Y414" s="151">
        <f t="shared" si="62"/>
        <v>221.98000000000172</v>
      </c>
      <c r="Z414" s="151"/>
      <c r="AB414" s="3">
        <f t="shared" si="64"/>
        <v>2011</v>
      </c>
      <c r="AC414" s="5">
        <f t="shared" si="66"/>
        <v>2015</v>
      </c>
      <c r="AD414" s="159">
        <f t="shared" si="65"/>
        <v>20.100000000000151</v>
      </c>
    </row>
    <row r="415" spans="23:30">
      <c r="W415" s="3">
        <f t="shared" si="63"/>
        <v>3821</v>
      </c>
      <c r="X415" s="3">
        <f t="shared" si="61"/>
        <v>3830</v>
      </c>
      <c r="Y415" s="151">
        <f t="shared" si="62"/>
        <v>222.56000000000174</v>
      </c>
      <c r="Z415" s="151"/>
      <c r="AB415" s="3">
        <f t="shared" si="64"/>
        <v>2016</v>
      </c>
      <c r="AC415" s="5">
        <f t="shared" si="66"/>
        <v>2020</v>
      </c>
      <c r="AD415" s="159">
        <f t="shared" si="65"/>
        <v>20.150000000000151</v>
      </c>
    </row>
    <row r="416" spans="23:30">
      <c r="W416" s="3">
        <f t="shared" si="63"/>
        <v>3831</v>
      </c>
      <c r="X416" s="3">
        <f t="shared" si="61"/>
        <v>3840</v>
      </c>
      <c r="Y416" s="151">
        <f t="shared" si="62"/>
        <v>223.14000000000175</v>
      </c>
      <c r="Z416" s="151"/>
      <c r="AB416" s="3">
        <f t="shared" si="64"/>
        <v>2021</v>
      </c>
      <c r="AC416" s="5">
        <f t="shared" si="66"/>
        <v>2025</v>
      </c>
      <c r="AD416" s="159">
        <f t="shared" si="65"/>
        <v>20.200000000000152</v>
      </c>
    </row>
    <row r="417" spans="23:30">
      <c r="W417" s="3">
        <f t="shared" si="63"/>
        <v>3841</v>
      </c>
      <c r="X417" s="3">
        <f t="shared" si="61"/>
        <v>3850</v>
      </c>
      <c r="Y417" s="151">
        <f t="shared" si="62"/>
        <v>223.72000000000176</v>
      </c>
      <c r="Z417" s="151"/>
      <c r="AB417" s="3">
        <f t="shared" si="64"/>
        <v>2026</v>
      </c>
      <c r="AC417" s="5">
        <f t="shared" si="66"/>
        <v>2030</v>
      </c>
      <c r="AD417" s="159">
        <f t="shared" si="65"/>
        <v>20.250000000000153</v>
      </c>
    </row>
    <row r="418" spans="23:30">
      <c r="W418" s="3">
        <f t="shared" si="63"/>
        <v>3851</v>
      </c>
      <c r="X418" s="3">
        <f t="shared" ref="X418:X481" si="67">W418+9</f>
        <v>3860</v>
      </c>
      <c r="Y418" s="151">
        <f t="shared" ref="Y418:Y481" si="68">Y417+$Z$33</f>
        <v>224.30000000000177</v>
      </c>
      <c r="Z418" s="151"/>
      <c r="AB418" s="3">
        <f t="shared" si="64"/>
        <v>2031</v>
      </c>
      <c r="AC418" s="5">
        <f t="shared" si="66"/>
        <v>2035</v>
      </c>
      <c r="AD418" s="159">
        <f t="shared" si="65"/>
        <v>20.300000000000153</v>
      </c>
    </row>
    <row r="419" spans="23:30">
      <c r="W419" s="3">
        <f t="shared" si="63"/>
        <v>3861</v>
      </c>
      <c r="X419" s="3">
        <f t="shared" si="67"/>
        <v>3870</v>
      </c>
      <c r="Y419" s="151">
        <f t="shared" si="68"/>
        <v>224.88000000000179</v>
      </c>
      <c r="Z419" s="151"/>
      <c r="AB419" s="3">
        <f t="shared" si="64"/>
        <v>2036</v>
      </c>
      <c r="AC419" s="5">
        <f t="shared" si="66"/>
        <v>2040</v>
      </c>
      <c r="AD419" s="159">
        <f t="shared" si="65"/>
        <v>20.350000000000154</v>
      </c>
    </row>
    <row r="420" spans="23:30">
      <c r="W420" s="3">
        <f t="shared" si="63"/>
        <v>3871</v>
      </c>
      <c r="X420" s="3">
        <f t="shared" si="67"/>
        <v>3880</v>
      </c>
      <c r="Y420" s="151">
        <f t="shared" si="68"/>
        <v>225.4600000000018</v>
      </c>
      <c r="Z420" s="151"/>
      <c r="AB420" s="3">
        <f t="shared" si="64"/>
        <v>2041</v>
      </c>
      <c r="AC420" s="5">
        <f t="shared" si="66"/>
        <v>2045</v>
      </c>
      <c r="AD420" s="159">
        <f t="shared" si="65"/>
        <v>20.400000000000155</v>
      </c>
    </row>
    <row r="421" spans="23:30">
      <c r="W421" s="3">
        <f t="shared" ref="W421:W484" si="69">W420+10</f>
        <v>3881</v>
      </c>
      <c r="X421" s="3">
        <f t="shared" si="67"/>
        <v>3890</v>
      </c>
      <c r="Y421" s="151">
        <f t="shared" si="68"/>
        <v>226.04000000000181</v>
      </c>
      <c r="Z421" s="151"/>
      <c r="AB421" s="3">
        <f t="shared" si="64"/>
        <v>2046</v>
      </c>
      <c r="AC421" s="5">
        <f t="shared" si="66"/>
        <v>2050</v>
      </c>
      <c r="AD421" s="159">
        <f t="shared" si="65"/>
        <v>20.450000000000156</v>
      </c>
    </row>
    <row r="422" spans="23:30">
      <c r="W422" s="3">
        <f t="shared" si="69"/>
        <v>3891</v>
      </c>
      <c r="X422" s="3">
        <f t="shared" si="67"/>
        <v>3900</v>
      </c>
      <c r="Y422" s="151">
        <f t="shared" si="68"/>
        <v>226.62000000000182</v>
      </c>
      <c r="Z422" s="151"/>
      <c r="AB422" s="3">
        <f t="shared" si="64"/>
        <v>2051</v>
      </c>
      <c r="AC422" s="5">
        <f t="shared" si="66"/>
        <v>2055</v>
      </c>
      <c r="AD422" s="159">
        <f t="shared" si="65"/>
        <v>20.500000000000156</v>
      </c>
    </row>
    <row r="423" spans="23:30">
      <c r="W423" s="3">
        <f t="shared" si="69"/>
        <v>3901</v>
      </c>
      <c r="X423" s="3">
        <f t="shared" si="67"/>
        <v>3910</v>
      </c>
      <c r="Y423" s="151">
        <f t="shared" si="68"/>
        <v>227.20000000000184</v>
      </c>
      <c r="Z423" s="151"/>
      <c r="AB423" s="3">
        <f t="shared" si="64"/>
        <v>2056</v>
      </c>
      <c r="AC423" s="5">
        <f t="shared" si="66"/>
        <v>2060</v>
      </c>
      <c r="AD423" s="159">
        <f t="shared" si="65"/>
        <v>20.550000000000157</v>
      </c>
    </row>
    <row r="424" spans="23:30">
      <c r="W424" s="3">
        <f t="shared" si="69"/>
        <v>3911</v>
      </c>
      <c r="X424" s="3">
        <f t="shared" si="67"/>
        <v>3920</v>
      </c>
      <c r="Y424" s="151">
        <f t="shared" si="68"/>
        <v>227.78000000000185</v>
      </c>
      <c r="Z424" s="151"/>
      <c r="AB424" s="3">
        <f t="shared" si="64"/>
        <v>2061</v>
      </c>
      <c r="AC424" s="5">
        <f t="shared" si="66"/>
        <v>2065</v>
      </c>
      <c r="AD424" s="159">
        <f t="shared" si="65"/>
        <v>20.600000000000158</v>
      </c>
    </row>
    <row r="425" spans="23:30">
      <c r="W425" s="3">
        <f t="shared" si="69"/>
        <v>3921</v>
      </c>
      <c r="X425" s="3">
        <f t="shared" si="67"/>
        <v>3930</v>
      </c>
      <c r="Y425" s="151">
        <f t="shared" si="68"/>
        <v>228.36000000000186</v>
      </c>
      <c r="Z425" s="151"/>
      <c r="AB425" s="3">
        <f t="shared" si="64"/>
        <v>2066</v>
      </c>
      <c r="AC425" s="5">
        <f t="shared" si="66"/>
        <v>2070</v>
      </c>
      <c r="AD425" s="159">
        <f t="shared" si="65"/>
        <v>20.650000000000158</v>
      </c>
    </row>
    <row r="426" spans="23:30">
      <c r="W426" s="3">
        <f t="shared" si="69"/>
        <v>3931</v>
      </c>
      <c r="X426" s="3">
        <f t="shared" si="67"/>
        <v>3940</v>
      </c>
      <c r="Y426" s="151">
        <f t="shared" si="68"/>
        <v>228.94000000000187</v>
      </c>
      <c r="Z426" s="151"/>
      <c r="AB426" s="3">
        <f t="shared" si="64"/>
        <v>2071</v>
      </c>
      <c r="AC426" s="5">
        <f t="shared" si="66"/>
        <v>2075</v>
      </c>
      <c r="AD426" s="159">
        <f t="shared" si="65"/>
        <v>20.700000000000159</v>
      </c>
    </row>
    <row r="427" spans="23:30">
      <c r="W427" s="3">
        <f t="shared" si="69"/>
        <v>3941</v>
      </c>
      <c r="X427" s="3">
        <f t="shared" si="67"/>
        <v>3950</v>
      </c>
      <c r="Y427" s="151">
        <f t="shared" si="68"/>
        <v>229.52000000000189</v>
      </c>
      <c r="Z427" s="151"/>
      <c r="AB427" s="3">
        <f t="shared" si="64"/>
        <v>2076</v>
      </c>
      <c r="AC427" s="5">
        <f t="shared" si="66"/>
        <v>2080</v>
      </c>
      <c r="AD427" s="159">
        <f t="shared" si="65"/>
        <v>20.75000000000016</v>
      </c>
    </row>
    <row r="428" spans="23:30">
      <c r="W428" s="3">
        <f t="shared" si="69"/>
        <v>3951</v>
      </c>
      <c r="X428" s="3">
        <f t="shared" si="67"/>
        <v>3960</v>
      </c>
      <c r="Y428" s="151">
        <f t="shared" si="68"/>
        <v>230.1000000000019</v>
      </c>
      <c r="Z428" s="151"/>
      <c r="AB428" s="3">
        <f t="shared" si="64"/>
        <v>2081</v>
      </c>
      <c r="AC428" s="5">
        <f t="shared" si="66"/>
        <v>2085</v>
      </c>
      <c r="AD428" s="159">
        <f t="shared" si="65"/>
        <v>20.800000000000161</v>
      </c>
    </row>
    <row r="429" spans="23:30">
      <c r="W429" s="3">
        <f t="shared" si="69"/>
        <v>3961</v>
      </c>
      <c r="X429" s="3">
        <f t="shared" si="67"/>
        <v>3970</v>
      </c>
      <c r="Y429" s="151">
        <f t="shared" si="68"/>
        <v>230.68000000000191</v>
      </c>
      <c r="Z429" s="151"/>
      <c r="AB429" s="3">
        <f t="shared" si="64"/>
        <v>2086</v>
      </c>
      <c r="AC429" s="5">
        <f t="shared" si="66"/>
        <v>2090</v>
      </c>
      <c r="AD429" s="159">
        <f t="shared" si="65"/>
        <v>20.850000000000161</v>
      </c>
    </row>
    <row r="430" spans="23:30">
      <c r="W430" s="3">
        <f t="shared" si="69"/>
        <v>3971</v>
      </c>
      <c r="X430" s="3">
        <f t="shared" si="67"/>
        <v>3980</v>
      </c>
      <c r="Y430" s="151">
        <f t="shared" si="68"/>
        <v>231.26000000000192</v>
      </c>
      <c r="Z430" s="151"/>
      <c r="AB430" s="3">
        <f t="shared" si="64"/>
        <v>2091</v>
      </c>
      <c r="AC430" s="5">
        <f t="shared" si="66"/>
        <v>2095</v>
      </c>
      <c r="AD430" s="159">
        <f t="shared" si="65"/>
        <v>20.900000000000162</v>
      </c>
    </row>
    <row r="431" spans="23:30">
      <c r="W431" s="3">
        <f t="shared" si="69"/>
        <v>3981</v>
      </c>
      <c r="X431" s="3">
        <f t="shared" si="67"/>
        <v>3990</v>
      </c>
      <c r="Y431" s="151">
        <f t="shared" si="68"/>
        <v>231.84000000000194</v>
      </c>
      <c r="Z431" s="151"/>
      <c r="AB431" s="3">
        <f t="shared" si="64"/>
        <v>2096</v>
      </c>
      <c r="AC431" s="5">
        <f t="shared" si="66"/>
        <v>2100</v>
      </c>
      <c r="AD431" s="159">
        <f t="shared" si="65"/>
        <v>20.950000000000163</v>
      </c>
    </row>
    <row r="432" spans="23:30">
      <c r="W432" s="3">
        <f t="shared" si="69"/>
        <v>3991</v>
      </c>
      <c r="X432" s="3">
        <f t="shared" si="67"/>
        <v>4000</v>
      </c>
      <c r="Y432" s="151">
        <f t="shared" si="68"/>
        <v>232.42000000000195</v>
      </c>
      <c r="Z432" s="151"/>
      <c r="AB432" s="3">
        <f t="shared" si="64"/>
        <v>2101</v>
      </c>
      <c r="AC432" s="5">
        <f t="shared" si="66"/>
        <v>2105</v>
      </c>
      <c r="AD432" s="159">
        <f t="shared" si="65"/>
        <v>21.000000000000163</v>
      </c>
    </row>
    <row r="433" spans="23:30">
      <c r="W433" s="3">
        <f t="shared" si="69"/>
        <v>4001</v>
      </c>
      <c r="X433" s="3">
        <f t="shared" si="67"/>
        <v>4010</v>
      </c>
      <c r="Y433" s="151">
        <f t="shared" si="68"/>
        <v>233.00000000000196</v>
      </c>
      <c r="Z433" s="151"/>
      <c r="AB433" s="3">
        <f t="shared" si="64"/>
        <v>2106</v>
      </c>
      <c r="AC433" s="5">
        <f t="shared" si="66"/>
        <v>2110</v>
      </c>
      <c r="AD433" s="159">
        <f t="shared" si="65"/>
        <v>21.050000000000164</v>
      </c>
    </row>
    <row r="434" spans="23:30">
      <c r="W434" s="3">
        <f t="shared" si="69"/>
        <v>4011</v>
      </c>
      <c r="X434" s="3">
        <f t="shared" si="67"/>
        <v>4020</v>
      </c>
      <c r="Y434" s="151">
        <f t="shared" si="68"/>
        <v>233.58000000000197</v>
      </c>
      <c r="Z434" s="151"/>
      <c r="AB434" s="3">
        <f t="shared" si="64"/>
        <v>2111</v>
      </c>
      <c r="AC434" s="5">
        <f t="shared" si="66"/>
        <v>2115</v>
      </c>
      <c r="AD434" s="159">
        <f t="shared" si="65"/>
        <v>21.100000000000165</v>
      </c>
    </row>
    <row r="435" spans="23:30">
      <c r="W435" s="3">
        <f t="shared" si="69"/>
        <v>4021</v>
      </c>
      <c r="X435" s="3">
        <f t="shared" si="67"/>
        <v>4030</v>
      </c>
      <c r="Y435" s="151">
        <f t="shared" si="68"/>
        <v>234.16000000000199</v>
      </c>
      <c r="Z435" s="151"/>
      <c r="AB435" s="3">
        <f t="shared" si="64"/>
        <v>2116</v>
      </c>
      <c r="AC435" s="5">
        <f t="shared" si="66"/>
        <v>2120</v>
      </c>
      <c r="AD435" s="159">
        <f t="shared" si="65"/>
        <v>21.150000000000166</v>
      </c>
    </row>
    <row r="436" spans="23:30">
      <c r="W436" s="3">
        <f t="shared" si="69"/>
        <v>4031</v>
      </c>
      <c r="X436" s="3">
        <f t="shared" si="67"/>
        <v>4040</v>
      </c>
      <c r="Y436" s="151">
        <f t="shared" si="68"/>
        <v>234.740000000002</v>
      </c>
      <c r="Z436" s="151"/>
      <c r="AB436" s="3">
        <f t="shared" si="64"/>
        <v>2121</v>
      </c>
      <c r="AC436" s="5">
        <f t="shared" si="66"/>
        <v>2125</v>
      </c>
      <c r="AD436" s="159">
        <f t="shared" si="65"/>
        <v>21.200000000000166</v>
      </c>
    </row>
    <row r="437" spans="23:30">
      <c r="W437" s="3">
        <f t="shared" si="69"/>
        <v>4041</v>
      </c>
      <c r="X437" s="3">
        <f t="shared" si="67"/>
        <v>4050</v>
      </c>
      <c r="Y437" s="151">
        <f t="shared" si="68"/>
        <v>235.32000000000201</v>
      </c>
      <c r="Z437" s="151"/>
      <c r="AB437" s="3">
        <f t="shared" si="64"/>
        <v>2126</v>
      </c>
      <c r="AC437" s="5">
        <f t="shared" si="66"/>
        <v>2130</v>
      </c>
      <c r="AD437" s="159">
        <f t="shared" si="65"/>
        <v>21.250000000000167</v>
      </c>
    </row>
    <row r="438" spans="23:30">
      <c r="W438" s="3">
        <f t="shared" si="69"/>
        <v>4051</v>
      </c>
      <c r="X438" s="3">
        <f t="shared" si="67"/>
        <v>4060</v>
      </c>
      <c r="Y438" s="151">
        <f t="shared" si="68"/>
        <v>235.90000000000202</v>
      </c>
      <c r="Z438" s="151"/>
      <c r="AB438" s="3">
        <f t="shared" si="64"/>
        <v>2131</v>
      </c>
      <c r="AC438" s="5">
        <f t="shared" si="66"/>
        <v>2135</v>
      </c>
      <c r="AD438" s="159">
        <f t="shared" si="65"/>
        <v>21.300000000000168</v>
      </c>
    </row>
    <row r="439" spans="23:30">
      <c r="W439" s="3">
        <f t="shared" si="69"/>
        <v>4061</v>
      </c>
      <c r="X439" s="3">
        <f t="shared" si="67"/>
        <v>4070</v>
      </c>
      <c r="Y439" s="151">
        <f t="shared" si="68"/>
        <v>236.48000000000204</v>
      </c>
      <c r="Z439" s="151"/>
      <c r="AB439" s="3">
        <f t="shared" si="64"/>
        <v>2136</v>
      </c>
      <c r="AC439" s="5">
        <f t="shared" si="66"/>
        <v>2140</v>
      </c>
      <c r="AD439" s="159">
        <f t="shared" si="65"/>
        <v>21.350000000000168</v>
      </c>
    </row>
    <row r="440" spans="23:30">
      <c r="W440" s="3">
        <f t="shared" si="69"/>
        <v>4071</v>
      </c>
      <c r="X440" s="3">
        <f t="shared" si="67"/>
        <v>4080</v>
      </c>
      <c r="Y440" s="151">
        <f t="shared" si="68"/>
        <v>237.06000000000205</v>
      </c>
      <c r="Z440" s="151"/>
      <c r="AB440" s="3">
        <f t="shared" si="64"/>
        <v>2141</v>
      </c>
      <c r="AC440" s="5">
        <f t="shared" si="66"/>
        <v>2145</v>
      </c>
      <c r="AD440" s="159">
        <f t="shared" si="65"/>
        <v>21.400000000000169</v>
      </c>
    </row>
    <row r="441" spans="23:30">
      <c r="W441" s="3">
        <f t="shared" si="69"/>
        <v>4081</v>
      </c>
      <c r="X441" s="3">
        <f t="shared" si="67"/>
        <v>4090</v>
      </c>
      <c r="Y441" s="151">
        <f t="shared" si="68"/>
        <v>237.64000000000206</v>
      </c>
      <c r="Z441" s="151"/>
      <c r="AB441" s="3">
        <f t="shared" si="64"/>
        <v>2146</v>
      </c>
      <c r="AC441" s="5">
        <f t="shared" si="66"/>
        <v>2150</v>
      </c>
      <c r="AD441" s="159">
        <f t="shared" si="65"/>
        <v>21.45000000000017</v>
      </c>
    </row>
    <row r="442" spans="23:30">
      <c r="W442" s="3">
        <f t="shared" si="69"/>
        <v>4091</v>
      </c>
      <c r="X442" s="3">
        <f t="shared" si="67"/>
        <v>4100</v>
      </c>
      <c r="Y442" s="151">
        <f t="shared" si="68"/>
        <v>238.22000000000207</v>
      </c>
      <c r="Z442" s="151"/>
      <c r="AB442" s="3">
        <f t="shared" si="64"/>
        <v>2151</v>
      </c>
      <c r="AC442" s="5">
        <f t="shared" si="66"/>
        <v>2155</v>
      </c>
      <c r="AD442" s="159">
        <f t="shared" si="65"/>
        <v>21.500000000000171</v>
      </c>
    </row>
    <row r="443" spans="23:30">
      <c r="W443" s="3">
        <f t="shared" si="69"/>
        <v>4101</v>
      </c>
      <c r="X443" s="3">
        <f t="shared" si="67"/>
        <v>4110</v>
      </c>
      <c r="Y443" s="151">
        <f t="shared" si="68"/>
        <v>238.80000000000209</v>
      </c>
      <c r="Z443" s="151"/>
      <c r="AB443" s="3">
        <f t="shared" si="64"/>
        <v>2156</v>
      </c>
      <c r="AC443" s="5">
        <f t="shared" si="66"/>
        <v>2160</v>
      </c>
      <c r="AD443" s="159">
        <f t="shared" si="65"/>
        <v>21.550000000000171</v>
      </c>
    </row>
    <row r="444" spans="23:30">
      <c r="W444" s="3">
        <f t="shared" si="69"/>
        <v>4111</v>
      </c>
      <c r="X444" s="3">
        <f t="shared" si="67"/>
        <v>4120</v>
      </c>
      <c r="Y444" s="151">
        <f t="shared" si="68"/>
        <v>239.3800000000021</v>
      </c>
      <c r="Z444" s="151"/>
      <c r="AB444" s="3">
        <f t="shared" si="64"/>
        <v>2161</v>
      </c>
      <c r="AC444" s="5">
        <f t="shared" si="66"/>
        <v>2165</v>
      </c>
      <c r="AD444" s="159">
        <f t="shared" si="65"/>
        <v>21.600000000000172</v>
      </c>
    </row>
    <row r="445" spans="23:30">
      <c r="W445" s="3">
        <f t="shared" si="69"/>
        <v>4121</v>
      </c>
      <c r="X445" s="3">
        <f t="shared" si="67"/>
        <v>4130</v>
      </c>
      <c r="Y445" s="151">
        <f t="shared" si="68"/>
        <v>239.96000000000211</v>
      </c>
      <c r="Z445" s="151"/>
      <c r="AB445" s="3">
        <f t="shared" si="64"/>
        <v>2166</v>
      </c>
      <c r="AC445" s="5">
        <f t="shared" si="66"/>
        <v>2170</v>
      </c>
      <c r="AD445" s="159">
        <f t="shared" si="65"/>
        <v>21.650000000000173</v>
      </c>
    </row>
    <row r="446" spans="23:30">
      <c r="W446" s="3">
        <f t="shared" si="69"/>
        <v>4131</v>
      </c>
      <c r="X446" s="3">
        <f t="shared" si="67"/>
        <v>4140</v>
      </c>
      <c r="Y446" s="151">
        <f t="shared" si="68"/>
        <v>240.54000000000212</v>
      </c>
      <c r="Z446" s="151"/>
      <c r="AB446" s="3">
        <f t="shared" si="64"/>
        <v>2171</v>
      </c>
      <c r="AC446" s="5">
        <f t="shared" si="66"/>
        <v>2175</v>
      </c>
      <c r="AD446" s="159">
        <f t="shared" si="65"/>
        <v>21.700000000000173</v>
      </c>
    </row>
    <row r="447" spans="23:30">
      <c r="W447" s="3">
        <f t="shared" si="69"/>
        <v>4141</v>
      </c>
      <c r="X447" s="3">
        <f t="shared" si="67"/>
        <v>4150</v>
      </c>
      <c r="Y447" s="151">
        <f t="shared" si="68"/>
        <v>241.12000000000214</v>
      </c>
      <c r="Z447" s="151"/>
      <c r="AB447" s="3">
        <f t="shared" si="64"/>
        <v>2176</v>
      </c>
      <c r="AC447" s="5">
        <f t="shared" si="66"/>
        <v>2180</v>
      </c>
      <c r="AD447" s="159">
        <f t="shared" si="65"/>
        <v>21.750000000000174</v>
      </c>
    </row>
    <row r="448" spans="23:30">
      <c r="W448" s="3">
        <f t="shared" si="69"/>
        <v>4151</v>
      </c>
      <c r="X448" s="3">
        <f t="shared" si="67"/>
        <v>4160</v>
      </c>
      <c r="Y448" s="151">
        <f t="shared" si="68"/>
        <v>241.70000000000215</v>
      </c>
      <c r="Z448" s="151"/>
      <c r="AB448" s="3">
        <f t="shared" si="64"/>
        <v>2181</v>
      </c>
      <c r="AC448" s="5">
        <f t="shared" si="66"/>
        <v>2185</v>
      </c>
      <c r="AD448" s="159">
        <f t="shared" si="65"/>
        <v>21.800000000000175</v>
      </c>
    </row>
    <row r="449" spans="23:30">
      <c r="W449" s="3">
        <f t="shared" si="69"/>
        <v>4161</v>
      </c>
      <c r="X449" s="3">
        <f t="shared" si="67"/>
        <v>4170</v>
      </c>
      <c r="Y449" s="151">
        <f t="shared" si="68"/>
        <v>242.28000000000216</v>
      </c>
      <c r="Z449" s="151"/>
      <c r="AB449" s="3">
        <f t="shared" si="64"/>
        <v>2186</v>
      </c>
      <c r="AC449" s="5">
        <f t="shared" si="66"/>
        <v>2190</v>
      </c>
      <c r="AD449" s="159">
        <f t="shared" si="65"/>
        <v>21.850000000000176</v>
      </c>
    </row>
    <row r="450" spans="23:30">
      <c r="W450" s="3">
        <f t="shared" si="69"/>
        <v>4171</v>
      </c>
      <c r="X450" s="3">
        <f t="shared" si="67"/>
        <v>4180</v>
      </c>
      <c r="Y450" s="151">
        <f t="shared" si="68"/>
        <v>242.86000000000217</v>
      </c>
      <c r="Z450" s="151"/>
      <c r="AB450" s="3">
        <f t="shared" si="64"/>
        <v>2191</v>
      </c>
      <c r="AC450" s="5">
        <f t="shared" si="66"/>
        <v>2195</v>
      </c>
      <c r="AD450" s="159">
        <f t="shared" si="65"/>
        <v>21.900000000000176</v>
      </c>
    </row>
    <row r="451" spans="23:30">
      <c r="W451" s="3">
        <f t="shared" si="69"/>
        <v>4181</v>
      </c>
      <c r="X451" s="3">
        <f t="shared" si="67"/>
        <v>4190</v>
      </c>
      <c r="Y451" s="151">
        <f t="shared" si="68"/>
        <v>243.44000000000219</v>
      </c>
      <c r="Z451" s="151"/>
      <c r="AB451" s="3">
        <f t="shared" si="64"/>
        <v>2196</v>
      </c>
      <c r="AC451" s="5">
        <f t="shared" si="66"/>
        <v>2200</v>
      </c>
      <c r="AD451" s="159">
        <f t="shared" si="65"/>
        <v>21.950000000000177</v>
      </c>
    </row>
    <row r="452" spans="23:30">
      <c r="W452" s="3">
        <f t="shared" si="69"/>
        <v>4191</v>
      </c>
      <c r="X452" s="3">
        <f t="shared" si="67"/>
        <v>4200</v>
      </c>
      <c r="Y452" s="151">
        <f t="shared" si="68"/>
        <v>244.0200000000022</v>
      </c>
      <c r="Z452" s="151"/>
      <c r="AB452" s="3">
        <f t="shared" si="64"/>
        <v>2201</v>
      </c>
      <c r="AC452" s="5">
        <f t="shared" si="66"/>
        <v>2205</v>
      </c>
      <c r="AD452" s="159">
        <f t="shared" si="65"/>
        <v>22.000000000000178</v>
      </c>
    </row>
    <row r="453" spans="23:30">
      <c r="W453" s="3">
        <f t="shared" si="69"/>
        <v>4201</v>
      </c>
      <c r="X453" s="3">
        <f t="shared" si="67"/>
        <v>4210</v>
      </c>
      <c r="Y453" s="151">
        <f t="shared" si="68"/>
        <v>244.60000000000221</v>
      </c>
      <c r="Z453" s="151"/>
      <c r="AB453" s="3">
        <f t="shared" si="64"/>
        <v>2206</v>
      </c>
      <c r="AC453" s="5">
        <f t="shared" si="66"/>
        <v>2210</v>
      </c>
      <c r="AD453" s="159">
        <f t="shared" si="65"/>
        <v>22.050000000000178</v>
      </c>
    </row>
    <row r="454" spans="23:30">
      <c r="W454" s="3">
        <f t="shared" si="69"/>
        <v>4211</v>
      </c>
      <c r="X454" s="3">
        <f t="shared" si="67"/>
        <v>4220</v>
      </c>
      <c r="Y454" s="151">
        <f t="shared" si="68"/>
        <v>245.18000000000222</v>
      </c>
      <c r="Z454" s="151"/>
      <c r="AB454" s="3">
        <f t="shared" si="64"/>
        <v>2211</v>
      </c>
      <c r="AC454" s="5">
        <f t="shared" si="66"/>
        <v>2215</v>
      </c>
      <c r="AD454" s="159">
        <f t="shared" si="65"/>
        <v>22.100000000000179</v>
      </c>
    </row>
    <row r="455" spans="23:30">
      <c r="W455" s="3">
        <f t="shared" si="69"/>
        <v>4221</v>
      </c>
      <c r="X455" s="3">
        <f t="shared" si="67"/>
        <v>4230</v>
      </c>
      <c r="Y455" s="151">
        <f t="shared" si="68"/>
        <v>245.76000000000224</v>
      </c>
      <c r="Z455" s="151"/>
      <c r="AB455" s="3">
        <f t="shared" si="64"/>
        <v>2216</v>
      </c>
      <c r="AC455" s="5">
        <f t="shared" si="66"/>
        <v>2220</v>
      </c>
      <c r="AD455" s="159">
        <f t="shared" si="65"/>
        <v>22.15000000000018</v>
      </c>
    </row>
    <row r="456" spans="23:30">
      <c r="W456" s="3">
        <f t="shared" si="69"/>
        <v>4231</v>
      </c>
      <c r="X456" s="3">
        <f t="shared" si="67"/>
        <v>4240</v>
      </c>
      <c r="Y456" s="151">
        <f t="shared" si="68"/>
        <v>246.34000000000225</v>
      </c>
      <c r="Z456" s="151"/>
      <c r="AB456" s="3">
        <f t="shared" si="64"/>
        <v>2221</v>
      </c>
      <c r="AC456" s="5">
        <f t="shared" si="66"/>
        <v>2225</v>
      </c>
      <c r="AD456" s="159">
        <f t="shared" si="65"/>
        <v>22.20000000000018</v>
      </c>
    </row>
    <row r="457" spans="23:30">
      <c r="W457" s="3">
        <f t="shared" si="69"/>
        <v>4241</v>
      </c>
      <c r="X457" s="3">
        <f t="shared" si="67"/>
        <v>4250</v>
      </c>
      <c r="Y457" s="151">
        <f t="shared" si="68"/>
        <v>246.92000000000226</v>
      </c>
      <c r="Z457" s="151"/>
      <c r="AB457" s="3">
        <f t="shared" si="64"/>
        <v>2226</v>
      </c>
      <c r="AC457" s="5">
        <f t="shared" si="66"/>
        <v>2230</v>
      </c>
      <c r="AD457" s="159">
        <f t="shared" si="65"/>
        <v>22.250000000000181</v>
      </c>
    </row>
    <row r="458" spans="23:30">
      <c r="W458" s="3">
        <f t="shared" si="69"/>
        <v>4251</v>
      </c>
      <c r="X458" s="3">
        <f t="shared" si="67"/>
        <v>4260</v>
      </c>
      <c r="Y458" s="151">
        <f t="shared" si="68"/>
        <v>247.50000000000227</v>
      </c>
      <c r="Z458" s="151"/>
      <c r="AB458" s="3">
        <f t="shared" si="64"/>
        <v>2231</v>
      </c>
      <c r="AC458" s="5">
        <f t="shared" si="66"/>
        <v>2235</v>
      </c>
      <c r="AD458" s="159">
        <f t="shared" si="65"/>
        <v>22.300000000000182</v>
      </c>
    </row>
    <row r="459" spans="23:30">
      <c r="W459" s="3">
        <f t="shared" si="69"/>
        <v>4261</v>
      </c>
      <c r="X459" s="3">
        <f t="shared" si="67"/>
        <v>4270</v>
      </c>
      <c r="Y459" s="151">
        <f t="shared" si="68"/>
        <v>248.08000000000229</v>
      </c>
      <c r="Z459" s="151"/>
      <c r="AB459" s="3">
        <f t="shared" si="64"/>
        <v>2236</v>
      </c>
      <c r="AC459" s="5">
        <f t="shared" si="66"/>
        <v>2240</v>
      </c>
      <c r="AD459" s="159">
        <f t="shared" si="65"/>
        <v>22.350000000000183</v>
      </c>
    </row>
    <row r="460" spans="23:30">
      <c r="W460" s="3">
        <f t="shared" si="69"/>
        <v>4271</v>
      </c>
      <c r="X460" s="3">
        <f t="shared" si="67"/>
        <v>4280</v>
      </c>
      <c r="Y460" s="151">
        <f t="shared" si="68"/>
        <v>248.6600000000023</v>
      </c>
      <c r="Z460" s="151"/>
      <c r="AB460" s="3">
        <f t="shared" si="64"/>
        <v>2241</v>
      </c>
      <c r="AC460" s="5">
        <f t="shared" si="66"/>
        <v>2245</v>
      </c>
      <c r="AD460" s="159">
        <f t="shared" si="65"/>
        <v>22.400000000000183</v>
      </c>
    </row>
    <row r="461" spans="23:30">
      <c r="W461" s="3">
        <f t="shared" si="69"/>
        <v>4281</v>
      </c>
      <c r="X461" s="3">
        <f t="shared" si="67"/>
        <v>4290</v>
      </c>
      <c r="Y461" s="151">
        <f t="shared" si="68"/>
        <v>249.24000000000231</v>
      </c>
      <c r="Z461" s="151"/>
      <c r="AB461" s="3">
        <f t="shared" si="64"/>
        <v>2246</v>
      </c>
      <c r="AC461" s="5">
        <f t="shared" si="66"/>
        <v>2250</v>
      </c>
      <c r="AD461" s="159">
        <f t="shared" si="65"/>
        <v>22.450000000000184</v>
      </c>
    </row>
    <row r="462" spans="23:30">
      <c r="W462" s="3">
        <f t="shared" si="69"/>
        <v>4291</v>
      </c>
      <c r="X462" s="3">
        <f t="shared" si="67"/>
        <v>4300</v>
      </c>
      <c r="Y462" s="151">
        <f t="shared" si="68"/>
        <v>249.82000000000232</v>
      </c>
      <c r="Z462" s="151"/>
      <c r="AB462" s="3">
        <f t="shared" ref="AB462:AB525" si="70">AB461+5</f>
        <v>2251</v>
      </c>
      <c r="AC462" s="5">
        <f t="shared" si="66"/>
        <v>2255</v>
      </c>
      <c r="AD462" s="159">
        <f t="shared" ref="AD462:AD525" si="71">AD461+$AA$11</f>
        <v>22.500000000000185</v>
      </c>
    </row>
    <row r="463" spans="23:30">
      <c r="W463" s="3">
        <f t="shared" si="69"/>
        <v>4301</v>
      </c>
      <c r="X463" s="3">
        <f t="shared" si="67"/>
        <v>4310</v>
      </c>
      <c r="Y463" s="151">
        <f t="shared" si="68"/>
        <v>250.40000000000234</v>
      </c>
      <c r="Z463" s="151"/>
      <c r="AB463" s="3">
        <f t="shared" si="70"/>
        <v>2256</v>
      </c>
      <c r="AC463" s="5">
        <f t="shared" ref="AC463:AC526" si="72">AB463+4</f>
        <v>2260</v>
      </c>
      <c r="AD463" s="159">
        <f t="shared" si="71"/>
        <v>22.550000000000185</v>
      </c>
    </row>
    <row r="464" spans="23:30">
      <c r="W464" s="3">
        <f t="shared" si="69"/>
        <v>4311</v>
      </c>
      <c r="X464" s="3">
        <f t="shared" si="67"/>
        <v>4320</v>
      </c>
      <c r="Y464" s="151">
        <f t="shared" si="68"/>
        <v>250.98000000000235</v>
      </c>
      <c r="Z464" s="151"/>
      <c r="AB464" s="3">
        <f t="shared" si="70"/>
        <v>2261</v>
      </c>
      <c r="AC464" s="5">
        <f t="shared" si="72"/>
        <v>2265</v>
      </c>
      <c r="AD464" s="159">
        <f t="shared" si="71"/>
        <v>22.600000000000186</v>
      </c>
    </row>
    <row r="465" spans="23:30">
      <c r="W465" s="3">
        <f t="shared" si="69"/>
        <v>4321</v>
      </c>
      <c r="X465" s="3">
        <f t="shared" si="67"/>
        <v>4330</v>
      </c>
      <c r="Y465" s="151">
        <f t="shared" si="68"/>
        <v>251.56000000000236</v>
      </c>
      <c r="Z465" s="151"/>
      <c r="AB465" s="3">
        <f t="shared" si="70"/>
        <v>2266</v>
      </c>
      <c r="AC465" s="5">
        <f t="shared" si="72"/>
        <v>2270</v>
      </c>
      <c r="AD465" s="159">
        <f t="shared" si="71"/>
        <v>22.650000000000187</v>
      </c>
    </row>
    <row r="466" spans="23:30">
      <c r="W466" s="3">
        <f t="shared" si="69"/>
        <v>4331</v>
      </c>
      <c r="X466" s="3">
        <f t="shared" si="67"/>
        <v>4340</v>
      </c>
      <c r="Y466" s="151">
        <f t="shared" si="68"/>
        <v>252.14000000000237</v>
      </c>
      <c r="Z466" s="151"/>
      <c r="AB466" s="3">
        <f t="shared" si="70"/>
        <v>2271</v>
      </c>
      <c r="AC466" s="5">
        <f t="shared" si="72"/>
        <v>2275</v>
      </c>
      <c r="AD466" s="159">
        <f t="shared" si="71"/>
        <v>22.700000000000188</v>
      </c>
    </row>
    <row r="467" spans="23:30">
      <c r="W467" s="3">
        <f t="shared" si="69"/>
        <v>4341</v>
      </c>
      <c r="X467" s="3">
        <f t="shared" si="67"/>
        <v>4350</v>
      </c>
      <c r="Y467" s="151">
        <f t="shared" si="68"/>
        <v>252.72000000000239</v>
      </c>
      <c r="Z467" s="151"/>
      <c r="AB467" s="3">
        <f t="shared" si="70"/>
        <v>2276</v>
      </c>
      <c r="AC467" s="5">
        <f t="shared" si="72"/>
        <v>2280</v>
      </c>
      <c r="AD467" s="159">
        <f t="shared" si="71"/>
        <v>22.750000000000188</v>
      </c>
    </row>
    <row r="468" spans="23:30">
      <c r="W468" s="3">
        <f t="shared" si="69"/>
        <v>4351</v>
      </c>
      <c r="X468" s="3">
        <f t="shared" si="67"/>
        <v>4360</v>
      </c>
      <c r="Y468" s="151">
        <f t="shared" si="68"/>
        <v>253.3000000000024</v>
      </c>
      <c r="Z468" s="151"/>
      <c r="AB468" s="3">
        <f t="shared" si="70"/>
        <v>2281</v>
      </c>
      <c r="AC468" s="5">
        <f t="shared" si="72"/>
        <v>2285</v>
      </c>
      <c r="AD468" s="159">
        <f t="shared" si="71"/>
        <v>22.800000000000189</v>
      </c>
    </row>
    <row r="469" spans="23:30">
      <c r="W469" s="3">
        <f t="shared" si="69"/>
        <v>4361</v>
      </c>
      <c r="X469" s="3">
        <f t="shared" si="67"/>
        <v>4370</v>
      </c>
      <c r="Y469" s="151">
        <f t="shared" si="68"/>
        <v>253.88000000000241</v>
      </c>
      <c r="Z469" s="151"/>
      <c r="AB469" s="3">
        <f t="shared" si="70"/>
        <v>2286</v>
      </c>
      <c r="AC469" s="5">
        <f t="shared" si="72"/>
        <v>2290</v>
      </c>
      <c r="AD469" s="159">
        <f t="shared" si="71"/>
        <v>22.85000000000019</v>
      </c>
    </row>
    <row r="470" spans="23:30">
      <c r="W470" s="3">
        <f t="shared" si="69"/>
        <v>4371</v>
      </c>
      <c r="X470" s="3">
        <f t="shared" si="67"/>
        <v>4380</v>
      </c>
      <c r="Y470" s="151">
        <f t="shared" si="68"/>
        <v>254.46000000000242</v>
      </c>
      <c r="Z470" s="151"/>
      <c r="AB470" s="3">
        <f t="shared" si="70"/>
        <v>2291</v>
      </c>
      <c r="AC470" s="5">
        <f t="shared" si="72"/>
        <v>2295</v>
      </c>
      <c r="AD470" s="159">
        <f t="shared" si="71"/>
        <v>22.90000000000019</v>
      </c>
    </row>
    <row r="471" spans="23:30">
      <c r="W471" s="3">
        <f t="shared" si="69"/>
        <v>4381</v>
      </c>
      <c r="X471" s="3">
        <f t="shared" si="67"/>
        <v>4390</v>
      </c>
      <c r="Y471" s="151">
        <f t="shared" si="68"/>
        <v>255.04000000000244</v>
      </c>
      <c r="Z471" s="151"/>
      <c r="AB471" s="3">
        <f t="shared" si="70"/>
        <v>2296</v>
      </c>
      <c r="AC471" s="5">
        <f t="shared" si="72"/>
        <v>2300</v>
      </c>
      <c r="AD471" s="159">
        <f t="shared" si="71"/>
        <v>22.950000000000191</v>
      </c>
    </row>
    <row r="472" spans="23:30">
      <c r="W472" s="3">
        <f t="shared" si="69"/>
        <v>4391</v>
      </c>
      <c r="X472" s="3">
        <f t="shared" si="67"/>
        <v>4400</v>
      </c>
      <c r="Y472" s="151">
        <f t="shared" si="68"/>
        <v>255.62000000000245</v>
      </c>
      <c r="Z472" s="151"/>
      <c r="AB472" s="3">
        <f t="shared" si="70"/>
        <v>2301</v>
      </c>
      <c r="AC472" s="5">
        <f t="shared" si="72"/>
        <v>2305</v>
      </c>
      <c r="AD472" s="159">
        <f t="shared" si="71"/>
        <v>23.000000000000192</v>
      </c>
    </row>
    <row r="473" spans="23:30">
      <c r="W473" s="3">
        <f t="shared" si="69"/>
        <v>4401</v>
      </c>
      <c r="X473" s="3">
        <f t="shared" si="67"/>
        <v>4410</v>
      </c>
      <c r="Y473" s="151">
        <f t="shared" si="68"/>
        <v>256.20000000000243</v>
      </c>
      <c r="Z473" s="151"/>
      <c r="AB473" s="3">
        <f t="shared" si="70"/>
        <v>2306</v>
      </c>
      <c r="AC473" s="5">
        <f t="shared" si="72"/>
        <v>2310</v>
      </c>
      <c r="AD473" s="159">
        <f t="shared" si="71"/>
        <v>23.050000000000193</v>
      </c>
    </row>
    <row r="474" spans="23:30">
      <c r="W474" s="3">
        <f t="shared" si="69"/>
        <v>4411</v>
      </c>
      <c r="X474" s="3">
        <f t="shared" si="67"/>
        <v>4420</v>
      </c>
      <c r="Y474" s="151">
        <f t="shared" si="68"/>
        <v>256.78000000000242</v>
      </c>
      <c r="Z474" s="151"/>
      <c r="AB474" s="3">
        <f t="shared" si="70"/>
        <v>2311</v>
      </c>
      <c r="AC474" s="5">
        <f t="shared" si="72"/>
        <v>2315</v>
      </c>
      <c r="AD474" s="159">
        <f t="shared" si="71"/>
        <v>23.100000000000193</v>
      </c>
    </row>
    <row r="475" spans="23:30">
      <c r="W475" s="3">
        <f t="shared" si="69"/>
        <v>4421</v>
      </c>
      <c r="X475" s="3">
        <f t="shared" si="67"/>
        <v>4430</v>
      </c>
      <c r="Y475" s="151">
        <f t="shared" si="68"/>
        <v>257.3600000000024</v>
      </c>
      <c r="Z475" s="151"/>
      <c r="AB475" s="3">
        <f t="shared" si="70"/>
        <v>2316</v>
      </c>
      <c r="AC475" s="5">
        <f t="shared" si="72"/>
        <v>2320</v>
      </c>
      <c r="AD475" s="159">
        <f t="shared" si="71"/>
        <v>23.150000000000194</v>
      </c>
    </row>
    <row r="476" spans="23:30">
      <c r="W476" s="3">
        <f t="shared" si="69"/>
        <v>4431</v>
      </c>
      <c r="X476" s="3">
        <f t="shared" si="67"/>
        <v>4440</v>
      </c>
      <c r="Y476" s="151">
        <f t="shared" si="68"/>
        <v>257.94000000000239</v>
      </c>
      <c r="Z476" s="151"/>
      <c r="AB476" s="3">
        <f t="shared" si="70"/>
        <v>2321</v>
      </c>
      <c r="AC476" s="5">
        <f t="shared" si="72"/>
        <v>2325</v>
      </c>
      <c r="AD476" s="159">
        <f t="shared" si="71"/>
        <v>23.200000000000195</v>
      </c>
    </row>
    <row r="477" spans="23:30">
      <c r="W477" s="3">
        <f t="shared" si="69"/>
        <v>4441</v>
      </c>
      <c r="X477" s="3">
        <f t="shared" si="67"/>
        <v>4450</v>
      </c>
      <c r="Y477" s="151">
        <f t="shared" si="68"/>
        <v>258.52000000000237</v>
      </c>
      <c r="Z477" s="151"/>
      <c r="AB477" s="3">
        <f t="shared" si="70"/>
        <v>2326</v>
      </c>
      <c r="AC477" s="5">
        <f t="shared" si="72"/>
        <v>2330</v>
      </c>
      <c r="AD477" s="159">
        <f t="shared" si="71"/>
        <v>23.250000000000195</v>
      </c>
    </row>
    <row r="478" spans="23:30">
      <c r="W478" s="3">
        <f t="shared" si="69"/>
        <v>4451</v>
      </c>
      <c r="X478" s="3">
        <f t="shared" si="67"/>
        <v>4460</v>
      </c>
      <c r="Y478" s="151">
        <f t="shared" si="68"/>
        <v>259.10000000000235</v>
      </c>
      <c r="Z478" s="151"/>
      <c r="AB478" s="3">
        <f t="shared" si="70"/>
        <v>2331</v>
      </c>
      <c r="AC478" s="5">
        <f t="shared" si="72"/>
        <v>2335</v>
      </c>
      <c r="AD478" s="159">
        <f t="shared" si="71"/>
        <v>23.300000000000196</v>
      </c>
    </row>
    <row r="479" spans="23:30">
      <c r="W479" s="3">
        <f t="shared" si="69"/>
        <v>4461</v>
      </c>
      <c r="X479" s="3">
        <f t="shared" si="67"/>
        <v>4470</v>
      </c>
      <c r="Y479" s="151">
        <f t="shared" si="68"/>
        <v>259.68000000000234</v>
      </c>
      <c r="Z479" s="151"/>
      <c r="AB479" s="3">
        <f t="shared" si="70"/>
        <v>2336</v>
      </c>
      <c r="AC479" s="5">
        <f t="shared" si="72"/>
        <v>2340</v>
      </c>
      <c r="AD479" s="159">
        <f t="shared" si="71"/>
        <v>23.350000000000197</v>
      </c>
    </row>
    <row r="480" spans="23:30">
      <c r="W480" s="3">
        <f t="shared" si="69"/>
        <v>4471</v>
      </c>
      <c r="X480" s="3">
        <f t="shared" si="67"/>
        <v>4480</v>
      </c>
      <c r="Y480" s="151">
        <f t="shared" si="68"/>
        <v>260.26000000000232</v>
      </c>
      <c r="Z480" s="151"/>
      <c r="AB480" s="3">
        <f t="shared" si="70"/>
        <v>2341</v>
      </c>
      <c r="AC480" s="5">
        <f t="shared" si="72"/>
        <v>2345</v>
      </c>
      <c r="AD480" s="159">
        <f t="shared" si="71"/>
        <v>23.400000000000198</v>
      </c>
    </row>
    <row r="481" spans="23:30">
      <c r="W481" s="3">
        <f t="shared" si="69"/>
        <v>4481</v>
      </c>
      <c r="X481" s="3">
        <f t="shared" si="67"/>
        <v>4490</v>
      </c>
      <c r="Y481" s="151">
        <f t="shared" si="68"/>
        <v>260.84000000000231</v>
      </c>
      <c r="Z481" s="151"/>
      <c r="AB481" s="3">
        <f t="shared" si="70"/>
        <v>2346</v>
      </c>
      <c r="AC481" s="5">
        <f t="shared" si="72"/>
        <v>2350</v>
      </c>
      <c r="AD481" s="159">
        <f t="shared" si="71"/>
        <v>23.450000000000198</v>
      </c>
    </row>
    <row r="482" spans="23:30">
      <c r="W482" s="3">
        <f t="shared" si="69"/>
        <v>4491</v>
      </c>
      <c r="X482" s="3">
        <f t="shared" ref="X482:X545" si="73">W482+9</f>
        <v>4500</v>
      </c>
      <c r="Y482" s="151">
        <f t="shared" ref="Y482:Y545" si="74">Y481+$Z$33</f>
        <v>261.42000000000229</v>
      </c>
      <c r="Z482" s="151"/>
      <c r="AB482" s="3">
        <f t="shared" si="70"/>
        <v>2351</v>
      </c>
      <c r="AC482" s="5">
        <f t="shared" si="72"/>
        <v>2355</v>
      </c>
      <c r="AD482" s="159">
        <f t="shared" si="71"/>
        <v>23.500000000000199</v>
      </c>
    </row>
    <row r="483" spans="23:30">
      <c r="W483" s="3">
        <f t="shared" si="69"/>
        <v>4501</v>
      </c>
      <c r="X483" s="3">
        <f t="shared" si="73"/>
        <v>4510</v>
      </c>
      <c r="Y483" s="151">
        <f t="shared" si="74"/>
        <v>262.00000000000227</v>
      </c>
      <c r="Z483" s="151"/>
      <c r="AB483" s="3">
        <f t="shared" si="70"/>
        <v>2356</v>
      </c>
      <c r="AC483" s="5">
        <f t="shared" si="72"/>
        <v>2360</v>
      </c>
      <c r="AD483" s="159">
        <f t="shared" si="71"/>
        <v>23.5500000000002</v>
      </c>
    </row>
    <row r="484" spans="23:30">
      <c r="W484" s="3">
        <f t="shared" si="69"/>
        <v>4511</v>
      </c>
      <c r="X484" s="3">
        <f t="shared" si="73"/>
        <v>4520</v>
      </c>
      <c r="Y484" s="151">
        <f t="shared" si="74"/>
        <v>262.58000000000226</v>
      </c>
      <c r="Z484" s="151"/>
      <c r="AB484" s="3">
        <f t="shared" si="70"/>
        <v>2361</v>
      </c>
      <c r="AC484" s="5">
        <f t="shared" si="72"/>
        <v>2365</v>
      </c>
      <c r="AD484" s="159">
        <f t="shared" si="71"/>
        <v>23.6000000000002</v>
      </c>
    </row>
    <row r="485" spans="23:30">
      <c r="W485" s="3">
        <f t="shared" ref="W485:W548" si="75">W484+10</f>
        <v>4521</v>
      </c>
      <c r="X485" s="3">
        <f t="shared" si="73"/>
        <v>4530</v>
      </c>
      <c r="Y485" s="151">
        <f t="shared" si="74"/>
        <v>263.16000000000224</v>
      </c>
      <c r="Z485" s="151"/>
      <c r="AB485" s="3">
        <f t="shared" si="70"/>
        <v>2366</v>
      </c>
      <c r="AC485" s="5">
        <f t="shared" si="72"/>
        <v>2370</v>
      </c>
      <c r="AD485" s="159">
        <f t="shared" si="71"/>
        <v>23.650000000000201</v>
      </c>
    </row>
    <row r="486" spans="23:30">
      <c r="W486" s="3">
        <f t="shared" si="75"/>
        <v>4531</v>
      </c>
      <c r="X486" s="3">
        <f t="shared" si="73"/>
        <v>4540</v>
      </c>
      <c r="Y486" s="151">
        <f t="shared" si="74"/>
        <v>263.74000000000223</v>
      </c>
      <c r="Z486" s="151"/>
      <c r="AB486" s="3">
        <f t="shared" si="70"/>
        <v>2371</v>
      </c>
      <c r="AC486" s="5">
        <f t="shared" si="72"/>
        <v>2375</v>
      </c>
      <c r="AD486" s="159">
        <f t="shared" si="71"/>
        <v>23.700000000000202</v>
      </c>
    </row>
    <row r="487" spans="23:30">
      <c r="W487" s="3">
        <f t="shared" si="75"/>
        <v>4541</v>
      </c>
      <c r="X487" s="3">
        <f t="shared" si="73"/>
        <v>4550</v>
      </c>
      <c r="Y487" s="151">
        <f t="shared" si="74"/>
        <v>264.32000000000221</v>
      </c>
      <c r="Z487" s="151"/>
      <c r="AB487" s="3">
        <f t="shared" si="70"/>
        <v>2376</v>
      </c>
      <c r="AC487" s="5">
        <f t="shared" si="72"/>
        <v>2380</v>
      </c>
      <c r="AD487" s="159">
        <f t="shared" si="71"/>
        <v>23.750000000000203</v>
      </c>
    </row>
    <row r="488" spans="23:30">
      <c r="W488" s="3">
        <f t="shared" si="75"/>
        <v>4551</v>
      </c>
      <c r="X488" s="3">
        <f t="shared" si="73"/>
        <v>4560</v>
      </c>
      <c r="Y488" s="151">
        <f t="shared" si="74"/>
        <v>264.90000000000219</v>
      </c>
      <c r="Z488" s="151"/>
      <c r="AB488" s="3">
        <f t="shared" si="70"/>
        <v>2381</v>
      </c>
      <c r="AC488" s="5">
        <f t="shared" si="72"/>
        <v>2385</v>
      </c>
      <c r="AD488" s="159">
        <f t="shared" si="71"/>
        <v>23.800000000000203</v>
      </c>
    </row>
    <row r="489" spans="23:30">
      <c r="W489" s="3">
        <f t="shared" si="75"/>
        <v>4561</v>
      </c>
      <c r="X489" s="3">
        <f t="shared" si="73"/>
        <v>4570</v>
      </c>
      <c r="Y489" s="151">
        <f t="shared" si="74"/>
        <v>265.48000000000218</v>
      </c>
      <c r="Z489" s="151"/>
      <c r="AB489" s="3">
        <f t="shared" si="70"/>
        <v>2386</v>
      </c>
      <c r="AC489" s="5">
        <f t="shared" si="72"/>
        <v>2390</v>
      </c>
      <c r="AD489" s="159">
        <f t="shared" si="71"/>
        <v>23.850000000000204</v>
      </c>
    </row>
    <row r="490" spans="23:30">
      <c r="W490" s="3">
        <f t="shared" si="75"/>
        <v>4571</v>
      </c>
      <c r="X490" s="3">
        <f t="shared" si="73"/>
        <v>4580</v>
      </c>
      <c r="Y490" s="151">
        <f t="shared" si="74"/>
        <v>266.06000000000216</v>
      </c>
      <c r="Z490" s="151"/>
      <c r="AB490" s="3">
        <f t="shared" si="70"/>
        <v>2391</v>
      </c>
      <c r="AC490" s="5">
        <f t="shared" si="72"/>
        <v>2395</v>
      </c>
      <c r="AD490" s="159">
        <f t="shared" si="71"/>
        <v>23.900000000000205</v>
      </c>
    </row>
    <row r="491" spans="23:30">
      <c r="W491" s="3">
        <f t="shared" si="75"/>
        <v>4581</v>
      </c>
      <c r="X491" s="3">
        <f t="shared" si="73"/>
        <v>4590</v>
      </c>
      <c r="Y491" s="151">
        <f t="shared" si="74"/>
        <v>266.64000000000215</v>
      </c>
      <c r="Z491" s="151"/>
      <c r="AB491" s="3">
        <f t="shared" si="70"/>
        <v>2396</v>
      </c>
      <c r="AC491" s="5">
        <f t="shared" si="72"/>
        <v>2400</v>
      </c>
      <c r="AD491" s="159">
        <f t="shared" si="71"/>
        <v>23.950000000000205</v>
      </c>
    </row>
    <row r="492" spans="23:30">
      <c r="W492" s="3">
        <f t="shared" si="75"/>
        <v>4591</v>
      </c>
      <c r="X492" s="3">
        <f t="shared" si="73"/>
        <v>4600</v>
      </c>
      <c r="Y492" s="151">
        <f t="shared" si="74"/>
        <v>267.22000000000213</v>
      </c>
      <c r="Z492" s="151"/>
      <c r="AB492" s="3">
        <f t="shared" si="70"/>
        <v>2401</v>
      </c>
      <c r="AC492" s="5">
        <f t="shared" si="72"/>
        <v>2405</v>
      </c>
      <c r="AD492" s="159">
        <f t="shared" si="71"/>
        <v>24.000000000000206</v>
      </c>
    </row>
    <row r="493" spans="23:30">
      <c r="W493" s="3">
        <f t="shared" si="75"/>
        <v>4601</v>
      </c>
      <c r="X493" s="3">
        <f t="shared" si="73"/>
        <v>4610</v>
      </c>
      <c r="Y493" s="151">
        <f t="shared" si="74"/>
        <v>267.80000000000211</v>
      </c>
      <c r="Z493" s="151"/>
      <c r="AB493" s="3">
        <f t="shared" si="70"/>
        <v>2406</v>
      </c>
      <c r="AC493" s="5">
        <f t="shared" si="72"/>
        <v>2410</v>
      </c>
      <c r="AD493" s="159">
        <f t="shared" si="71"/>
        <v>24.050000000000207</v>
      </c>
    </row>
    <row r="494" spans="23:30">
      <c r="W494" s="3">
        <f t="shared" si="75"/>
        <v>4611</v>
      </c>
      <c r="X494" s="3">
        <f t="shared" si="73"/>
        <v>4620</v>
      </c>
      <c r="Y494" s="151">
        <f t="shared" si="74"/>
        <v>268.3800000000021</v>
      </c>
      <c r="Z494" s="151"/>
      <c r="AB494" s="3">
        <f t="shared" si="70"/>
        <v>2411</v>
      </c>
      <c r="AC494" s="5">
        <f t="shared" si="72"/>
        <v>2415</v>
      </c>
      <c r="AD494" s="159">
        <f t="shared" si="71"/>
        <v>24.100000000000207</v>
      </c>
    </row>
    <row r="495" spans="23:30">
      <c r="W495" s="3">
        <f t="shared" si="75"/>
        <v>4621</v>
      </c>
      <c r="X495" s="3">
        <f t="shared" si="73"/>
        <v>4630</v>
      </c>
      <c r="Y495" s="151">
        <f t="shared" si="74"/>
        <v>268.96000000000208</v>
      </c>
      <c r="Z495" s="151"/>
      <c r="AB495" s="3">
        <f t="shared" si="70"/>
        <v>2416</v>
      </c>
      <c r="AC495" s="5">
        <f t="shared" si="72"/>
        <v>2420</v>
      </c>
      <c r="AD495" s="159">
        <f t="shared" si="71"/>
        <v>24.150000000000208</v>
      </c>
    </row>
    <row r="496" spans="23:30">
      <c r="W496" s="3">
        <f t="shared" si="75"/>
        <v>4631</v>
      </c>
      <c r="X496" s="3">
        <f t="shared" si="73"/>
        <v>4640</v>
      </c>
      <c r="Y496" s="151">
        <f t="shared" si="74"/>
        <v>269.54000000000207</v>
      </c>
      <c r="Z496" s="151"/>
      <c r="AB496" s="3">
        <f t="shared" si="70"/>
        <v>2421</v>
      </c>
      <c r="AC496" s="5">
        <f t="shared" si="72"/>
        <v>2425</v>
      </c>
      <c r="AD496" s="159">
        <f t="shared" si="71"/>
        <v>24.200000000000209</v>
      </c>
    </row>
    <row r="497" spans="23:30">
      <c r="W497" s="3">
        <f t="shared" si="75"/>
        <v>4641</v>
      </c>
      <c r="X497" s="3">
        <f t="shared" si="73"/>
        <v>4650</v>
      </c>
      <c r="Y497" s="151">
        <f t="shared" si="74"/>
        <v>270.12000000000205</v>
      </c>
      <c r="Z497" s="151"/>
      <c r="AB497" s="3">
        <f t="shared" si="70"/>
        <v>2426</v>
      </c>
      <c r="AC497" s="5">
        <f t="shared" si="72"/>
        <v>2430</v>
      </c>
      <c r="AD497" s="159">
        <f t="shared" si="71"/>
        <v>24.25000000000021</v>
      </c>
    </row>
    <row r="498" spans="23:30">
      <c r="W498" s="3">
        <f t="shared" si="75"/>
        <v>4651</v>
      </c>
      <c r="X498" s="3">
        <f t="shared" si="73"/>
        <v>4660</v>
      </c>
      <c r="Y498" s="151">
        <f t="shared" si="74"/>
        <v>270.70000000000203</v>
      </c>
      <c r="Z498" s="151"/>
      <c r="AB498" s="3">
        <f t="shared" si="70"/>
        <v>2431</v>
      </c>
      <c r="AC498" s="5">
        <f t="shared" si="72"/>
        <v>2435</v>
      </c>
      <c r="AD498" s="159">
        <f t="shared" si="71"/>
        <v>24.30000000000021</v>
      </c>
    </row>
    <row r="499" spans="23:30">
      <c r="W499" s="3">
        <f t="shared" si="75"/>
        <v>4661</v>
      </c>
      <c r="X499" s="3">
        <f t="shared" si="73"/>
        <v>4670</v>
      </c>
      <c r="Y499" s="151">
        <f t="shared" si="74"/>
        <v>271.28000000000202</v>
      </c>
      <c r="Z499" s="151"/>
      <c r="AB499" s="3">
        <f t="shared" si="70"/>
        <v>2436</v>
      </c>
      <c r="AC499" s="5">
        <f t="shared" si="72"/>
        <v>2440</v>
      </c>
      <c r="AD499" s="159">
        <f t="shared" si="71"/>
        <v>24.350000000000211</v>
      </c>
    </row>
    <row r="500" spans="23:30">
      <c r="W500" s="3">
        <f t="shared" si="75"/>
        <v>4671</v>
      </c>
      <c r="X500" s="3">
        <f t="shared" si="73"/>
        <v>4680</v>
      </c>
      <c r="Y500" s="151">
        <f t="shared" si="74"/>
        <v>271.860000000002</v>
      </c>
      <c r="Z500" s="151"/>
      <c r="AB500" s="3">
        <f t="shared" si="70"/>
        <v>2441</v>
      </c>
      <c r="AC500" s="5">
        <f t="shared" si="72"/>
        <v>2445</v>
      </c>
      <c r="AD500" s="159">
        <f t="shared" si="71"/>
        <v>24.400000000000212</v>
      </c>
    </row>
    <row r="501" spans="23:30">
      <c r="W501" s="3">
        <f t="shared" si="75"/>
        <v>4681</v>
      </c>
      <c r="X501" s="3">
        <f t="shared" si="73"/>
        <v>4690</v>
      </c>
      <c r="Y501" s="151">
        <f t="shared" si="74"/>
        <v>272.44000000000199</v>
      </c>
      <c r="Z501" s="151"/>
      <c r="AB501" s="3">
        <f t="shared" si="70"/>
        <v>2446</v>
      </c>
      <c r="AC501" s="5">
        <f t="shared" si="72"/>
        <v>2450</v>
      </c>
      <c r="AD501" s="159">
        <f t="shared" si="71"/>
        <v>24.450000000000212</v>
      </c>
    </row>
    <row r="502" spans="23:30">
      <c r="W502" s="3">
        <f t="shared" si="75"/>
        <v>4691</v>
      </c>
      <c r="X502" s="3">
        <f t="shared" si="73"/>
        <v>4700</v>
      </c>
      <c r="Y502" s="151">
        <f t="shared" si="74"/>
        <v>273.02000000000197</v>
      </c>
      <c r="Z502" s="151"/>
      <c r="AB502" s="3">
        <f t="shared" si="70"/>
        <v>2451</v>
      </c>
      <c r="AC502" s="5">
        <f t="shared" si="72"/>
        <v>2455</v>
      </c>
      <c r="AD502" s="159">
        <f t="shared" si="71"/>
        <v>24.500000000000213</v>
      </c>
    </row>
    <row r="503" spans="23:30">
      <c r="W503" s="3">
        <f t="shared" si="75"/>
        <v>4701</v>
      </c>
      <c r="X503" s="3">
        <f t="shared" si="73"/>
        <v>4710</v>
      </c>
      <c r="Y503" s="151">
        <f t="shared" si="74"/>
        <v>273.60000000000196</v>
      </c>
      <c r="Z503" s="151"/>
      <c r="AB503" s="3">
        <f t="shared" si="70"/>
        <v>2456</v>
      </c>
      <c r="AC503" s="5">
        <f t="shared" si="72"/>
        <v>2460</v>
      </c>
      <c r="AD503" s="159">
        <f t="shared" si="71"/>
        <v>24.550000000000214</v>
      </c>
    </row>
    <row r="504" spans="23:30">
      <c r="W504" s="3">
        <f t="shared" si="75"/>
        <v>4711</v>
      </c>
      <c r="X504" s="3">
        <f t="shared" si="73"/>
        <v>4720</v>
      </c>
      <c r="Y504" s="151">
        <f t="shared" si="74"/>
        <v>274.18000000000194</v>
      </c>
      <c r="Z504" s="151"/>
      <c r="AB504" s="3">
        <f t="shared" si="70"/>
        <v>2461</v>
      </c>
      <c r="AC504" s="5">
        <f t="shared" si="72"/>
        <v>2465</v>
      </c>
      <c r="AD504" s="159">
        <f t="shared" si="71"/>
        <v>24.600000000000215</v>
      </c>
    </row>
    <row r="505" spans="23:30">
      <c r="W505" s="3">
        <f t="shared" si="75"/>
        <v>4721</v>
      </c>
      <c r="X505" s="3">
        <f t="shared" si="73"/>
        <v>4730</v>
      </c>
      <c r="Y505" s="151">
        <f t="shared" si="74"/>
        <v>274.76000000000192</v>
      </c>
      <c r="Z505" s="151"/>
      <c r="AB505" s="3">
        <f t="shared" si="70"/>
        <v>2466</v>
      </c>
      <c r="AC505" s="5">
        <f t="shared" si="72"/>
        <v>2470</v>
      </c>
      <c r="AD505" s="159">
        <f t="shared" si="71"/>
        <v>24.650000000000215</v>
      </c>
    </row>
    <row r="506" spans="23:30">
      <c r="W506" s="3">
        <f t="shared" si="75"/>
        <v>4731</v>
      </c>
      <c r="X506" s="3">
        <f t="shared" si="73"/>
        <v>4740</v>
      </c>
      <c r="Y506" s="151">
        <f t="shared" si="74"/>
        <v>275.34000000000191</v>
      </c>
      <c r="Z506" s="151"/>
      <c r="AB506" s="3">
        <f t="shared" si="70"/>
        <v>2471</v>
      </c>
      <c r="AC506" s="5">
        <f t="shared" si="72"/>
        <v>2475</v>
      </c>
      <c r="AD506" s="159">
        <f t="shared" si="71"/>
        <v>24.700000000000216</v>
      </c>
    </row>
    <row r="507" spans="23:30">
      <c r="W507" s="3">
        <f t="shared" si="75"/>
        <v>4741</v>
      </c>
      <c r="X507" s="3">
        <f t="shared" si="73"/>
        <v>4750</v>
      </c>
      <c r="Y507" s="151">
        <f t="shared" si="74"/>
        <v>275.92000000000189</v>
      </c>
      <c r="Z507" s="151"/>
      <c r="AB507" s="3">
        <f t="shared" si="70"/>
        <v>2476</v>
      </c>
      <c r="AC507" s="5">
        <f t="shared" si="72"/>
        <v>2480</v>
      </c>
      <c r="AD507" s="159">
        <f t="shared" si="71"/>
        <v>24.750000000000217</v>
      </c>
    </row>
    <row r="508" spans="23:30">
      <c r="W508" s="3">
        <f t="shared" si="75"/>
        <v>4751</v>
      </c>
      <c r="X508" s="3">
        <f t="shared" si="73"/>
        <v>4760</v>
      </c>
      <c r="Y508" s="151">
        <f t="shared" si="74"/>
        <v>276.50000000000188</v>
      </c>
      <c r="Z508" s="151"/>
      <c r="AB508" s="3">
        <f t="shared" si="70"/>
        <v>2481</v>
      </c>
      <c r="AC508" s="5">
        <f t="shared" si="72"/>
        <v>2485</v>
      </c>
      <c r="AD508" s="159">
        <f t="shared" si="71"/>
        <v>24.800000000000217</v>
      </c>
    </row>
    <row r="509" spans="23:30">
      <c r="W509" s="3">
        <f t="shared" si="75"/>
        <v>4761</v>
      </c>
      <c r="X509" s="3">
        <f t="shared" si="73"/>
        <v>4770</v>
      </c>
      <c r="Y509" s="151">
        <f t="shared" si="74"/>
        <v>277.08000000000186</v>
      </c>
      <c r="Z509" s="151"/>
      <c r="AB509" s="3">
        <f t="shared" si="70"/>
        <v>2486</v>
      </c>
      <c r="AC509" s="5">
        <f t="shared" si="72"/>
        <v>2490</v>
      </c>
      <c r="AD509" s="159">
        <f t="shared" si="71"/>
        <v>24.850000000000218</v>
      </c>
    </row>
    <row r="510" spans="23:30">
      <c r="W510" s="3">
        <f t="shared" si="75"/>
        <v>4771</v>
      </c>
      <c r="X510" s="3">
        <f t="shared" si="73"/>
        <v>4780</v>
      </c>
      <c r="Y510" s="151">
        <f t="shared" si="74"/>
        <v>277.66000000000184</v>
      </c>
      <c r="Z510" s="151"/>
      <c r="AB510" s="3">
        <f t="shared" si="70"/>
        <v>2491</v>
      </c>
      <c r="AC510" s="5">
        <f t="shared" si="72"/>
        <v>2495</v>
      </c>
      <c r="AD510" s="159">
        <f t="shared" si="71"/>
        <v>24.900000000000219</v>
      </c>
    </row>
    <row r="511" spans="23:30">
      <c r="W511" s="3">
        <f t="shared" si="75"/>
        <v>4781</v>
      </c>
      <c r="X511" s="3">
        <f t="shared" si="73"/>
        <v>4790</v>
      </c>
      <c r="Y511" s="151">
        <f t="shared" si="74"/>
        <v>278.24000000000183</v>
      </c>
      <c r="Z511" s="151"/>
      <c r="AB511" s="3">
        <f t="shared" si="70"/>
        <v>2496</v>
      </c>
      <c r="AC511" s="5">
        <f t="shared" si="72"/>
        <v>2500</v>
      </c>
      <c r="AD511" s="159">
        <f t="shared" si="71"/>
        <v>24.95000000000022</v>
      </c>
    </row>
    <row r="512" spans="23:30">
      <c r="W512" s="3">
        <f t="shared" si="75"/>
        <v>4791</v>
      </c>
      <c r="X512" s="3">
        <f t="shared" si="73"/>
        <v>4800</v>
      </c>
      <c r="Y512" s="151">
        <f t="shared" si="74"/>
        <v>278.82000000000181</v>
      </c>
      <c r="Z512" s="151"/>
      <c r="AB512" s="3">
        <f t="shared" si="70"/>
        <v>2501</v>
      </c>
      <c r="AC512" s="5">
        <f t="shared" si="72"/>
        <v>2505</v>
      </c>
      <c r="AD512" s="159">
        <f t="shared" si="71"/>
        <v>25.00000000000022</v>
      </c>
    </row>
    <row r="513" spans="23:30">
      <c r="W513" s="3">
        <f t="shared" si="75"/>
        <v>4801</v>
      </c>
      <c r="X513" s="3">
        <f t="shared" si="73"/>
        <v>4810</v>
      </c>
      <c r="Y513" s="151">
        <f t="shared" si="74"/>
        <v>279.4000000000018</v>
      </c>
      <c r="Z513" s="151"/>
      <c r="AB513" s="3">
        <f t="shared" si="70"/>
        <v>2506</v>
      </c>
      <c r="AC513" s="5">
        <f t="shared" si="72"/>
        <v>2510</v>
      </c>
      <c r="AD513" s="159">
        <f t="shared" si="71"/>
        <v>25.050000000000221</v>
      </c>
    </row>
    <row r="514" spans="23:30">
      <c r="W514" s="3">
        <f t="shared" si="75"/>
        <v>4811</v>
      </c>
      <c r="X514" s="3">
        <f t="shared" si="73"/>
        <v>4820</v>
      </c>
      <c r="Y514" s="151">
        <f t="shared" si="74"/>
        <v>279.98000000000178</v>
      </c>
      <c r="Z514" s="151"/>
      <c r="AB514" s="3">
        <f t="shared" si="70"/>
        <v>2511</v>
      </c>
      <c r="AC514" s="5">
        <f t="shared" si="72"/>
        <v>2515</v>
      </c>
      <c r="AD514" s="159">
        <f t="shared" si="71"/>
        <v>25.100000000000222</v>
      </c>
    </row>
    <row r="515" spans="23:30">
      <c r="W515" s="3">
        <f t="shared" si="75"/>
        <v>4821</v>
      </c>
      <c r="X515" s="3">
        <f t="shared" si="73"/>
        <v>4830</v>
      </c>
      <c r="Y515" s="151">
        <f t="shared" si="74"/>
        <v>280.56000000000176</v>
      </c>
      <c r="Z515" s="151"/>
      <c r="AB515" s="3">
        <f t="shared" si="70"/>
        <v>2516</v>
      </c>
      <c r="AC515" s="5">
        <f t="shared" si="72"/>
        <v>2520</v>
      </c>
      <c r="AD515" s="159">
        <f t="shared" si="71"/>
        <v>25.150000000000222</v>
      </c>
    </row>
    <row r="516" spans="23:30">
      <c r="W516" s="3">
        <f t="shared" si="75"/>
        <v>4831</v>
      </c>
      <c r="X516" s="3">
        <f t="shared" si="73"/>
        <v>4840</v>
      </c>
      <c r="Y516" s="151">
        <f t="shared" si="74"/>
        <v>281.14000000000175</v>
      </c>
      <c r="Z516" s="151"/>
      <c r="AB516" s="3">
        <f t="shared" si="70"/>
        <v>2521</v>
      </c>
      <c r="AC516" s="5">
        <f t="shared" si="72"/>
        <v>2525</v>
      </c>
      <c r="AD516" s="159">
        <f t="shared" si="71"/>
        <v>25.200000000000223</v>
      </c>
    </row>
    <row r="517" spans="23:30">
      <c r="W517" s="3">
        <f t="shared" si="75"/>
        <v>4841</v>
      </c>
      <c r="X517" s="3">
        <f t="shared" si="73"/>
        <v>4850</v>
      </c>
      <c r="Y517" s="151">
        <f t="shared" si="74"/>
        <v>281.72000000000173</v>
      </c>
      <c r="Z517" s="151"/>
      <c r="AB517" s="3">
        <f t="shared" si="70"/>
        <v>2526</v>
      </c>
      <c r="AC517" s="5">
        <f t="shared" si="72"/>
        <v>2530</v>
      </c>
      <c r="AD517" s="159">
        <f t="shared" si="71"/>
        <v>25.250000000000224</v>
      </c>
    </row>
    <row r="518" spans="23:30">
      <c r="W518" s="3">
        <f t="shared" si="75"/>
        <v>4851</v>
      </c>
      <c r="X518" s="3">
        <f t="shared" si="73"/>
        <v>4860</v>
      </c>
      <c r="Y518" s="151">
        <f t="shared" si="74"/>
        <v>282.30000000000172</v>
      </c>
      <c r="Z518" s="151"/>
      <c r="AB518" s="3">
        <f t="shared" si="70"/>
        <v>2531</v>
      </c>
      <c r="AC518" s="5">
        <f t="shared" si="72"/>
        <v>2535</v>
      </c>
      <c r="AD518" s="159">
        <f t="shared" si="71"/>
        <v>25.300000000000225</v>
      </c>
    </row>
    <row r="519" spans="23:30">
      <c r="W519" s="3">
        <f t="shared" si="75"/>
        <v>4861</v>
      </c>
      <c r="X519" s="3">
        <f t="shared" si="73"/>
        <v>4870</v>
      </c>
      <c r="Y519" s="151">
        <f t="shared" si="74"/>
        <v>282.8800000000017</v>
      </c>
      <c r="Z519" s="151"/>
      <c r="AB519" s="3">
        <f t="shared" si="70"/>
        <v>2536</v>
      </c>
      <c r="AC519" s="5">
        <f t="shared" si="72"/>
        <v>2540</v>
      </c>
      <c r="AD519" s="159">
        <f t="shared" si="71"/>
        <v>25.350000000000225</v>
      </c>
    </row>
    <row r="520" spans="23:30">
      <c r="W520" s="3">
        <f t="shared" si="75"/>
        <v>4871</v>
      </c>
      <c r="X520" s="3">
        <f t="shared" si="73"/>
        <v>4880</v>
      </c>
      <c r="Y520" s="151">
        <f t="shared" si="74"/>
        <v>283.46000000000168</v>
      </c>
      <c r="Z520" s="151"/>
      <c r="AB520" s="3">
        <f t="shared" si="70"/>
        <v>2541</v>
      </c>
      <c r="AC520" s="5">
        <f t="shared" si="72"/>
        <v>2545</v>
      </c>
      <c r="AD520" s="159">
        <f t="shared" si="71"/>
        <v>25.400000000000226</v>
      </c>
    </row>
    <row r="521" spans="23:30">
      <c r="W521" s="3">
        <f t="shared" si="75"/>
        <v>4881</v>
      </c>
      <c r="X521" s="3">
        <f t="shared" si="73"/>
        <v>4890</v>
      </c>
      <c r="Y521" s="151">
        <f t="shared" si="74"/>
        <v>284.04000000000167</v>
      </c>
      <c r="Z521" s="151"/>
      <c r="AB521" s="3">
        <f t="shared" si="70"/>
        <v>2546</v>
      </c>
      <c r="AC521" s="5">
        <f t="shared" si="72"/>
        <v>2550</v>
      </c>
      <c r="AD521" s="159">
        <f t="shared" si="71"/>
        <v>25.450000000000227</v>
      </c>
    </row>
    <row r="522" spans="23:30">
      <c r="W522" s="3">
        <f t="shared" si="75"/>
        <v>4891</v>
      </c>
      <c r="X522" s="3">
        <f t="shared" si="73"/>
        <v>4900</v>
      </c>
      <c r="Y522" s="151">
        <f t="shared" si="74"/>
        <v>284.62000000000165</v>
      </c>
      <c r="Z522" s="151"/>
      <c r="AB522" s="3">
        <f t="shared" si="70"/>
        <v>2551</v>
      </c>
      <c r="AC522" s="5">
        <f t="shared" si="72"/>
        <v>2555</v>
      </c>
      <c r="AD522" s="159">
        <f t="shared" si="71"/>
        <v>25.500000000000227</v>
      </c>
    </row>
    <row r="523" spans="23:30">
      <c r="W523" s="3">
        <f t="shared" si="75"/>
        <v>4901</v>
      </c>
      <c r="X523" s="3">
        <f t="shared" si="73"/>
        <v>4910</v>
      </c>
      <c r="Y523" s="151">
        <f t="shared" si="74"/>
        <v>285.20000000000164</v>
      </c>
      <c r="Z523" s="151"/>
      <c r="AB523" s="3">
        <f t="shared" si="70"/>
        <v>2556</v>
      </c>
      <c r="AC523" s="5">
        <f t="shared" si="72"/>
        <v>2560</v>
      </c>
      <c r="AD523" s="159">
        <f t="shared" si="71"/>
        <v>25.550000000000228</v>
      </c>
    </row>
    <row r="524" spans="23:30">
      <c r="W524" s="3">
        <f t="shared" si="75"/>
        <v>4911</v>
      </c>
      <c r="X524" s="3">
        <f t="shared" si="73"/>
        <v>4920</v>
      </c>
      <c r="Y524" s="151">
        <f t="shared" si="74"/>
        <v>285.78000000000162</v>
      </c>
      <c r="Z524" s="151"/>
      <c r="AB524" s="3">
        <f t="shared" si="70"/>
        <v>2561</v>
      </c>
      <c r="AC524" s="5">
        <f t="shared" si="72"/>
        <v>2565</v>
      </c>
      <c r="AD524" s="159">
        <f t="shared" si="71"/>
        <v>25.600000000000229</v>
      </c>
    </row>
    <row r="525" spans="23:30">
      <c r="W525" s="3">
        <f t="shared" si="75"/>
        <v>4921</v>
      </c>
      <c r="X525" s="3">
        <f t="shared" si="73"/>
        <v>4930</v>
      </c>
      <c r="Y525" s="151">
        <f t="shared" si="74"/>
        <v>286.36000000000161</v>
      </c>
      <c r="Z525" s="151"/>
      <c r="AB525" s="3">
        <f t="shared" si="70"/>
        <v>2566</v>
      </c>
      <c r="AC525" s="5">
        <f t="shared" si="72"/>
        <v>2570</v>
      </c>
      <c r="AD525" s="159">
        <f t="shared" si="71"/>
        <v>25.65000000000023</v>
      </c>
    </row>
    <row r="526" spans="23:30">
      <c r="W526" s="3">
        <f t="shared" si="75"/>
        <v>4931</v>
      </c>
      <c r="X526" s="3">
        <f t="shared" si="73"/>
        <v>4940</v>
      </c>
      <c r="Y526" s="151">
        <f t="shared" si="74"/>
        <v>286.94000000000159</v>
      </c>
      <c r="Z526" s="151"/>
      <c r="AB526" s="3">
        <f t="shared" ref="AB526:AB589" si="76">AB525+5</f>
        <v>2571</v>
      </c>
      <c r="AC526" s="5">
        <f t="shared" si="72"/>
        <v>2575</v>
      </c>
      <c r="AD526" s="159">
        <f t="shared" ref="AD526:AD589" si="77">AD525+$AA$11</f>
        <v>25.70000000000023</v>
      </c>
    </row>
    <row r="527" spans="23:30">
      <c r="W527" s="3">
        <f t="shared" si="75"/>
        <v>4941</v>
      </c>
      <c r="X527" s="3">
        <f t="shared" si="73"/>
        <v>4950</v>
      </c>
      <c r="Y527" s="151">
        <f t="shared" si="74"/>
        <v>287.52000000000157</v>
      </c>
      <c r="Z527" s="151"/>
      <c r="AB527" s="3">
        <f t="shared" si="76"/>
        <v>2576</v>
      </c>
      <c r="AC527" s="5">
        <f t="shared" ref="AC527:AC590" si="78">AB527+4</f>
        <v>2580</v>
      </c>
      <c r="AD527" s="159">
        <f t="shared" si="77"/>
        <v>25.750000000000231</v>
      </c>
    </row>
    <row r="528" spans="23:30">
      <c r="W528" s="3">
        <f t="shared" si="75"/>
        <v>4951</v>
      </c>
      <c r="X528" s="3">
        <f t="shared" si="73"/>
        <v>4960</v>
      </c>
      <c r="Y528" s="151">
        <f t="shared" si="74"/>
        <v>288.10000000000156</v>
      </c>
      <c r="Z528" s="151"/>
      <c r="AB528" s="3">
        <f t="shared" si="76"/>
        <v>2581</v>
      </c>
      <c r="AC528" s="5">
        <f t="shared" si="78"/>
        <v>2585</v>
      </c>
      <c r="AD528" s="159">
        <f t="shared" si="77"/>
        <v>25.800000000000232</v>
      </c>
    </row>
    <row r="529" spans="23:30">
      <c r="W529" s="3">
        <f t="shared" si="75"/>
        <v>4961</v>
      </c>
      <c r="X529" s="3">
        <f t="shared" si="73"/>
        <v>4970</v>
      </c>
      <c r="Y529" s="151">
        <f t="shared" si="74"/>
        <v>288.68000000000154</v>
      </c>
      <c r="Z529" s="151"/>
      <c r="AB529" s="3">
        <f t="shared" si="76"/>
        <v>2586</v>
      </c>
      <c r="AC529" s="5">
        <f t="shared" si="78"/>
        <v>2590</v>
      </c>
      <c r="AD529" s="159">
        <f t="shared" si="77"/>
        <v>25.850000000000232</v>
      </c>
    </row>
    <row r="530" spans="23:30">
      <c r="W530" s="3">
        <f t="shared" si="75"/>
        <v>4971</v>
      </c>
      <c r="X530" s="3">
        <f t="shared" si="73"/>
        <v>4980</v>
      </c>
      <c r="Y530" s="151">
        <f t="shared" si="74"/>
        <v>289.26000000000153</v>
      </c>
      <c r="Z530" s="151"/>
      <c r="AB530" s="3">
        <f t="shared" si="76"/>
        <v>2591</v>
      </c>
      <c r="AC530" s="5">
        <f t="shared" si="78"/>
        <v>2595</v>
      </c>
      <c r="AD530" s="159">
        <f t="shared" si="77"/>
        <v>25.900000000000233</v>
      </c>
    </row>
    <row r="531" spans="23:30">
      <c r="W531" s="3">
        <f t="shared" si="75"/>
        <v>4981</v>
      </c>
      <c r="X531" s="3">
        <f t="shared" si="73"/>
        <v>4990</v>
      </c>
      <c r="Y531" s="151">
        <f t="shared" si="74"/>
        <v>289.84000000000151</v>
      </c>
      <c r="Z531" s="151"/>
      <c r="AB531" s="3">
        <f t="shared" si="76"/>
        <v>2596</v>
      </c>
      <c r="AC531" s="5">
        <f t="shared" si="78"/>
        <v>2600</v>
      </c>
      <c r="AD531" s="159">
        <f t="shared" si="77"/>
        <v>25.950000000000234</v>
      </c>
    </row>
    <row r="532" spans="23:30">
      <c r="W532" s="3">
        <f t="shared" si="75"/>
        <v>4991</v>
      </c>
      <c r="X532" s="3">
        <f t="shared" si="73"/>
        <v>5000</v>
      </c>
      <c r="Y532" s="151">
        <f t="shared" si="74"/>
        <v>290.42000000000149</v>
      </c>
      <c r="Z532" s="151"/>
      <c r="AB532" s="3">
        <f t="shared" si="76"/>
        <v>2601</v>
      </c>
      <c r="AC532" s="5">
        <f t="shared" si="78"/>
        <v>2605</v>
      </c>
      <c r="AD532" s="159">
        <f t="shared" si="77"/>
        <v>26.000000000000234</v>
      </c>
    </row>
    <row r="533" spans="23:30">
      <c r="W533" s="3">
        <f t="shared" si="75"/>
        <v>5001</v>
      </c>
      <c r="X533" s="3">
        <f t="shared" si="73"/>
        <v>5010</v>
      </c>
      <c r="Y533" s="151">
        <f t="shared" si="74"/>
        <v>291.00000000000148</v>
      </c>
      <c r="Z533" s="151"/>
      <c r="AB533" s="3">
        <f t="shared" si="76"/>
        <v>2606</v>
      </c>
      <c r="AC533" s="5">
        <f t="shared" si="78"/>
        <v>2610</v>
      </c>
      <c r="AD533" s="159">
        <f t="shared" si="77"/>
        <v>26.050000000000235</v>
      </c>
    </row>
    <row r="534" spans="23:30">
      <c r="W534" s="3">
        <f t="shared" si="75"/>
        <v>5011</v>
      </c>
      <c r="X534" s="3">
        <f t="shared" si="73"/>
        <v>5020</v>
      </c>
      <c r="Y534" s="151">
        <f t="shared" si="74"/>
        <v>291.58000000000146</v>
      </c>
      <c r="Z534" s="151"/>
      <c r="AB534" s="3">
        <f t="shared" si="76"/>
        <v>2611</v>
      </c>
      <c r="AC534" s="5">
        <f t="shared" si="78"/>
        <v>2615</v>
      </c>
      <c r="AD534" s="159">
        <f t="shared" si="77"/>
        <v>26.100000000000236</v>
      </c>
    </row>
    <row r="535" spans="23:30">
      <c r="W535" s="3">
        <f t="shared" si="75"/>
        <v>5021</v>
      </c>
      <c r="X535" s="3">
        <f t="shared" si="73"/>
        <v>5030</v>
      </c>
      <c r="Y535" s="151">
        <f t="shared" si="74"/>
        <v>292.16000000000145</v>
      </c>
      <c r="Z535" s="151"/>
      <c r="AB535" s="3">
        <f t="shared" si="76"/>
        <v>2616</v>
      </c>
      <c r="AC535" s="5">
        <f t="shared" si="78"/>
        <v>2620</v>
      </c>
      <c r="AD535" s="159">
        <f t="shared" si="77"/>
        <v>26.150000000000237</v>
      </c>
    </row>
    <row r="536" spans="23:30">
      <c r="W536" s="3">
        <f t="shared" si="75"/>
        <v>5031</v>
      </c>
      <c r="X536" s="3">
        <f t="shared" si="73"/>
        <v>5040</v>
      </c>
      <c r="Y536" s="151">
        <f t="shared" si="74"/>
        <v>292.74000000000143</v>
      </c>
      <c r="Z536" s="151"/>
      <c r="AB536" s="3">
        <f t="shared" si="76"/>
        <v>2621</v>
      </c>
      <c r="AC536" s="5">
        <f t="shared" si="78"/>
        <v>2625</v>
      </c>
      <c r="AD536" s="159">
        <f t="shared" si="77"/>
        <v>26.200000000000237</v>
      </c>
    </row>
    <row r="537" spans="23:30">
      <c r="W537" s="3">
        <f t="shared" si="75"/>
        <v>5041</v>
      </c>
      <c r="X537" s="3">
        <f t="shared" si="73"/>
        <v>5050</v>
      </c>
      <c r="Y537" s="151">
        <f t="shared" si="74"/>
        <v>293.32000000000141</v>
      </c>
      <c r="Z537" s="151"/>
      <c r="AB537" s="3">
        <f t="shared" si="76"/>
        <v>2626</v>
      </c>
      <c r="AC537" s="5">
        <f t="shared" si="78"/>
        <v>2630</v>
      </c>
      <c r="AD537" s="159">
        <f t="shared" si="77"/>
        <v>26.250000000000238</v>
      </c>
    </row>
    <row r="538" spans="23:30">
      <c r="W538" s="3">
        <f t="shared" si="75"/>
        <v>5051</v>
      </c>
      <c r="X538" s="3">
        <f t="shared" si="73"/>
        <v>5060</v>
      </c>
      <c r="Y538" s="151">
        <f t="shared" si="74"/>
        <v>293.9000000000014</v>
      </c>
      <c r="Z538" s="151"/>
      <c r="AB538" s="3">
        <f t="shared" si="76"/>
        <v>2631</v>
      </c>
      <c r="AC538" s="5">
        <f t="shared" si="78"/>
        <v>2635</v>
      </c>
      <c r="AD538" s="159">
        <f t="shared" si="77"/>
        <v>26.300000000000239</v>
      </c>
    </row>
    <row r="539" spans="23:30">
      <c r="W539" s="3">
        <f t="shared" si="75"/>
        <v>5061</v>
      </c>
      <c r="X539" s="3">
        <f t="shared" si="73"/>
        <v>5070</v>
      </c>
      <c r="Y539" s="151">
        <f t="shared" si="74"/>
        <v>294.48000000000138</v>
      </c>
      <c r="Z539" s="151"/>
      <c r="AB539" s="3">
        <f t="shared" si="76"/>
        <v>2636</v>
      </c>
      <c r="AC539" s="5">
        <f t="shared" si="78"/>
        <v>2640</v>
      </c>
      <c r="AD539" s="159">
        <f t="shared" si="77"/>
        <v>26.350000000000239</v>
      </c>
    </row>
    <row r="540" spans="23:30">
      <c r="W540" s="3">
        <f t="shared" si="75"/>
        <v>5071</v>
      </c>
      <c r="X540" s="3">
        <f t="shared" si="73"/>
        <v>5080</v>
      </c>
      <c r="Y540" s="151">
        <f t="shared" si="74"/>
        <v>295.06000000000137</v>
      </c>
      <c r="Z540" s="151"/>
      <c r="AB540" s="3">
        <f t="shared" si="76"/>
        <v>2641</v>
      </c>
      <c r="AC540" s="5">
        <f t="shared" si="78"/>
        <v>2645</v>
      </c>
      <c r="AD540" s="159">
        <f t="shared" si="77"/>
        <v>26.40000000000024</v>
      </c>
    </row>
    <row r="541" spans="23:30">
      <c r="W541" s="3">
        <f t="shared" si="75"/>
        <v>5081</v>
      </c>
      <c r="X541" s="3">
        <f t="shared" si="73"/>
        <v>5090</v>
      </c>
      <c r="Y541" s="151">
        <f t="shared" si="74"/>
        <v>295.64000000000135</v>
      </c>
      <c r="Z541" s="151"/>
      <c r="AB541" s="3">
        <f t="shared" si="76"/>
        <v>2646</v>
      </c>
      <c r="AC541" s="5">
        <f t="shared" si="78"/>
        <v>2650</v>
      </c>
      <c r="AD541" s="159">
        <f t="shared" si="77"/>
        <v>26.450000000000241</v>
      </c>
    </row>
    <row r="542" spans="23:30">
      <c r="W542" s="3">
        <f t="shared" si="75"/>
        <v>5091</v>
      </c>
      <c r="X542" s="3">
        <f t="shared" si="73"/>
        <v>5100</v>
      </c>
      <c r="Y542" s="151">
        <f t="shared" si="74"/>
        <v>296.22000000000133</v>
      </c>
      <c r="Z542" s="151"/>
      <c r="AB542" s="3">
        <f t="shared" si="76"/>
        <v>2651</v>
      </c>
      <c r="AC542" s="5">
        <f t="shared" si="78"/>
        <v>2655</v>
      </c>
      <c r="AD542" s="159">
        <f t="shared" si="77"/>
        <v>26.500000000000242</v>
      </c>
    </row>
    <row r="543" spans="23:30">
      <c r="W543" s="3">
        <f t="shared" si="75"/>
        <v>5101</v>
      </c>
      <c r="X543" s="3">
        <f t="shared" si="73"/>
        <v>5110</v>
      </c>
      <c r="Y543" s="151">
        <f t="shared" si="74"/>
        <v>296.80000000000132</v>
      </c>
      <c r="Z543" s="151"/>
      <c r="AB543" s="3">
        <f t="shared" si="76"/>
        <v>2656</v>
      </c>
      <c r="AC543" s="5">
        <f t="shared" si="78"/>
        <v>2660</v>
      </c>
      <c r="AD543" s="159">
        <f t="shared" si="77"/>
        <v>26.550000000000242</v>
      </c>
    </row>
    <row r="544" spans="23:30">
      <c r="W544" s="3">
        <f t="shared" si="75"/>
        <v>5111</v>
      </c>
      <c r="X544" s="3">
        <f t="shared" si="73"/>
        <v>5120</v>
      </c>
      <c r="Y544" s="151">
        <f t="shared" si="74"/>
        <v>297.3800000000013</v>
      </c>
      <c r="Z544" s="151"/>
      <c r="AB544" s="3">
        <f t="shared" si="76"/>
        <v>2661</v>
      </c>
      <c r="AC544" s="5">
        <f t="shared" si="78"/>
        <v>2665</v>
      </c>
      <c r="AD544" s="159">
        <f t="shared" si="77"/>
        <v>26.600000000000243</v>
      </c>
    </row>
    <row r="545" spans="23:30">
      <c r="W545" s="3">
        <f t="shared" si="75"/>
        <v>5121</v>
      </c>
      <c r="X545" s="3">
        <f t="shared" si="73"/>
        <v>5130</v>
      </c>
      <c r="Y545" s="151">
        <f t="shared" si="74"/>
        <v>297.96000000000129</v>
      </c>
      <c r="Z545" s="151"/>
      <c r="AB545" s="3">
        <f t="shared" si="76"/>
        <v>2666</v>
      </c>
      <c r="AC545" s="5">
        <f t="shared" si="78"/>
        <v>2670</v>
      </c>
      <c r="AD545" s="159">
        <f t="shared" si="77"/>
        <v>26.650000000000244</v>
      </c>
    </row>
    <row r="546" spans="23:30">
      <c r="W546" s="3">
        <f t="shared" si="75"/>
        <v>5131</v>
      </c>
      <c r="X546" s="3">
        <f t="shared" ref="X546:X609" si="79">W546+9</f>
        <v>5140</v>
      </c>
      <c r="Y546" s="151">
        <f t="shared" ref="Y546:Y609" si="80">Y545+$Z$33</f>
        <v>298.54000000000127</v>
      </c>
      <c r="Z546" s="151"/>
      <c r="AB546" s="3">
        <f t="shared" si="76"/>
        <v>2671</v>
      </c>
      <c r="AC546" s="5">
        <f t="shared" si="78"/>
        <v>2675</v>
      </c>
      <c r="AD546" s="159">
        <f t="shared" si="77"/>
        <v>26.700000000000244</v>
      </c>
    </row>
    <row r="547" spans="23:30">
      <c r="W547" s="3">
        <f t="shared" si="75"/>
        <v>5141</v>
      </c>
      <c r="X547" s="3">
        <f t="shared" si="79"/>
        <v>5150</v>
      </c>
      <c r="Y547" s="151">
        <f t="shared" si="80"/>
        <v>299.12000000000126</v>
      </c>
      <c r="Z547" s="151"/>
      <c r="AB547" s="3">
        <f t="shared" si="76"/>
        <v>2676</v>
      </c>
      <c r="AC547" s="5">
        <f t="shared" si="78"/>
        <v>2680</v>
      </c>
      <c r="AD547" s="159">
        <f t="shared" si="77"/>
        <v>26.750000000000245</v>
      </c>
    </row>
    <row r="548" spans="23:30">
      <c r="W548" s="3">
        <f t="shared" si="75"/>
        <v>5151</v>
      </c>
      <c r="X548" s="3">
        <f t="shared" si="79"/>
        <v>5160</v>
      </c>
      <c r="Y548" s="151">
        <f t="shared" si="80"/>
        <v>299.70000000000124</v>
      </c>
      <c r="Z548" s="151"/>
      <c r="AB548" s="3">
        <f t="shared" si="76"/>
        <v>2681</v>
      </c>
      <c r="AC548" s="5">
        <f t="shared" si="78"/>
        <v>2685</v>
      </c>
      <c r="AD548" s="159">
        <f t="shared" si="77"/>
        <v>26.800000000000246</v>
      </c>
    </row>
    <row r="549" spans="23:30">
      <c r="W549" s="3">
        <f t="shared" ref="W549:W612" si="81">W548+10</f>
        <v>5161</v>
      </c>
      <c r="X549" s="3">
        <f t="shared" si="79"/>
        <v>5170</v>
      </c>
      <c r="Y549" s="151">
        <f t="shared" si="80"/>
        <v>300.28000000000122</v>
      </c>
      <c r="Z549" s="151"/>
      <c r="AB549" s="3">
        <f t="shared" si="76"/>
        <v>2686</v>
      </c>
      <c r="AC549" s="5">
        <f t="shared" si="78"/>
        <v>2690</v>
      </c>
      <c r="AD549" s="159">
        <f t="shared" si="77"/>
        <v>26.850000000000247</v>
      </c>
    </row>
    <row r="550" spans="23:30">
      <c r="W550" s="3">
        <f t="shared" si="81"/>
        <v>5171</v>
      </c>
      <c r="X550" s="3">
        <f t="shared" si="79"/>
        <v>5180</v>
      </c>
      <c r="Y550" s="151">
        <f t="shared" si="80"/>
        <v>300.86000000000121</v>
      </c>
      <c r="Z550" s="151"/>
      <c r="AB550" s="3">
        <f t="shared" si="76"/>
        <v>2691</v>
      </c>
      <c r="AC550" s="5">
        <f t="shared" si="78"/>
        <v>2695</v>
      </c>
      <c r="AD550" s="159">
        <f t="shared" si="77"/>
        <v>26.900000000000247</v>
      </c>
    </row>
    <row r="551" spans="23:30">
      <c r="W551" s="3">
        <f t="shared" si="81"/>
        <v>5181</v>
      </c>
      <c r="X551" s="3">
        <f t="shared" si="79"/>
        <v>5190</v>
      </c>
      <c r="Y551" s="151">
        <f t="shared" si="80"/>
        <v>301.44000000000119</v>
      </c>
      <c r="Z551" s="151"/>
      <c r="AB551" s="3">
        <f t="shared" si="76"/>
        <v>2696</v>
      </c>
      <c r="AC551" s="5">
        <f t="shared" si="78"/>
        <v>2700</v>
      </c>
      <c r="AD551" s="159">
        <f t="shared" si="77"/>
        <v>26.950000000000248</v>
      </c>
    </row>
    <row r="552" spans="23:30">
      <c r="W552" s="3">
        <f t="shared" si="81"/>
        <v>5191</v>
      </c>
      <c r="X552" s="3">
        <f t="shared" si="79"/>
        <v>5200</v>
      </c>
      <c r="Y552" s="151">
        <f t="shared" si="80"/>
        <v>302.02000000000118</v>
      </c>
      <c r="Z552" s="151"/>
      <c r="AB552" s="3">
        <f t="shared" si="76"/>
        <v>2701</v>
      </c>
      <c r="AC552" s="5">
        <f t="shared" si="78"/>
        <v>2705</v>
      </c>
      <c r="AD552" s="159">
        <f t="shared" si="77"/>
        <v>27.000000000000249</v>
      </c>
    </row>
    <row r="553" spans="23:30">
      <c r="W553" s="3">
        <f t="shared" si="81"/>
        <v>5201</v>
      </c>
      <c r="X553" s="3">
        <f t="shared" si="79"/>
        <v>5210</v>
      </c>
      <c r="Y553" s="151">
        <f t="shared" si="80"/>
        <v>302.60000000000116</v>
      </c>
      <c r="Z553" s="151"/>
      <c r="AB553" s="3">
        <f t="shared" si="76"/>
        <v>2706</v>
      </c>
      <c r="AC553" s="5">
        <f t="shared" si="78"/>
        <v>2710</v>
      </c>
      <c r="AD553" s="159">
        <f t="shared" si="77"/>
        <v>27.050000000000249</v>
      </c>
    </row>
    <row r="554" spans="23:30">
      <c r="W554" s="3">
        <f t="shared" si="81"/>
        <v>5211</v>
      </c>
      <c r="X554" s="3">
        <f t="shared" si="79"/>
        <v>5220</v>
      </c>
      <c r="Y554" s="151">
        <f t="shared" si="80"/>
        <v>303.18000000000114</v>
      </c>
      <c r="Z554" s="151"/>
      <c r="AB554" s="3">
        <f t="shared" si="76"/>
        <v>2711</v>
      </c>
      <c r="AC554" s="5">
        <f t="shared" si="78"/>
        <v>2715</v>
      </c>
      <c r="AD554" s="159">
        <f t="shared" si="77"/>
        <v>27.10000000000025</v>
      </c>
    </row>
    <row r="555" spans="23:30">
      <c r="W555" s="3">
        <f t="shared" si="81"/>
        <v>5221</v>
      </c>
      <c r="X555" s="3">
        <f t="shared" si="79"/>
        <v>5230</v>
      </c>
      <c r="Y555" s="151">
        <f t="shared" si="80"/>
        <v>303.76000000000113</v>
      </c>
      <c r="Z555" s="151"/>
      <c r="AB555" s="3">
        <f t="shared" si="76"/>
        <v>2716</v>
      </c>
      <c r="AC555" s="5">
        <f t="shared" si="78"/>
        <v>2720</v>
      </c>
      <c r="AD555" s="159">
        <f t="shared" si="77"/>
        <v>27.150000000000251</v>
      </c>
    </row>
    <row r="556" spans="23:30">
      <c r="W556" s="3">
        <f t="shared" si="81"/>
        <v>5231</v>
      </c>
      <c r="X556" s="3">
        <f t="shared" si="79"/>
        <v>5240</v>
      </c>
      <c r="Y556" s="151">
        <f t="shared" si="80"/>
        <v>304.34000000000111</v>
      </c>
      <c r="Z556" s="151"/>
      <c r="AB556" s="3">
        <f t="shared" si="76"/>
        <v>2721</v>
      </c>
      <c r="AC556" s="5">
        <f t="shared" si="78"/>
        <v>2725</v>
      </c>
      <c r="AD556" s="159">
        <f t="shared" si="77"/>
        <v>27.200000000000252</v>
      </c>
    </row>
    <row r="557" spans="23:30">
      <c r="W557" s="3">
        <f t="shared" si="81"/>
        <v>5241</v>
      </c>
      <c r="X557" s="3">
        <f t="shared" si="79"/>
        <v>5250</v>
      </c>
      <c r="Y557" s="151">
        <f t="shared" si="80"/>
        <v>304.9200000000011</v>
      </c>
      <c r="Z557" s="151"/>
      <c r="AB557" s="3">
        <f t="shared" si="76"/>
        <v>2726</v>
      </c>
      <c r="AC557" s="5">
        <f t="shared" si="78"/>
        <v>2730</v>
      </c>
      <c r="AD557" s="159">
        <f t="shared" si="77"/>
        <v>27.250000000000252</v>
      </c>
    </row>
    <row r="558" spans="23:30">
      <c r="W558" s="3">
        <f t="shared" si="81"/>
        <v>5251</v>
      </c>
      <c r="X558" s="3">
        <f t="shared" si="79"/>
        <v>5260</v>
      </c>
      <c r="Y558" s="151">
        <f t="shared" si="80"/>
        <v>305.50000000000108</v>
      </c>
      <c r="Z558" s="151"/>
      <c r="AB558" s="3">
        <f t="shared" si="76"/>
        <v>2731</v>
      </c>
      <c r="AC558" s="5">
        <f t="shared" si="78"/>
        <v>2735</v>
      </c>
      <c r="AD558" s="159">
        <f t="shared" si="77"/>
        <v>27.300000000000253</v>
      </c>
    </row>
    <row r="559" spans="23:30">
      <c r="W559" s="3">
        <f t="shared" si="81"/>
        <v>5261</v>
      </c>
      <c r="X559" s="3">
        <f t="shared" si="79"/>
        <v>5270</v>
      </c>
      <c r="Y559" s="151">
        <f t="shared" si="80"/>
        <v>306.08000000000106</v>
      </c>
      <c r="Z559" s="151"/>
      <c r="AB559" s="3">
        <f t="shared" si="76"/>
        <v>2736</v>
      </c>
      <c r="AC559" s="5">
        <f t="shared" si="78"/>
        <v>2740</v>
      </c>
      <c r="AD559" s="159">
        <f t="shared" si="77"/>
        <v>27.350000000000254</v>
      </c>
    </row>
    <row r="560" spans="23:30">
      <c r="W560" s="3">
        <f t="shared" si="81"/>
        <v>5271</v>
      </c>
      <c r="X560" s="3">
        <f t="shared" si="79"/>
        <v>5280</v>
      </c>
      <c r="Y560" s="151">
        <f t="shared" si="80"/>
        <v>306.66000000000105</v>
      </c>
      <c r="Z560" s="151"/>
      <c r="AB560" s="3">
        <f t="shared" si="76"/>
        <v>2741</v>
      </c>
      <c r="AC560" s="5">
        <f t="shared" si="78"/>
        <v>2745</v>
      </c>
      <c r="AD560" s="159">
        <f t="shared" si="77"/>
        <v>27.400000000000254</v>
      </c>
    </row>
    <row r="561" spans="23:30">
      <c r="W561" s="3">
        <f t="shared" si="81"/>
        <v>5281</v>
      </c>
      <c r="X561" s="3">
        <f t="shared" si="79"/>
        <v>5290</v>
      </c>
      <c r="Y561" s="151">
        <f t="shared" si="80"/>
        <v>307.24000000000103</v>
      </c>
      <c r="Z561" s="151"/>
      <c r="AB561" s="3">
        <f t="shared" si="76"/>
        <v>2746</v>
      </c>
      <c r="AC561" s="5">
        <f t="shared" si="78"/>
        <v>2750</v>
      </c>
      <c r="AD561" s="159">
        <f t="shared" si="77"/>
        <v>27.450000000000255</v>
      </c>
    </row>
    <row r="562" spans="23:30">
      <c r="W562" s="3">
        <f t="shared" si="81"/>
        <v>5291</v>
      </c>
      <c r="X562" s="3">
        <f t="shared" si="79"/>
        <v>5300</v>
      </c>
      <c r="Y562" s="151">
        <f t="shared" si="80"/>
        <v>307.82000000000102</v>
      </c>
      <c r="Z562" s="151"/>
      <c r="AB562" s="3">
        <f t="shared" si="76"/>
        <v>2751</v>
      </c>
      <c r="AC562" s="5">
        <f t="shared" si="78"/>
        <v>2755</v>
      </c>
      <c r="AD562" s="159">
        <f t="shared" si="77"/>
        <v>27.500000000000256</v>
      </c>
    </row>
    <row r="563" spans="23:30">
      <c r="W563" s="3">
        <f t="shared" si="81"/>
        <v>5301</v>
      </c>
      <c r="X563" s="3">
        <f t="shared" si="79"/>
        <v>5310</v>
      </c>
      <c r="Y563" s="151">
        <f t="shared" si="80"/>
        <v>308.400000000001</v>
      </c>
      <c r="Z563" s="151"/>
      <c r="AB563" s="3">
        <f t="shared" si="76"/>
        <v>2756</v>
      </c>
      <c r="AC563" s="5">
        <f t="shared" si="78"/>
        <v>2760</v>
      </c>
      <c r="AD563" s="159">
        <f t="shared" si="77"/>
        <v>27.550000000000257</v>
      </c>
    </row>
    <row r="564" spans="23:30">
      <c r="W564" s="3">
        <f t="shared" si="81"/>
        <v>5311</v>
      </c>
      <c r="X564" s="3">
        <f t="shared" si="79"/>
        <v>5320</v>
      </c>
      <c r="Y564" s="151">
        <f t="shared" si="80"/>
        <v>308.98000000000098</v>
      </c>
      <c r="Z564" s="151"/>
      <c r="AB564" s="3">
        <f t="shared" si="76"/>
        <v>2761</v>
      </c>
      <c r="AC564" s="5">
        <f t="shared" si="78"/>
        <v>2765</v>
      </c>
      <c r="AD564" s="159">
        <f t="shared" si="77"/>
        <v>27.600000000000257</v>
      </c>
    </row>
    <row r="565" spans="23:30">
      <c r="W565" s="3">
        <f t="shared" si="81"/>
        <v>5321</v>
      </c>
      <c r="X565" s="3">
        <f t="shared" si="79"/>
        <v>5330</v>
      </c>
      <c r="Y565" s="151">
        <f t="shared" si="80"/>
        <v>309.56000000000097</v>
      </c>
      <c r="Z565" s="151"/>
      <c r="AB565" s="3">
        <f t="shared" si="76"/>
        <v>2766</v>
      </c>
      <c r="AC565" s="5">
        <f t="shared" si="78"/>
        <v>2770</v>
      </c>
      <c r="AD565" s="159">
        <f t="shared" si="77"/>
        <v>27.650000000000258</v>
      </c>
    </row>
    <row r="566" spans="23:30">
      <c r="W566" s="3">
        <f t="shared" si="81"/>
        <v>5331</v>
      </c>
      <c r="X566" s="3">
        <f t="shared" si="79"/>
        <v>5340</v>
      </c>
      <c r="Y566" s="151">
        <f t="shared" si="80"/>
        <v>310.14000000000095</v>
      </c>
      <c r="Z566" s="151"/>
      <c r="AB566" s="3">
        <f t="shared" si="76"/>
        <v>2771</v>
      </c>
      <c r="AC566" s="5">
        <f t="shared" si="78"/>
        <v>2775</v>
      </c>
      <c r="AD566" s="159">
        <f t="shared" si="77"/>
        <v>27.700000000000259</v>
      </c>
    </row>
    <row r="567" spans="23:30">
      <c r="W567" s="3">
        <f t="shared" si="81"/>
        <v>5341</v>
      </c>
      <c r="X567" s="3">
        <f t="shared" si="79"/>
        <v>5350</v>
      </c>
      <c r="Y567" s="151">
        <f t="shared" si="80"/>
        <v>310.72000000000094</v>
      </c>
      <c r="Z567" s="151"/>
      <c r="AB567" s="3">
        <f t="shared" si="76"/>
        <v>2776</v>
      </c>
      <c r="AC567" s="5">
        <f t="shared" si="78"/>
        <v>2780</v>
      </c>
      <c r="AD567" s="159">
        <f t="shared" si="77"/>
        <v>27.750000000000259</v>
      </c>
    </row>
    <row r="568" spans="23:30">
      <c r="W568" s="3">
        <f t="shared" si="81"/>
        <v>5351</v>
      </c>
      <c r="X568" s="3">
        <f t="shared" si="79"/>
        <v>5360</v>
      </c>
      <c r="Y568" s="151">
        <f t="shared" si="80"/>
        <v>311.30000000000092</v>
      </c>
      <c r="Z568" s="151"/>
      <c r="AB568" s="3">
        <f t="shared" si="76"/>
        <v>2781</v>
      </c>
      <c r="AC568" s="5">
        <f t="shared" si="78"/>
        <v>2785</v>
      </c>
      <c r="AD568" s="159">
        <f t="shared" si="77"/>
        <v>27.80000000000026</v>
      </c>
    </row>
    <row r="569" spans="23:30">
      <c r="W569" s="3">
        <f t="shared" si="81"/>
        <v>5361</v>
      </c>
      <c r="X569" s="3">
        <f t="shared" si="79"/>
        <v>5370</v>
      </c>
      <c r="Y569" s="151">
        <f t="shared" si="80"/>
        <v>311.8800000000009</v>
      </c>
      <c r="Z569" s="151"/>
      <c r="AB569" s="3">
        <f t="shared" si="76"/>
        <v>2786</v>
      </c>
      <c r="AC569" s="5">
        <f t="shared" si="78"/>
        <v>2790</v>
      </c>
      <c r="AD569" s="159">
        <f t="shared" si="77"/>
        <v>27.850000000000261</v>
      </c>
    </row>
    <row r="570" spans="23:30">
      <c r="W570" s="3">
        <f t="shared" si="81"/>
        <v>5371</v>
      </c>
      <c r="X570" s="3">
        <f t="shared" si="79"/>
        <v>5380</v>
      </c>
      <c r="Y570" s="151">
        <f t="shared" si="80"/>
        <v>312.46000000000089</v>
      </c>
      <c r="Z570" s="151"/>
      <c r="AB570" s="3">
        <f t="shared" si="76"/>
        <v>2791</v>
      </c>
      <c r="AC570" s="5">
        <f t="shared" si="78"/>
        <v>2795</v>
      </c>
      <c r="AD570" s="159">
        <f t="shared" si="77"/>
        <v>27.900000000000261</v>
      </c>
    </row>
    <row r="571" spans="23:30">
      <c r="W571" s="3">
        <f t="shared" si="81"/>
        <v>5381</v>
      </c>
      <c r="X571" s="3">
        <f t="shared" si="79"/>
        <v>5390</v>
      </c>
      <c r="Y571" s="151">
        <f t="shared" si="80"/>
        <v>313.04000000000087</v>
      </c>
      <c r="Z571" s="151"/>
      <c r="AB571" s="3">
        <f t="shared" si="76"/>
        <v>2796</v>
      </c>
      <c r="AC571" s="5">
        <f t="shared" si="78"/>
        <v>2800</v>
      </c>
      <c r="AD571" s="159">
        <f t="shared" si="77"/>
        <v>27.950000000000262</v>
      </c>
    </row>
    <row r="572" spans="23:30">
      <c r="W572" s="3">
        <f t="shared" si="81"/>
        <v>5391</v>
      </c>
      <c r="X572" s="3">
        <f t="shared" si="79"/>
        <v>5400</v>
      </c>
      <c r="Y572" s="151">
        <f t="shared" si="80"/>
        <v>313.62000000000086</v>
      </c>
      <c r="Z572" s="151"/>
      <c r="AB572" s="3">
        <f t="shared" si="76"/>
        <v>2801</v>
      </c>
      <c r="AC572" s="5">
        <f t="shared" si="78"/>
        <v>2805</v>
      </c>
      <c r="AD572" s="159">
        <f t="shared" si="77"/>
        <v>28.000000000000263</v>
      </c>
    </row>
    <row r="573" spans="23:30">
      <c r="W573" s="3">
        <f t="shared" si="81"/>
        <v>5401</v>
      </c>
      <c r="X573" s="3">
        <f t="shared" si="79"/>
        <v>5410</v>
      </c>
      <c r="Y573" s="151">
        <f t="shared" si="80"/>
        <v>314.20000000000084</v>
      </c>
      <c r="Z573" s="151"/>
      <c r="AB573" s="3">
        <f t="shared" si="76"/>
        <v>2806</v>
      </c>
      <c r="AC573" s="5">
        <f t="shared" si="78"/>
        <v>2810</v>
      </c>
      <c r="AD573" s="159">
        <f t="shared" si="77"/>
        <v>28.050000000000264</v>
      </c>
    </row>
    <row r="574" spans="23:30">
      <c r="W574" s="3">
        <f t="shared" si="81"/>
        <v>5411</v>
      </c>
      <c r="X574" s="3">
        <f t="shared" si="79"/>
        <v>5420</v>
      </c>
      <c r="Y574" s="151">
        <f t="shared" si="80"/>
        <v>314.78000000000083</v>
      </c>
      <c r="Z574" s="151"/>
      <c r="AB574" s="3">
        <f t="shared" si="76"/>
        <v>2811</v>
      </c>
      <c r="AC574" s="5">
        <f t="shared" si="78"/>
        <v>2815</v>
      </c>
      <c r="AD574" s="159">
        <f t="shared" si="77"/>
        <v>28.100000000000264</v>
      </c>
    </row>
    <row r="575" spans="23:30">
      <c r="W575" s="3">
        <f t="shared" si="81"/>
        <v>5421</v>
      </c>
      <c r="X575" s="3">
        <f t="shared" si="79"/>
        <v>5430</v>
      </c>
      <c r="Y575" s="151">
        <f t="shared" si="80"/>
        <v>315.36000000000081</v>
      </c>
      <c r="Z575" s="151"/>
      <c r="AB575" s="3">
        <f t="shared" si="76"/>
        <v>2816</v>
      </c>
      <c r="AC575" s="5">
        <f t="shared" si="78"/>
        <v>2820</v>
      </c>
      <c r="AD575" s="159">
        <f t="shared" si="77"/>
        <v>28.150000000000265</v>
      </c>
    </row>
    <row r="576" spans="23:30">
      <c r="W576" s="3">
        <f t="shared" si="81"/>
        <v>5431</v>
      </c>
      <c r="X576" s="3">
        <f t="shared" si="79"/>
        <v>5440</v>
      </c>
      <c r="Y576" s="151">
        <f t="shared" si="80"/>
        <v>315.94000000000079</v>
      </c>
      <c r="Z576" s="151"/>
      <c r="AB576" s="3">
        <f t="shared" si="76"/>
        <v>2821</v>
      </c>
      <c r="AC576" s="5">
        <f t="shared" si="78"/>
        <v>2825</v>
      </c>
      <c r="AD576" s="159">
        <f t="shared" si="77"/>
        <v>28.200000000000266</v>
      </c>
    </row>
    <row r="577" spans="23:30">
      <c r="W577" s="3">
        <f t="shared" si="81"/>
        <v>5441</v>
      </c>
      <c r="X577" s="3">
        <f t="shared" si="79"/>
        <v>5450</v>
      </c>
      <c r="Y577" s="151">
        <f t="shared" si="80"/>
        <v>316.52000000000078</v>
      </c>
      <c r="Z577" s="151"/>
      <c r="AB577" s="3">
        <f t="shared" si="76"/>
        <v>2826</v>
      </c>
      <c r="AC577" s="5">
        <f t="shared" si="78"/>
        <v>2830</v>
      </c>
      <c r="AD577" s="159">
        <f t="shared" si="77"/>
        <v>28.250000000000266</v>
      </c>
    </row>
    <row r="578" spans="23:30">
      <c r="W578" s="3">
        <f t="shared" si="81"/>
        <v>5451</v>
      </c>
      <c r="X578" s="3">
        <f t="shared" si="79"/>
        <v>5460</v>
      </c>
      <c r="Y578" s="151">
        <f t="shared" si="80"/>
        <v>317.10000000000076</v>
      </c>
      <c r="Z578" s="151"/>
      <c r="AB578" s="3">
        <f t="shared" si="76"/>
        <v>2831</v>
      </c>
      <c r="AC578" s="5">
        <f t="shared" si="78"/>
        <v>2835</v>
      </c>
      <c r="AD578" s="159">
        <f t="shared" si="77"/>
        <v>28.300000000000267</v>
      </c>
    </row>
    <row r="579" spans="23:30">
      <c r="W579" s="3">
        <f t="shared" si="81"/>
        <v>5461</v>
      </c>
      <c r="X579" s="3">
        <f t="shared" si="79"/>
        <v>5470</v>
      </c>
      <c r="Y579" s="151">
        <f t="shared" si="80"/>
        <v>317.68000000000075</v>
      </c>
      <c r="Z579" s="151"/>
      <c r="AB579" s="3">
        <f t="shared" si="76"/>
        <v>2836</v>
      </c>
      <c r="AC579" s="5">
        <f t="shared" si="78"/>
        <v>2840</v>
      </c>
      <c r="AD579" s="159">
        <f t="shared" si="77"/>
        <v>28.350000000000268</v>
      </c>
    </row>
    <row r="580" spans="23:30">
      <c r="W580" s="3">
        <f t="shared" si="81"/>
        <v>5471</v>
      </c>
      <c r="X580" s="3">
        <f t="shared" si="79"/>
        <v>5480</v>
      </c>
      <c r="Y580" s="151">
        <f t="shared" si="80"/>
        <v>318.26000000000073</v>
      </c>
      <c r="Z580" s="151"/>
      <c r="AB580" s="3">
        <f t="shared" si="76"/>
        <v>2841</v>
      </c>
      <c r="AC580" s="5">
        <f t="shared" si="78"/>
        <v>2845</v>
      </c>
      <c r="AD580" s="159">
        <f t="shared" si="77"/>
        <v>28.400000000000269</v>
      </c>
    </row>
    <row r="581" spans="23:30">
      <c r="W581" s="3">
        <f t="shared" si="81"/>
        <v>5481</v>
      </c>
      <c r="X581" s="3">
        <f t="shared" si="79"/>
        <v>5490</v>
      </c>
      <c r="Y581" s="151">
        <f t="shared" si="80"/>
        <v>318.84000000000071</v>
      </c>
      <c r="Z581" s="151"/>
      <c r="AB581" s="3">
        <f t="shared" si="76"/>
        <v>2846</v>
      </c>
      <c r="AC581" s="5">
        <f t="shared" si="78"/>
        <v>2850</v>
      </c>
      <c r="AD581" s="159">
        <f t="shared" si="77"/>
        <v>28.450000000000269</v>
      </c>
    </row>
    <row r="582" spans="23:30">
      <c r="W582" s="3">
        <f t="shared" si="81"/>
        <v>5491</v>
      </c>
      <c r="X582" s="3">
        <f t="shared" si="79"/>
        <v>5500</v>
      </c>
      <c r="Y582" s="151">
        <f t="shared" si="80"/>
        <v>319.4200000000007</v>
      </c>
      <c r="Z582" s="151"/>
      <c r="AB582" s="3">
        <f t="shared" si="76"/>
        <v>2851</v>
      </c>
      <c r="AC582" s="5">
        <f t="shared" si="78"/>
        <v>2855</v>
      </c>
      <c r="AD582" s="159">
        <f t="shared" si="77"/>
        <v>28.50000000000027</v>
      </c>
    </row>
    <row r="583" spans="23:30">
      <c r="W583" s="3">
        <f t="shared" si="81"/>
        <v>5501</v>
      </c>
      <c r="X583" s="3">
        <f t="shared" si="79"/>
        <v>5510</v>
      </c>
      <c r="Y583" s="151">
        <f t="shared" si="80"/>
        <v>320.00000000000068</v>
      </c>
      <c r="Z583" s="151"/>
      <c r="AB583" s="3">
        <f t="shared" si="76"/>
        <v>2856</v>
      </c>
      <c r="AC583" s="5">
        <f t="shared" si="78"/>
        <v>2860</v>
      </c>
      <c r="AD583" s="159">
        <f t="shared" si="77"/>
        <v>28.550000000000271</v>
      </c>
    </row>
    <row r="584" spans="23:30">
      <c r="W584" s="3">
        <f t="shared" si="81"/>
        <v>5511</v>
      </c>
      <c r="X584" s="3">
        <f t="shared" si="79"/>
        <v>5520</v>
      </c>
      <c r="Y584" s="151">
        <f t="shared" si="80"/>
        <v>320.58000000000067</v>
      </c>
      <c r="Z584" s="151"/>
      <c r="AB584" s="3">
        <f t="shared" si="76"/>
        <v>2861</v>
      </c>
      <c r="AC584" s="5">
        <f t="shared" si="78"/>
        <v>2865</v>
      </c>
      <c r="AD584" s="159">
        <f t="shared" si="77"/>
        <v>28.600000000000271</v>
      </c>
    </row>
    <row r="585" spans="23:30">
      <c r="W585" s="3">
        <f t="shared" si="81"/>
        <v>5521</v>
      </c>
      <c r="X585" s="3">
        <f t="shared" si="79"/>
        <v>5530</v>
      </c>
      <c r="Y585" s="151">
        <f t="shared" si="80"/>
        <v>321.16000000000065</v>
      </c>
      <c r="Z585" s="151"/>
      <c r="AB585" s="3">
        <f t="shared" si="76"/>
        <v>2866</v>
      </c>
      <c r="AC585" s="5">
        <f t="shared" si="78"/>
        <v>2870</v>
      </c>
      <c r="AD585" s="159">
        <f t="shared" si="77"/>
        <v>28.650000000000272</v>
      </c>
    </row>
    <row r="586" spans="23:30">
      <c r="W586" s="3">
        <f t="shared" si="81"/>
        <v>5531</v>
      </c>
      <c r="X586" s="3">
        <f t="shared" si="79"/>
        <v>5540</v>
      </c>
      <c r="Y586" s="151">
        <f t="shared" si="80"/>
        <v>321.74000000000063</v>
      </c>
      <c r="Z586" s="151"/>
      <c r="AB586" s="3">
        <f t="shared" si="76"/>
        <v>2871</v>
      </c>
      <c r="AC586" s="5">
        <f t="shared" si="78"/>
        <v>2875</v>
      </c>
      <c r="AD586" s="159">
        <f t="shared" si="77"/>
        <v>28.700000000000273</v>
      </c>
    </row>
    <row r="587" spans="23:30">
      <c r="W587" s="3">
        <f t="shared" si="81"/>
        <v>5541</v>
      </c>
      <c r="X587" s="3">
        <f t="shared" si="79"/>
        <v>5550</v>
      </c>
      <c r="Y587" s="151">
        <f t="shared" si="80"/>
        <v>322.32000000000062</v>
      </c>
      <c r="Z587" s="151"/>
      <c r="AB587" s="3">
        <f t="shared" si="76"/>
        <v>2876</v>
      </c>
      <c r="AC587" s="5">
        <f t="shared" si="78"/>
        <v>2880</v>
      </c>
      <c r="AD587" s="159">
        <f t="shared" si="77"/>
        <v>28.750000000000274</v>
      </c>
    </row>
    <row r="588" spans="23:30">
      <c r="W588" s="3">
        <f t="shared" si="81"/>
        <v>5551</v>
      </c>
      <c r="X588" s="3">
        <f t="shared" si="79"/>
        <v>5560</v>
      </c>
      <c r="Y588" s="151">
        <f t="shared" si="80"/>
        <v>322.9000000000006</v>
      </c>
      <c r="Z588" s="151"/>
      <c r="AB588" s="3">
        <f t="shared" si="76"/>
        <v>2881</v>
      </c>
      <c r="AC588" s="5">
        <f t="shared" si="78"/>
        <v>2885</v>
      </c>
      <c r="AD588" s="159">
        <f t="shared" si="77"/>
        <v>28.800000000000274</v>
      </c>
    </row>
    <row r="589" spans="23:30">
      <c r="W589" s="3">
        <f t="shared" si="81"/>
        <v>5561</v>
      </c>
      <c r="X589" s="3">
        <f t="shared" si="79"/>
        <v>5570</v>
      </c>
      <c r="Y589" s="151">
        <f t="shared" si="80"/>
        <v>323.48000000000059</v>
      </c>
      <c r="Z589" s="151"/>
      <c r="AB589" s="3">
        <f t="shared" si="76"/>
        <v>2886</v>
      </c>
      <c r="AC589" s="5">
        <f t="shared" si="78"/>
        <v>2890</v>
      </c>
      <c r="AD589" s="159">
        <f t="shared" si="77"/>
        <v>28.850000000000275</v>
      </c>
    </row>
    <row r="590" spans="23:30">
      <c r="W590" s="3">
        <f t="shared" si="81"/>
        <v>5571</v>
      </c>
      <c r="X590" s="3">
        <f t="shared" si="79"/>
        <v>5580</v>
      </c>
      <c r="Y590" s="151">
        <f t="shared" si="80"/>
        <v>324.06000000000057</v>
      </c>
      <c r="Z590" s="151"/>
      <c r="AB590" s="3">
        <f t="shared" ref="AB590:AB653" si="82">AB589+5</f>
        <v>2891</v>
      </c>
      <c r="AC590" s="5">
        <f t="shared" si="78"/>
        <v>2895</v>
      </c>
      <c r="AD590" s="159">
        <f t="shared" ref="AD590:AD653" si="83">AD589+$AA$11</f>
        <v>28.900000000000276</v>
      </c>
    </row>
    <row r="591" spans="23:30">
      <c r="W591" s="3">
        <f t="shared" si="81"/>
        <v>5581</v>
      </c>
      <c r="X591" s="3">
        <f t="shared" si="79"/>
        <v>5590</v>
      </c>
      <c r="Y591" s="151">
        <f t="shared" si="80"/>
        <v>324.64000000000055</v>
      </c>
      <c r="Z591" s="151"/>
      <c r="AB591" s="3">
        <f t="shared" si="82"/>
        <v>2896</v>
      </c>
      <c r="AC591" s="5">
        <f t="shared" ref="AC591:AC654" si="84">AB591+4</f>
        <v>2900</v>
      </c>
      <c r="AD591" s="159">
        <f t="shared" si="83"/>
        <v>28.950000000000276</v>
      </c>
    </row>
    <row r="592" spans="23:30">
      <c r="W592" s="3">
        <f t="shared" si="81"/>
        <v>5591</v>
      </c>
      <c r="X592" s="3">
        <f t="shared" si="79"/>
        <v>5600</v>
      </c>
      <c r="Y592" s="151">
        <f t="shared" si="80"/>
        <v>325.22000000000054</v>
      </c>
      <c r="Z592" s="151"/>
      <c r="AB592" s="3">
        <f t="shared" si="82"/>
        <v>2901</v>
      </c>
      <c r="AC592" s="5">
        <f t="shared" si="84"/>
        <v>2905</v>
      </c>
      <c r="AD592" s="159">
        <f t="shared" si="83"/>
        <v>29.000000000000277</v>
      </c>
    </row>
    <row r="593" spans="23:30">
      <c r="W593" s="3">
        <f t="shared" si="81"/>
        <v>5601</v>
      </c>
      <c r="X593" s="3">
        <f t="shared" si="79"/>
        <v>5610</v>
      </c>
      <c r="Y593" s="151">
        <f t="shared" si="80"/>
        <v>325.80000000000052</v>
      </c>
      <c r="Z593" s="151"/>
      <c r="AB593" s="3">
        <f t="shared" si="82"/>
        <v>2906</v>
      </c>
      <c r="AC593" s="5">
        <f t="shared" si="84"/>
        <v>2910</v>
      </c>
      <c r="AD593" s="159">
        <f t="shared" si="83"/>
        <v>29.050000000000278</v>
      </c>
    </row>
    <row r="594" spans="23:30">
      <c r="W594" s="3">
        <f t="shared" si="81"/>
        <v>5611</v>
      </c>
      <c r="X594" s="3">
        <f t="shared" si="79"/>
        <v>5620</v>
      </c>
      <c r="Y594" s="151">
        <f t="shared" si="80"/>
        <v>326.38000000000051</v>
      </c>
      <c r="Z594" s="151"/>
      <c r="AB594" s="3">
        <f t="shared" si="82"/>
        <v>2911</v>
      </c>
      <c r="AC594" s="5">
        <f t="shared" si="84"/>
        <v>2915</v>
      </c>
      <c r="AD594" s="159">
        <f t="shared" si="83"/>
        <v>29.100000000000279</v>
      </c>
    </row>
    <row r="595" spans="23:30">
      <c r="W595" s="3">
        <f t="shared" si="81"/>
        <v>5621</v>
      </c>
      <c r="X595" s="3">
        <f t="shared" si="79"/>
        <v>5630</v>
      </c>
      <c r="Y595" s="151">
        <f t="shared" si="80"/>
        <v>326.96000000000049</v>
      </c>
      <c r="Z595" s="151"/>
      <c r="AB595" s="3">
        <f t="shared" si="82"/>
        <v>2916</v>
      </c>
      <c r="AC595" s="5">
        <f t="shared" si="84"/>
        <v>2920</v>
      </c>
      <c r="AD595" s="159">
        <f t="shared" si="83"/>
        <v>29.150000000000279</v>
      </c>
    </row>
    <row r="596" spans="23:30">
      <c r="W596" s="3">
        <f t="shared" si="81"/>
        <v>5631</v>
      </c>
      <c r="X596" s="3">
        <f t="shared" si="79"/>
        <v>5640</v>
      </c>
      <c r="Y596" s="151">
        <f t="shared" si="80"/>
        <v>327.54000000000048</v>
      </c>
      <c r="Z596" s="151"/>
      <c r="AB596" s="3">
        <f t="shared" si="82"/>
        <v>2921</v>
      </c>
      <c r="AC596" s="5">
        <f t="shared" si="84"/>
        <v>2925</v>
      </c>
      <c r="AD596" s="159">
        <f t="shared" si="83"/>
        <v>29.20000000000028</v>
      </c>
    </row>
    <row r="597" spans="23:30">
      <c r="W597" s="3">
        <f t="shared" si="81"/>
        <v>5641</v>
      </c>
      <c r="X597" s="3">
        <f t="shared" si="79"/>
        <v>5650</v>
      </c>
      <c r="Y597" s="151">
        <f t="shared" si="80"/>
        <v>328.12000000000046</v>
      </c>
      <c r="Z597" s="151"/>
      <c r="AB597" s="3">
        <f t="shared" si="82"/>
        <v>2926</v>
      </c>
      <c r="AC597" s="5">
        <f t="shared" si="84"/>
        <v>2930</v>
      </c>
      <c r="AD597" s="159">
        <f t="shared" si="83"/>
        <v>29.250000000000281</v>
      </c>
    </row>
    <row r="598" spans="23:30">
      <c r="W598" s="3">
        <f t="shared" si="81"/>
        <v>5651</v>
      </c>
      <c r="X598" s="3">
        <f t="shared" si="79"/>
        <v>5660</v>
      </c>
      <c r="Y598" s="151">
        <f t="shared" si="80"/>
        <v>328.70000000000044</v>
      </c>
      <c r="Z598" s="151"/>
      <c r="AB598" s="3">
        <f t="shared" si="82"/>
        <v>2931</v>
      </c>
      <c r="AC598" s="5">
        <f t="shared" si="84"/>
        <v>2935</v>
      </c>
      <c r="AD598" s="159">
        <f t="shared" si="83"/>
        <v>29.300000000000281</v>
      </c>
    </row>
    <row r="599" spans="23:30">
      <c r="W599" s="3">
        <f t="shared" si="81"/>
        <v>5661</v>
      </c>
      <c r="X599" s="3">
        <f t="shared" si="79"/>
        <v>5670</v>
      </c>
      <c r="Y599" s="151">
        <f t="shared" si="80"/>
        <v>329.28000000000043</v>
      </c>
      <c r="Z599" s="151"/>
      <c r="AB599" s="3">
        <f t="shared" si="82"/>
        <v>2936</v>
      </c>
      <c r="AC599" s="5">
        <f t="shared" si="84"/>
        <v>2940</v>
      </c>
      <c r="AD599" s="159">
        <f t="shared" si="83"/>
        <v>29.350000000000282</v>
      </c>
    </row>
    <row r="600" spans="23:30">
      <c r="W600" s="3">
        <f t="shared" si="81"/>
        <v>5671</v>
      </c>
      <c r="X600" s="3">
        <f t="shared" si="79"/>
        <v>5680</v>
      </c>
      <c r="Y600" s="151">
        <f t="shared" si="80"/>
        <v>329.86000000000041</v>
      </c>
      <c r="Z600" s="151"/>
      <c r="AB600" s="3">
        <f t="shared" si="82"/>
        <v>2941</v>
      </c>
      <c r="AC600" s="5">
        <f t="shared" si="84"/>
        <v>2945</v>
      </c>
      <c r="AD600" s="159">
        <f t="shared" si="83"/>
        <v>29.400000000000283</v>
      </c>
    </row>
    <row r="601" spans="23:30">
      <c r="W601" s="3">
        <f t="shared" si="81"/>
        <v>5681</v>
      </c>
      <c r="X601" s="3">
        <f t="shared" si="79"/>
        <v>5690</v>
      </c>
      <c r="Y601" s="151">
        <f t="shared" si="80"/>
        <v>330.4400000000004</v>
      </c>
      <c r="Z601" s="151"/>
      <c r="AB601" s="3">
        <f t="shared" si="82"/>
        <v>2946</v>
      </c>
      <c r="AC601" s="5">
        <f t="shared" si="84"/>
        <v>2950</v>
      </c>
      <c r="AD601" s="159">
        <f t="shared" si="83"/>
        <v>29.450000000000284</v>
      </c>
    </row>
    <row r="602" spans="23:30">
      <c r="W602" s="3">
        <f t="shared" si="81"/>
        <v>5691</v>
      </c>
      <c r="X602" s="3">
        <f t="shared" si="79"/>
        <v>5700</v>
      </c>
      <c r="Y602" s="151">
        <f t="shared" si="80"/>
        <v>331.02000000000038</v>
      </c>
      <c r="Z602" s="151"/>
      <c r="AB602" s="3">
        <f t="shared" si="82"/>
        <v>2951</v>
      </c>
      <c r="AC602" s="5">
        <f t="shared" si="84"/>
        <v>2955</v>
      </c>
      <c r="AD602" s="159">
        <f t="shared" si="83"/>
        <v>29.500000000000284</v>
      </c>
    </row>
    <row r="603" spans="23:30">
      <c r="W603" s="3">
        <f t="shared" si="81"/>
        <v>5701</v>
      </c>
      <c r="X603" s="3">
        <f t="shared" si="79"/>
        <v>5710</v>
      </c>
      <c r="Y603" s="151">
        <f t="shared" si="80"/>
        <v>331.60000000000036</v>
      </c>
      <c r="Z603" s="151"/>
      <c r="AB603" s="3">
        <f t="shared" si="82"/>
        <v>2956</v>
      </c>
      <c r="AC603" s="5">
        <f t="shared" si="84"/>
        <v>2960</v>
      </c>
      <c r="AD603" s="159">
        <f t="shared" si="83"/>
        <v>29.550000000000285</v>
      </c>
    </row>
    <row r="604" spans="23:30">
      <c r="W604" s="3">
        <f t="shared" si="81"/>
        <v>5711</v>
      </c>
      <c r="X604" s="3">
        <f t="shared" si="79"/>
        <v>5720</v>
      </c>
      <c r="Y604" s="151">
        <f t="shared" si="80"/>
        <v>332.18000000000035</v>
      </c>
      <c r="Z604" s="151"/>
      <c r="AB604" s="3">
        <f t="shared" si="82"/>
        <v>2961</v>
      </c>
      <c r="AC604" s="5">
        <f t="shared" si="84"/>
        <v>2965</v>
      </c>
      <c r="AD604" s="159">
        <f t="shared" si="83"/>
        <v>29.600000000000286</v>
      </c>
    </row>
    <row r="605" spans="23:30">
      <c r="W605" s="3">
        <f t="shared" si="81"/>
        <v>5721</v>
      </c>
      <c r="X605" s="3">
        <f t="shared" si="79"/>
        <v>5730</v>
      </c>
      <c r="Y605" s="151">
        <f t="shared" si="80"/>
        <v>332.76000000000033</v>
      </c>
      <c r="Z605" s="151"/>
      <c r="AB605" s="3">
        <f t="shared" si="82"/>
        <v>2966</v>
      </c>
      <c r="AC605" s="5">
        <f t="shared" si="84"/>
        <v>2970</v>
      </c>
      <c r="AD605" s="159">
        <f t="shared" si="83"/>
        <v>29.650000000000286</v>
      </c>
    </row>
    <row r="606" spans="23:30">
      <c r="W606" s="3">
        <f t="shared" si="81"/>
        <v>5731</v>
      </c>
      <c r="X606" s="3">
        <f t="shared" si="79"/>
        <v>5740</v>
      </c>
      <c r="Y606" s="151">
        <f t="shared" si="80"/>
        <v>333.34000000000032</v>
      </c>
      <c r="Z606" s="151"/>
      <c r="AB606" s="3">
        <f t="shared" si="82"/>
        <v>2971</v>
      </c>
      <c r="AC606" s="5">
        <f t="shared" si="84"/>
        <v>2975</v>
      </c>
      <c r="AD606" s="159">
        <f t="shared" si="83"/>
        <v>29.700000000000287</v>
      </c>
    </row>
    <row r="607" spans="23:30">
      <c r="W607" s="3">
        <f t="shared" si="81"/>
        <v>5741</v>
      </c>
      <c r="X607" s="3">
        <f t="shared" si="79"/>
        <v>5750</v>
      </c>
      <c r="Y607" s="151">
        <f t="shared" si="80"/>
        <v>333.9200000000003</v>
      </c>
      <c r="Z607" s="151"/>
      <c r="AB607" s="3">
        <f t="shared" si="82"/>
        <v>2976</v>
      </c>
      <c r="AC607" s="5">
        <f t="shared" si="84"/>
        <v>2980</v>
      </c>
      <c r="AD607" s="159">
        <f t="shared" si="83"/>
        <v>29.750000000000288</v>
      </c>
    </row>
    <row r="608" spans="23:30">
      <c r="W608" s="3">
        <f t="shared" si="81"/>
        <v>5751</v>
      </c>
      <c r="X608" s="3">
        <f t="shared" si="79"/>
        <v>5760</v>
      </c>
      <c r="Y608" s="151">
        <f t="shared" si="80"/>
        <v>334.50000000000028</v>
      </c>
      <c r="Z608" s="151"/>
      <c r="AB608" s="3">
        <f t="shared" si="82"/>
        <v>2981</v>
      </c>
      <c r="AC608" s="5">
        <f t="shared" si="84"/>
        <v>2985</v>
      </c>
      <c r="AD608" s="159">
        <f t="shared" si="83"/>
        <v>29.800000000000288</v>
      </c>
    </row>
    <row r="609" spans="23:30">
      <c r="W609" s="3">
        <f t="shared" si="81"/>
        <v>5761</v>
      </c>
      <c r="X609" s="3">
        <f t="shared" si="79"/>
        <v>5770</v>
      </c>
      <c r="Y609" s="151">
        <f t="shared" si="80"/>
        <v>335.08000000000027</v>
      </c>
      <c r="Z609" s="151"/>
      <c r="AB609" s="3">
        <f t="shared" si="82"/>
        <v>2986</v>
      </c>
      <c r="AC609" s="5">
        <f t="shared" si="84"/>
        <v>2990</v>
      </c>
      <c r="AD609" s="159">
        <f t="shared" si="83"/>
        <v>29.850000000000289</v>
      </c>
    </row>
    <row r="610" spans="23:30">
      <c r="W610" s="3">
        <f t="shared" si="81"/>
        <v>5771</v>
      </c>
      <c r="X610" s="3">
        <f t="shared" ref="X610:X673" si="85">W610+9</f>
        <v>5780</v>
      </c>
      <c r="Y610" s="151">
        <f t="shared" ref="Y610:Y673" si="86">Y609+$Z$33</f>
        <v>335.66000000000025</v>
      </c>
      <c r="Z610" s="151"/>
      <c r="AB610" s="3">
        <f t="shared" si="82"/>
        <v>2991</v>
      </c>
      <c r="AC610" s="5">
        <f t="shared" si="84"/>
        <v>2995</v>
      </c>
      <c r="AD610" s="159">
        <f t="shared" si="83"/>
        <v>29.90000000000029</v>
      </c>
    </row>
    <row r="611" spans="23:30">
      <c r="W611" s="3">
        <f t="shared" si="81"/>
        <v>5781</v>
      </c>
      <c r="X611" s="3">
        <f t="shared" si="85"/>
        <v>5790</v>
      </c>
      <c r="Y611" s="151">
        <f t="shared" si="86"/>
        <v>336.24000000000024</v>
      </c>
      <c r="Z611" s="151"/>
      <c r="AB611" s="3">
        <f t="shared" si="82"/>
        <v>2996</v>
      </c>
      <c r="AC611" s="5">
        <f t="shared" si="84"/>
        <v>3000</v>
      </c>
      <c r="AD611" s="159">
        <f t="shared" si="83"/>
        <v>29.950000000000291</v>
      </c>
    </row>
    <row r="612" spans="23:30">
      <c r="W612" s="3">
        <f t="shared" si="81"/>
        <v>5791</v>
      </c>
      <c r="X612" s="3">
        <f t="shared" si="85"/>
        <v>5800</v>
      </c>
      <c r="Y612" s="151">
        <f t="shared" si="86"/>
        <v>336.82000000000022</v>
      </c>
      <c r="Z612" s="151"/>
      <c r="AB612" s="3">
        <f t="shared" si="82"/>
        <v>3001</v>
      </c>
      <c r="AC612" s="5">
        <f t="shared" si="84"/>
        <v>3005</v>
      </c>
      <c r="AD612" s="159">
        <f t="shared" si="83"/>
        <v>30.000000000000291</v>
      </c>
    </row>
    <row r="613" spans="23:30">
      <c r="W613" s="3">
        <f t="shared" ref="W613:W676" si="87">W612+10</f>
        <v>5801</v>
      </c>
      <c r="X613" s="3">
        <f t="shared" si="85"/>
        <v>5810</v>
      </c>
      <c r="Y613" s="151">
        <f t="shared" si="86"/>
        <v>337.4000000000002</v>
      </c>
      <c r="Z613" s="151"/>
      <c r="AB613" s="3">
        <f t="shared" si="82"/>
        <v>3006</v>
      </c>
      <c r="AC613" s="5">
        <f t="shared" si="84"/>
        <v>3010</v>
      </c>
      <c r="AD613" s="159">
        <f t="shared" si="83"/>
        <v>30.050000000000292</v>
      </c>
    </row>
    <row r="614" spans="23:30">
      <c r="W614" s="3">
        <f t="shared" si="87"/>
        <v>5811</v>
      </c>
      <c r="X614" s="3">
        <f t="shared" si="85"/>
        <v>5820</v>
      </c>
      <c r="Y614" s="151">
        <f t="shared" si="86"/>
        <v>337.98000000000019</v>
      </c>
      <c r="Z614" s="151"/>
      <c r="AB614" s="3">
        <f t="shared" si="82"/>
        <v>3011</v>
      </c>
      <c r="AC614" s="5">
        <f t="shared" si="84"/>
        <v>3015</v>
      </c>
      <c r="AD614" s="159">
        <f t="shared" si="83"/>
        <v>30.100000000000293</v>
      </c>
    </row>
    <row r="615" spans="23:30">
      <c r="W615" s="3">
        <f t="shared" si="87"/>
        <v>5821</v>
      </c>
      <c r="X615" s="3">
        <f t="shared" si="85"/>
        <v>5830</v>
      </c>
      <c r="Y615" s="151">
        <f t="shared" si="86"/>
        <v>338.56000000000017</v>
      </c>
      <c r="Z615" s="151"/>
      <c r="AB615" s="3">
        <f t="shared" si="82"/>
        <v>3016</v>
      </c>
      <c r="AC615" s="5">
        <f t="shared" si="84"/>
        <v>3020</v>
      </c>
      <c r="AD615" s="159">
        <f t="shared" si="83"/>
        <v>30.150000000000293</v>
      </c>
    </row>
    <row r="616" spans="23:30">
      <c r="W616" s="3">
        <f t="shared" si="87"/>
        <v>5831</v>
      </c>
      <c r="X616" s="3">
        <f t="shared" si="85"/>
        <v>5840</v>
      </c>
      <c r="Y616" s="151">
        <f t="shared" si="86"/>
        <v>339.14000000000016</v>
      </c>
      <c r="Z616" s="151"/>
      <c r="AB616" s="3">
        <f t="shared" si="82"/>
        <v>3021</v>
      </c>
      <c r="AC616" s="5">
        <f t="shared" si="84"/>
        <v>3025</v>
      </c>
      <c r="AD616" s="159">
        <f t="shared" si="83"/>
        <v>30.200000000000294</v>
      </c>
    </row>
    <row r="617" spans="23:30">
      <c r="W617" s="3">
        <f t="shared" si="87"/>
        <v>5841</v>
      </c>
      <c r="X617" s="3">
        <f t="shared" si="85"/>
        <v>5850</v>
      </c>
      <c r="Y617" s="151">
        <f t="shared" si="86"/>
        <v>339.72000000000014</v>
      </c>
      <c r="Z617" s="151"/>
      <c r="AB617" s="3">
        <f t="shared" si="82"/>
        <v>3026</v>
      </c>
      <c r="AC617" s="5">
        <f t="shared" si="84"/>
        <v>3030</v>
      </c>
      <c r="AD617" s="159">
        <f t="shared" si="83"/>
        <v>30.250000000000295</v>
      </c>
    </row>
    <row r="618" spans="23:30">
      <c r="W618" s="3">
        <f t="shared" si="87"/>
        <v>5851</v>
      </c>
      <c r="X618" s="3">
        <f t="shared" si="85"/>
        <v>5860</v>
      </c>
      <c r="Y618" s="151">
        <f t="shared" si="86"/>
        <v>340.30000000000013</v>
      </c>
      <c r="Z618" s="151"/>
      <c r="AB618" s="3">
        <f t="shared" si="82"/>
        <v>3031</v>
      </c>
      <c r="AC618" s="5">
        <f t="shared" si="84"/>
        <v>3035</v>
      </c>
      <c r="AD618" s="159">
        <f t="shared" si="83"/>
        <v>30.300000000000296</v>
      </c>
    </row>
    <row r="619" spans="23:30">
      <c r="W619" s="3">
        <f t="shared" si="87"/>
        <v>5861</v>
      </c>
      <c r="X619" s="3">
        <f t="shared" si="85"/>
        <v>5870</v>
      </c>
      <c r="Y619" s="151">
        <f t="shared" si="86"/>
        <v>340.88000000000011</v>
      </c>
      <c r="Z619" s="151"/>
      <c r="AB619" s="3">
        <f t="shared" si="82"/>
        <v>3036</v>
      </c>
      <c r="AC619" s="5">
        <f t="shared" si="84"/>
        <v>3040</v>
      </c>
      <c r="AD619" s="159">
        <f t="shared" si="83"/>
        <v>30.350000000000296</v>
      </c>
    </row>
    <row r="620" spans="23:30">
      <c r="W620" s="3">
        <f t="shared" si="87"/>
        <v>5871</v>
      </c>
      <c r="X620" s="3">
        <f t="shared" si="85"/>
        <v>5880</v>
      </c>
      <c r="Y620" s="151">
        <f t="shared" si="86"/>
        <v>341.46000000000009</v>
      </c>
      <c r="Z620" s="151"/>
      <c r="AB620" s="3">
        <f t="shared" si="82"/>
        <v>3041</v>
      </c>
      <c r="AC620" s="5">
        <f t="shared" si="84"/>
        <v>3045</v>
      </c>
      <c r="AD620" s="159">
        <f t="shared" si="83"/>
        <v>30.400000000000297</v>
      </c>
    </row>
    <row r="621" spans="23:30">
      <c r="W621" s="3">
        <f t="shared" si="87"/>
        <v>5881</v>
      </c>
      <c r="X621" s="3">
        <f t="shared" si="85"/>
        <v>5890</v>
      </c>
      <c r="Y621" s="151">
        <f t="shared" si="86"/>
        <v>342.04000000000008</v>
      </c>
      <c r="Z621" s="151"/>
      <c r="AB621" s="3">
        <f t="shared" si="82"/>
        <v>3046</v>
      </c>
      <c r="AC621" s="5">
        <f t="shared" si="84"/>
        <v>3050</v>
      </c>
      <c r="AD621" s="159">
        <f t="shared" si="83"/>
        <v>30.450000000000298</v>
      </c>
    </row>
    <row r="622" spans="23:30">
      <c r="W622" s="3">
        <f t="shared" si="87"/>
        <v>5891</v>
      </c>
      <c r="X622" s="3">
        <f t="shared" si="85"/>
        <v>5900</v>
      </c>
      <c r="Y622" s="151">
        <f t="shared" si="86"/>
        <v>342.62000000000006</v>
      </c>
      <c r="Z622" s="151"/>
      <c r="AB622" s="3">
        <f t="shared" si="82"/>
        <v>3051</v>
      </c>
      <c r="AC622" s="5">
        <f t="shared" si="84"/>
        <v>3055</v>
      </c>
      <c r="AD622" s="159">
        <f t="shared" si="83"/>
        <v>30.500000000000298</v>
      </c>
    </row>
    <row r="623" spans="23:30">
      <c r="W623" s="3">
        <f t="shared" si="87"/>
        <v>5901</v>
      </c>
      <c r="X623" s="3">
        <f t="shared" si="85"/>
        <v>5910</v>
      </c>
      <c r="Y623" s="151">
        <f t="shared" si="86"/>
        <v>343.20000000000005</v>
      </c>
      <c r="Z623" s="151"/>
      <c r="AB623" s="3">
        <f t="shared" si="82"/>
        <v>3056</v>
      </c>
      <c r="AC623" s="5">
        <f t="shared" si="84"/>
        <v>3060</v>
      </c>
      <c r="AD623" s="159">
        <f t="shared" si="83"/>
        <v>30.550000000000299</v>
      </c>
    </row>
    <row r="624" spans="23:30">
      <c r="W624" s="3">
        <f t="shared" si="87"/>
        <v>5911</v>
      </c>
      <c r="X624" s="3">
        <f t="shared" si="85"/>
        <v>5920</v>
      </c>
      <c r="Y624" s="151">
        <f t="shared" si="86"/>
        <v>343.78000000000003</v>
      </c>
      <c r="Z624" s="151"/>
      <c r="AB624" s="3">
        <f t="shared" si="82"/>
        <v>3061</v>
      </c>
      <c r="AC624" s="5">
        <f t="shared" si="84"/>
        <v>3065</v>
      </c>
      <c r="AD624" s="159">
        <f t="shared" si="83"/>
        <v>30.6000000000003</v>
      </c>
    </row>
    <row r="625" spans="23:30">
      <c r="W625" s="3">
        <f t="shared" si="87"/>
        <v>5921</v>
      </c>
      <c r="X625" s="3">
        <f t="shared" si="85"/>
        <v>5930</v>
      </c>
      <c r="Y625" s="151">
        <f t="shared" si="86"/>
        <v>344.36</v>
      </c>
      <c r="Z625" s="151"/>
      <c r="AB625" s="3">
        <f t="shared" si="82"/>
        <v>3066</v>
      </c>
      <c r="AC625" s="5">
        <f t="shared" si="84"/>
        <v>3070</v>
      </c>
      <c r="AD625" s="159">
        <f t="shared" si="83"/>
        <v>30.650000000000301</v>
      </c>
    </row>
    <row r="626" spans="23:30">
      <c r="W626" s="3">
        <f t="shared" si="87"/>
        <v>5931</v>
      </c>
      <c r="X626" s="3">
        <f t="shared" si="85"/>
        <v>5940</v>
      </c>
      <c r="Y626" s="151">
        <f t="shared" si="86"/>
        <v>344.94</v>
      </c>
      <c r="Z626" s="151"/>
      <c r="AB626" s="3">
        <f t="shared" si="82"/>
        <v>3071</v>
      </c>
      <c r="AC626" s="5">
        <f t="shared" si="84"/>
        <v>3075</v>
      </c>
      <c r="AD626" s="159">
        <f t="shared" si="83"/>
        <v>30.700000000000301</v>
      </c>
    </row>
    <row r="627" spans="23:30">
      <c r="W627" s="3">
        <f t="shared" si="87"/>
        <v>5941</v>
      </c>
      <c r="X627" s="3">
        <f t="shared" si="85"/>
        <v>5950</v>
      </c>
      <c r="Y627" s="151">
        <f t="shared" si="86"/>
        <v>345.52</v>
      </c>
      <c r="Z627" s="151"/>
      <c r="AB627" s="3">
        <f t="shared" si="82"/>
        <v>3076</v>
      </c>
      <c r="AC627" s="5">
        <f t="shared" si="84"/>
        <v>3080</v>
      </c>
      <c r="AD627" s="159">
        <f t="shared" si="83"/>
        <v>30.750000000000302</v>
      </c>
    </row>
    <row r="628" spans="23:30">
      <c r="W628" s="3">
        <f t="shared" si="87"/>
        <v>5951</v>
      </c>
      <c r="X628" s="3">
        <f t="shared" si="85"/>
        <v>5960</v>
      </c>
      <c r="Y628" s="151">
        <f t="shared" si="86"/>
        <v>346.09999999999997</v>
      </c>
      <c r="Z628" s="151"/>
      <c r="AB628" s="3">
        <f t="shared" si="82"/>
        <v>3081</v>
      </c>
      <c r="AC628" s="5">
        <f t="shared" si="84"/>
        <v>3085</v>
      </c>
      <c r="AD628" s="159">
        <f t="shared" si="83"/>
        <v>30.800000000000303</v>
      </c>
    </row>
    <row r="629" spans="23:30">
      <c r="W629" s="3">
        <f t="shared" si="87"/>
        <v>5961</v>
      </c>
      <c r="X629" s="3">
        <f t="shared" si="85"/>
        <v>5970</v>
      </c>
      <c r="Y629" s="151">
        <f t="shared" si="86"/>
        <v>346.67999999999995</v>
      </c>
      <c r="Z629" s="151"/>
      <c r="AB629" s="3">
        <f t="shared" si="82"/>
        <v>3086</v>
      </c>
      <c r="AC629" s="5">
        <f t="shared" si="84"/>
        <v>3090</v>
      </c>
      <c r="AD629" s="159">
        <f t="shared" si="83"/>
        <v>30.850000000000303</v>
      </c>
    </row>
    <row r="630" spans="23:30">
      <c r="W630" s="3">
        <f t="shared" si="87"/>
        <v>5971</v>
      </c>
      <c r="X630" s="3">
        <f t="shared" si="85"/>
        <v>5980</v>
      </c>
      <c r="Y630" s="151">
        <f t="shared" si="86"/>
        <v>347.25999999999993</v>
      </c>
      <c r="Z630" s="151"/>
      <c r="AB630" s="3">
        <f t="shared" si="82"/>
        <v>3091</v>
      </c>
      <c r="AC630" s="5">
        <f t="shared" si="84"/>
        <v>3095</v>
      </c>
      <c r="AD630" s="159">
        <f t="shared" si="83"/>
        <v>30.900000000000304</v>
      </c>
    </row>
    <row r="631" spans="23:30">
      <c r="W631" s="3">
        <f t="shared" si="87"/>
        <v>5981</v>
      </c>
      <c r="X631" s="3">
        <f t="shared" si="85"/>
        <v>5990</v>
      </c>
      <c r="Y631" s="151">
        <f t="shared" si="86"/>
        <v>347.83999999999992</v>
      </c>
      <c r="Z631" s="151"/>
      <c r="AB631" s="3">
        <f t="shared" si="82"/>
        <v>3096</v>
      </c>
      <c r="AC631" s="5">
        <f t="shared" si="84"/>
        <v>3100</v>
      </c>
      <c r="AD631" s="159">
        <f t="shared" si="83"/>
        <v>30.950000000000305</v>
      </c>
    </row>
    <row r="632" spans="23:30">
      <c r="W632" s="3">
        <f t="shared" si="87"/>
        <v>5991</v>
      </c>
      <c r="X632" s="3">
        <f t="shared" si="85"/>
        <v>6000</v>
      </c>
      <c r="Y632" s="151">
        <f t="shared" si="86"/>
        <v>348.4199999999999</v>
      </c>
      <c r="Z632" s="151"/>
      <c r="AB632" s="3">
        <f t="shared" si="82"/>
        <v>3101</v>
      </c>
      <c r="AC632" s="5">
        <f t="shared" si="84"/>
        <v>3105</v>
      </c>
      <c r="AD632" s="159">
        <f t="shared" si="83"/>
        <v>31.000000000000306</v>
      </c>
    </row>
    <row r="633" spans="23:30">
      <c r="W633" s="3">
        <f t="shared" si="87"/>
        <v>6001</v>
      </c>
      <c r="X633" s="3">
        <f t="shared" si="85"/>
        <v>6010</v>
      </c>
      <c r="Y633" s="151">
        <f t="shared" si="86"/>
        <v>348.99999999999989</v>
      </c>
      <c r="Z633" s="151"/>
      <c r="AB633" s="3">
        <f t="shared" si="82"/>
        <v>3106</v>
      </c>
      <c r="AC633" s="5">
        <f t="shared" si="84"/>
        <v>3110</v>
      </c>
      <c r="AD633" s="159">
        <f t="shared" si="83"/>
        <v>31.050000000000306</v>
      </c>
    </row>
    <row r="634" spans="23:30">
      <c r="W634" s="3">
        <f t="shared" si="87"/>
        <v>6011</v>
      </c>
      <c r="X634" s="3">
        <f t="shared" si="85"/>
        <v>6020</v>
      </c>
      <c r="Y634" s="151">
        <f t="shared" si="86"/>
        <v>349.57999999999987</v>
      </c>
      <c r="Z634" s="151"/>
      <c r="AB634" s="3">
        <f t="shared" si="82"/>
        <v>3111</v>
      </c>
      <c r="AC634" s="5">
        <f t="shared" si="84"/>
        <v>3115</v>
      </c>
      <c r="AD634" s="159">
        <f t="shared" si="83"/>
        <v>31.100000000000307</v>
      </c>
    </row>
    <row r="635" spans="23:30">
      <c r="W635" s="3">
        <f t="shared" si="87"/>
        <v>6021</v>
      </c>
      <c r="X635" s="3">
        <f t="shared" si="85"/>
        <v>6030</v>
      </c>
      <c r="Y635" s="151">
        <f t="shared" si="86"/>
        <v>350.15999999999985</v>
      </c>
      <c r="Z635" s="151"/>
      <c r="AB635" s="3">
        <f t="shared" si="82"/>
        <v>3116</v>
      </c>
      <c r="AC635" s="5">
        <f t="shared" si="84"/>
        <v>3120</v>
      </c>
      <c r="AD635" s="159">
        <f t="shared" si="83"/>
        <v>31.150000000000308</v>
      </c>
    </row>
    <row r="636" spans="23:30">
      <c r="W636" s="3">
        <f t="shared" si="87"/>
        <v>6031</v>
      </c>
      <c r="X636" s="3">
        <f t="shared" si="85"/>
        <v>6040</v>
      </c>
      <c r="Y636" s="151">
        <f t="shared" si="86"/>
        <v>350.73999999999984</v>
      </c>
      <c r="Z636" s="151"/>
      <c r="AB636" s="3">
        <f t="shared" si="82"/>
        <v>3121</v>
      </c>
      <c r="AC636" s="5">
        <f t="shared" si="84"/>
        <v>3125</v>
      </c>
      <c r="AD636" s="159">
        <f t="shared" si="83"/>
        <v>31.200000000000308</v>
      </c>
    </row>
    <row r="637" spans="23:30">
      <c r="W637" s="3">
        <f t="shared" si="87"/>
        <v>6041</v>
      </c>
      <c r="X637" s="3">
        <f t="shared" si="85"/>
        <v>6050</v>
      </c>
      <c r="Y637" s="151">
        <f t="shared" si="86"/>
        <v>351.31999999999982</v>
      </c>
      <c r="Z637" s="151"/>
      <c r="AB637" s="3">
        <f t="shared" si="82"/>
        <v>3126</v>
      </c>
      <c r="AC637" s="5">
        <f t="shared" si="84"/>
        <v>3130</v>
      </c>
      <c r="AD637" s="159">
        <f t="shared" si="83"/>
        <v>31.250000000000309</v>
      </c>
    </row>
    <row r="638" spans="23:30">
      <c r="W638" s="3">
        <f t="shared" si="87"/>
        <v>6051</v>
      </c>
      <c r="X638" s="3">
        <f t="shared" si="85"/>
        <v>6060</v>
      </c>
      <c r="Y638" s="151">
        <f t="shared" si="86"/>
        <v>351.89999999999981</v>
      </c>
      <c r="Z638" s="151"/>
      <c r="AB638" s="3">
        <f t="shared" si="82"/>
        <v>3131</v>
      </c>
      <c r="AC638" s="5">
        <f t="shared" si="84"/>
        <v>3135</v>
      </c>
      <c r="AD638" s="159">
        <f t="shared" si="83"/>
        <v>31.30000000000031</v>
      </c>
    </row>
    <row r="639" spans="23:30">
      <c r="W639" s="3">
        <f t="shared" si="87"/>
        <v>6061</v>
      </c>
      <c r="X639" s="3">
        <f t="shared" si="85"/>
        <v>6070</v>
      </c>
      <c r="Y639" s="151">
        <f t="shared" si="86"/>
        <v>352.47999999999979</v>
      </c>
      <c r="Z639" s="151"/>
      <c r="AB639" s="3">
        <f t="shared" si="82"/>
        <v>3136</v>
      </c>
      <c r="AC639" s="5">
        <f t="shared" si="84"/>
        <v>3140</v>
      </c>
      <c r="AD639" s="159">
        <f t="shared" si="83"/>
        <v>31.350000000000311</v>
      </c>
    </row>
    <row r="640" spans="23:30">
      <c r="W640" s="3">
        <f t="shared" si="87"/>
        <v>6071</v>
      </c>
      <c r="X640" s="3">
        <f t="shared" si="85"/>
        <v>6080</v>
      </c>
      <c r="Y640" s="151">
        <f t="shared" si="86"/>
        <v>353.05999999999977</v>
      </c>
      <c r="Z640" s="151"/>
      <c r="AB640" s="3">
        <f t="shared" si="82"/>
        <v>3141</v>
      </c>
      <c r="AC640" s="5">
        <f t="shared" si="84"/>
        <v>3145</v>
      </c>
      <c r="AD640" s="159">
        <f t="shared" si="83"/>
        <v>31.400000000000311</v>
      </c>
    </row>
    <row r="641" spans="23:30">
      <c r="W641" s="3">
        <f t="shared" si="87"/>
        <v>6081</v>
      </c>
      <c r="X641" s="3">
        <f t="shared" si="85"/>
        <v>6090</v>
      </c>
      <c r="Y641" s="151">
        <f t="shared" si="86"/>
        <v>353.63999999999976</v>
      </c>
      <c r="Z641" s="151"/>
      <c r="AB641" s="3">
        <f t="shared" si="82"/>
        <v>3146</v>
      </c>
      <c r="AC641" s="5">
        <f t="shared" si="84"/>
        <v>3150</v>
      </c>
      <c r="AD641" s="159">
        <f t="shared" si="83"/>
        <v>31.450000000000312</v>
      </c>
    </row>
    <row r="642" spans="23:30">
      <c r="W642" s="3">
        <f t="shared" si="87"/>
        <v>6091</v>
      </c>
      <c r="X642" s="3">
        <f t="shared" si="85"/>
        <v>6100</v>
      </c>
      <c r="Y642" s="151">
        <f t="shared" si="86"/>
        <v>354.21999999999974</v>
      </c>
      <c r="Z642" s="151"/>
      <c r="AB642" s="3">
        <f t="shared" si="82"/>
        <v>3151</v>
      </c>
      <c r="AC642" s="5">
        <f t="shared" si="84"/>
        <v>3155</v>
      </c>
      <c r="AD642" s="159">
        <f t="shared" si="83"/>
        <v>31.500000000000313</v>
      </c>
    </row>
    <row r="643" spans="23:30">
      <c r="W643" s="3">
        <f t="shared" si="87"/>
        <v>6101</v>
      </c>
      <c r="X643" s="3">
        <f t="shared" si="85"/>
        <v>6110</v>
      </c>
      <c r="Y643" s="151">
        <f t="shared" si="86"/>
        <v>354.79999999999973</v>
      </c>
      <c r="Z643" s="151"/>
      <c r="AB643" s="3">
        <f t="shared" si="82"/>
        <v>3156</v>
      </c>
      <c r="AC643" s="5">
        <f t="shared" si="84"/>
        <v>3160</v>
      </c>
      <c r="AD643" s="159">
        <f t="shared" si="83"/>
        <v>31.550000000000313</v>
      </c>
    </row>
    <row r="644" spans="23:30">
      <c r="W644" s="3">
        <f t="shared" si="87"/>
        <v>6111</v>
      </c>
      <c r="X644" s="3">
        <f t="shared" si="85"/>
        <v>6120</v>
      </c>
      <c r="Y644" s="151">
        <f t="shared" si="86"/>
        <v>355.37999999999971</v>
      </c>
      <c r="Z644" s="151"/>
      <c r="AB644" s="3">
        <f t="shared" si="82"/>
        <v>3161</v>
      </c>
      <c r="AC644" s="5">
        <f t="shared" si="84"/>
        <v>3165</v>
      </c>
      <c r="AD644" s="159">
        <f t="shared" si="83"/>
        <v>31.600000000000314</v>
      </c>
    </row>
    <row r="645" spans="23:30">
      <c r="W645" s="3">
        <f t="shared" si="87"/>
        <v>6121</v>
      </c>
      <c r="X645" s="3">
        <f t="shared" si="85"/>
        <v>6130</v>
      </c>
      <c r="Y645" s="151">
        <f t="shared" si="86"/>
        <v>355.9599999999997</v>
      </c>
      <c r="Z645" s="151"/>
      <c r="AB645" s="3">
        <f t="shared" si="82"/>
        <v>3166</v>
      </c>
      <c r="AC645" s="5">
        <f t="shared" si="84"/>
        <v>3170</v>
      </c>
      <c r="AD645" s="159">
        <f t="shared" si="83"/>
        <v>31.650000000000315</v>
      </c>
    </row>
    <row r="646" spans="23:30">
      <c r="W646" s="3">
        <f t="shared" si="87"/>
        <v>6131</v>
      </c>
      <c r="X646" s="3">
        <f t="shared" si="85"/>
        <v>6140</v>
      </c>
      <c r="Y646" s="151">
        <f t="shared" si="86"/>
        <v>356.53999999999968</v>
      </c>
      <c r="Z646" s="151"/>
      <c r="AB646" s="3">
        <f t="shared" si="82"/>
        <v>3171</v>
      </c>
      <c r="AC646" s="5">
        <f t="shared" si="84"/>
        <v>3175</v>
      </c>
      <c r="AD646" s="159">
        <f t="shared" si="83"/>
        <v>31.700000000000315</v>
      </c>
    </row>
    <row r="647" spans="23:30">
      <c r="W647" s="3">
        <f t="shared" si="87"/>
        <v>6141</v>
      </c>
      <c r="X647" s="3">
        <f t="shared" si="85"/>
        <v>6150</v>
      </c>
      <c r="Y647" s="151">
        <f t="shared" si="86"/>
        <v>357.11999999999966</v>
      </c>
      <c r="Z647" s="151"/>
      <c r="AB647" s="3">
        <f t="shared" si="82"/>
        <v>3176</v>
      </c>
      <c r="AC647" s="5">
        <f t="shared" si="84"/>
        <v>3180</v>
      </c>
      <c r="AD647" s="159">
        <f t="shared" si="83"/>
        <v>31.750000000000316</v>
      </c>
    </row>
    <row r="648" spans="23:30">
      <c r="W648" s="3">
        <f t="shared" si="87"/>
        <v>6151</v>
      </c>
      <c r="X648" s="3">
        <f t="shared" si="85"/>
        <v>6160</v>
      </c>
      <c r="Y648" s="151">
        <f t="shared" si="86"/>
        <v>357.69999999999965</v>
      </c>
      <c r="Z648" s="151"/>
      <c r="AB648" s="3">
        <f t="shared" si="82"/>
        <v>3181</v>
      </c>
      <c r="AC648" s="5">
        <f t="shared" si="84"/>
        <v>3185</v>
      </c>
      <c r="AD648" s="159">
        <f t="shared" si="83"/>
        <v>31.800000000000317</v>
      </c>
    </row>
    <row r="649" spans="23:30">
      <c r="W649" s="3">
        <f t="shared" si="87"/>
        <v>6161</v>
      </c>
      <c r="X649" s="3">
        <f t="shared" si="85"/>
        <v>6170</v>
      </c>
      <c r="Y649" s="151">
        <f t="shared" si="86"/>
        <v>358.27999999999963</v>
      </c>
      <c r="Z649" s="151"/>
      <c r="AB649" s="3">
        <f t="shared" si="82"/>
        <v>3186</v>
      </c>
      <c r="AC649" s="5">
        <f t="shared" si="84"/>
        <v>3190</v>
      </c>
      <c r="AD649" s="159">
        <f t="shared" si="83"/>
        <v>31.850000000000318</v>
      </c>
    </row>
    <row r="650" spans="23:30">
      <c r="W650" s="3">
        <f t="shared" si="87"/>
        <v>6171</v>
      </c>
      <c r="X650" s="3">
        <f t="shared" si="85"/>
        <v>6180</v>
      </c>
      <c r="Y650" s="151">
        <f t="shared" si="86"/>
        <v>358.85999999999962</v>
      </c>
      <c r="Z650" s="151"/>
      <c r="AB650" s="3">
        <f t="shared" si="82"/>
        <v>3191</v>
      </c>
      <c r="AC650" s="5">
        <f t="shared" si="84"/>
        <v>3195</v>
      </c>
      <c r="AD650" s="159">
        <f t="shared" si="83"/>
        <v>31.900000000000318</v>
      </c>
    </row>
    <row r="651" spans="23:30">
      <c r="W651" s="3">
        <f t="shared" si="87"/>
        <v>6181</v>
      </c>
      <c r="X651" s="3">
        <f t="shared" si="85"/>
        <v>6190</v>
      </c>
      <c r="Y651" s="151">
        <f t="shared" si="86"/>
        <v>359.4399999999996</v>
      </c>
      <c r="Z651" s="151"/>
      <c r="AB651" s="3">
        <f t="shared" si="82"/>
        <v>3196</v>
      </c>
      <c r="AC651" s="5">
        <f t="shared" si="84"/>
        <v>3200</v>
      </c>
      <c r="AD651" s="159">
        <f t="shared" si="83"/>
        <v>31.950000000000319</v>
      </c>
    </row>
    <row r="652" spans="23:30">
      <c r="W652" s="3">
        <f t="shared" si="87"/>
        <v>6191</v>
      </c>
      <c r="X652" s="3">
        <f t="shared" si="85"/>
        <v>6200</v>
      </c>
      <c r="Y652" s="151">
        <f t="shared" si="86"/>
        <v>360.01999999999958</v>
      </c>
      <c r="Z652" s="151"/>
      <c r="AB652" s="3">
        <f t="shared" si="82"/>
        <v>3201</v>
      </c>
      <c r="AC652" s="5">
        <f t="shared" si="84"/>
        <v>3205</v>
      </c>
      <c r="AD652" s="159">
        <f t="shared" si="83"/>
        <v>32.00000000000032</v>
      </c>
    </row>
    <row r="653" spans="23:30">
      <c r="W653" s="3">
        <f t="shared" si="87"/>
        <v>6201</v>
      </c>
      <c r="X653" s="3">
        <f t="shared" si="85"/>
        <v>6210</v>
      </c>
      <c r="Y653" s="151">
        <f t="shared" si="86"/>
        <v>360.59999999999957</v>
      </c>
      <c r="Z653" s="151"/>
      <c r="AB653" s="3">
        <f t="shared" si="82"/>
        <v>3206</v>
      </c>
      <c r="AC653" s="5">
        <f t="shared" si="84"/>
        <v>3210</v>
      </c>
      <c r="AD653" s="159">
        <f t="shared" si="83"/>
        <v>32.050000000000317</v>
      </c>
    </row>
    <row r="654" spans="23:30">
      <c r="W654" s="3">
        <f t="shared" si="87"/>
        <v>6211</v>
      </c>
      <c r="X654" s="3">
        <f t="shared" si="85"/>
        <v>6220</v>
      </c>
      <c r="Y654" s="151">
        <f t="shared" si="86"/>
        <v>361.17999999999955</v>
      </c>
      <c r="Z654" s="151"/>
      <c r="AB654" s="3">
        <f t="shared" ref="AB654:AB717" si="88">AB653+5</f>
        <v>3211</v>
      </c>
      <c r="AC654" s="5">
        <f t="shared" si="84"/>
        <v>3215</v>
      </c>
      <c r="AD654" s="159">
        <f t="shared" ref="AD654:AD717" si="89">AD653+$AA$11</f>
        <v>32.100000000000314</v>
      </c>
    </row>
    <row r="655" spans="23:30">
      <c r="W655" s="3">
        <f t="shared" si="87"/>
        <v>6221</v>
      </c>
      <c r="X655" s="3">
        <f t="shared" si="85"/>
        <v>6230</v>
      </c>
      <c r="Y655" s="151">
        <f t="shared" si="86"/>
        <v>361.75999999999954</v>
      </c>
      <c r="Z655" s="151"/>
      <c r="AB655" s="3">
        <f t="shared" si="88"/>
        <v>3216</v>
      </c>
      <c r="AC655" s="5">
        <f t="shared" ref="AC655:AC718" si="90">AB655+4</f>
        <v>3220</v>
      </c>
      <c r="AD655" s="159">
        <f t="shared" si="89"/>
        <v>32.150000000000311</v>
      </c>
    </row>
    <row r="656" spans="23:30">
      <c r="W656" s="3">
        <f t="shared" si="87"/>
        <v>6231</v>
      </c>
      <c r="X656" s="3">
        <f t="shared" si="85"/>
        <v>6240</v>
      </c>
      <c r="Y656" s="151">
        <f t="shared" si="86"/>
        <v>362.33999999999952</v>
      </c>
      <c r="Z656" s="151"/>
      <c r="AB656" s="3">
        <f t="shared" si="88"/>
        <v>3221</v>
      </c>
      <c r="AC656" s="5">
        <f t="shared" si="90"/>
        <v>3225</v>
      </c>
      <c r="AD656" s="159">
        <f t="shared" si="89"/>
        <v>32.200000000000308</v>
      </c>
    </row>
    <row r="657" spans="23:30">
      <c r="W657" s="3">
        <f t="shared" si="87"/>
        <v>6241</v>
      </c>
      <c r="X657" s="3">
        <f t="shared" si="85"/>
        <v>6250</v>
      </c>
      <c r="Y657" s="151">
        <f t="shared" si="86"/>
        <v>362.9199999999995</v>
      </c>
      <c r="Z657" s="151"/>
      <c r="AB657" s="3">
        <f t="shared" si="88"/>
        <v>3226</v>
      </c>
      <c r="AC657" s="5">
        <f t="shared" si="90"/>
        <v>3230</v>
      </c>
      <c r="AD657" s="159">
        <f t="shared" si="89"/>
        <v>32.250000000000306</v>
      </c>
    </row>
    <row r="658" spans="23:30">
      <c r="W658" s="3">
        <f t="shared" si="87"/>
        <v>6251</v>
      </c>
      <c r="X658" s="3">
        <f t="shared" si="85"/>
        <v>6260</v>
      </c>
      <c r="Y658" s="151">
        <f t="shared" si="86"/>
        <v>363.49999999999949</v>
      </c>
      <c r="Z658" s="151"/>
      <c r="AB658" s="3">
        <f t="shared" si="88"/>
        <v>3231</v>
      </c>
      <c r="AC658" s="5">
        <f t="shared" si="90"/>
        <v>3235</v>
      </c>
      <c r="AD658" s="159">
        <f t="shared" si="89"/>
        <v>32.300000000000303</v>
      </c>
    </row>
    <row r="659" spans="23:30">
      <c r="W659" s="3">
        <f t="shared" si="87"/>
        <v>6261</v>
      </c>
      <c r="X659" s="3">
        <f t="shared" si="85"/>
        <v>6270</v>
      </c>
      <c r="Y659" s="151">
        <f t="shared" si="86"/>
        <v>364.07999999999947</v>
      </c>
      <c r="Z659" s="151"/>
      <c r="AB659" s="3">
        <f t="shared" si="88"/>
        <v>3236</v>
      </c>
      <c r="AC659" s="5">
        <f t="shared" si="90"/>
        <v>3240</v>
      </c>
      <c r="AD659" s="159">
        <f t="shared" si="89"/>
        <v>32.3500000000003</v>
      </c>
    </row>
    <row r="660" spans="23:30">
      <c r="W660" s="3">
        <f t="shared" si="87"/>
        <v>6271</v>
      </c>
      <c r="X660" s="3">
        <f t="shared" si="85"/>
        <v>6280</v>
      </c>
      <c r="Y660" s="151">
        <f t="shared" si="86"/>
        <v>364.65999999999946</v>
      </c>
      <c r="Z660" s="151"/>
      <c r="AB660" s="3">
        <f t="shared" si="88"/>
        <v>3241</v>
      </c>
      <c r="AC660" s="5">
        <f t="shared" si="90"/>
        <v>3245</v>
      </c>
      <c r="AD660" s="159">
        <f t="shared" si="89"/>
        <v>32.400000000000297</v>
      </c>
    </row>
    <row r="661" spans="23:30">
      <c r="W661" s="3">
        <f t="shared" si="87"/>
        <v>6281</v>
      </c>
      <c r="X661" s="3">
        <f t="shared" si="85"/>
        <v>6290</v>
      </c>
      <c r="Y661" s="151">
        <f t="shared" si="86"/>
        <v>365.23999999999944</v>
      </c>
      <c r="Z661" s="151"/>
      <c r="AB661" s="3">
        <f t="shared" si="88"/>
        <v>3246</v>
      </c>
      <c r="AC661" s="5">
        <f t="shared" si="90"/>
        <v>3250</v>
      </c>
      <c r="AD661" s="159">
        <f t="shared" si="89"/>
        <v>32.450000000000294</v>
      </c>
    </row>
    <row r="662" spans="23:30">
      <c r="W662" s="3">
        <f t="shared" si="87"/>
        <v>6291</v>
      </c>
      <c r="X662" s="3">
        <f t="shared" si="85"/>
        <v>6300</v>
      </c>
      <c r="Y662" s="151">
        <f t="shared" si="86"/>
        <v>365.81999999999942</v>
      </c>
      <c r="Z662" s="151"/>
      <c r="AB662" s="3">
        <f t="shared" si="88"/>
        <v>3251</v>
      </c>
      <c r="AC662" s="5">
        <f t="shared" si="90"/>
        <v>3255</v>
      </c>
      <c r="AD662" s="159">
        <f t="shared" si="89"/>
        <v>32.500000000000291</v>
      </c>
    </row>
    <row r="663" spans="23:30">
      <c r="W663" s="3">
        <f t="shared" si="87"/>
        <v>6301</v>
      </c>
      <c r="X663" s="3">
        <f t="shared" si="85"/>
        <v>6310</v>
      </c>
      <c r="Y663" s="151">
        <f t="shared" si="86"/>
        <v>366.39999999999941</v>
      </c>
      <c r="Z663" s="151"/>
      <c r="AB663" s="3">
        <f t="shared" si="88"/>
        <v>3256</v>
      </c>
      <c r="AC663" s="5">
        <f t="shared" si="90"/>
        <v>3260</v>
      </c>
      <c r="AD663" s="159">
        <f t="shared" si="89"/>
        <v>32.550000000000288</v>
      </c>
    </row>
    <row r="664" spans="23:30">
      <c r="W664" s="3">
        <f t="shared" si="87"/>
        <v>6311</v>
      </c>
      <c r="X664" s="3">
        <f t="shared" si="85"/>
        <v>6320</v>
      </c>
      <c r="Y664" s="151">
        <f t="shared" si="86"/>
        <v>366.97999999999939</v>
      </c>
      <c r="Z664" s="151"/>
      <c r="AB664" s="3">
        <f t="shared" si="88"/>
        <v>3261</v>
      </c>
      <c r="AC664" s="5">
        <f t="shared" si="90"/>
        <v>3265</v>
      </c>
      <c r="AD664" s="159">
        <f t="shared" si="89"/>
        <v>32.600000000000286</v>
      </c>
    </row>
    <row r="665" spans="23:30">
      <c r="W665" s="3">
        <f t="shared" si="87"/>
        <v>6321</v>
      </c>
      <c r="X665" s="3">
        <f t="shared" si="85"/>
        <v>6330</v>
      </c>
      <c r="Y665" s="151">
        <f t="shared" si="86"/>
        <v>367.55999999999938</v>
      </c>
      <c r="Z665" s="151"/>
      <c r="AB665" s="3">
        <f t="shared" si="88"/>
        <v>3266</v>
      </c>
      <c r="AC665" s="5">
        <f t="shared" si="90"/>
        <v>3270</v>
      </c>
      <c r="AD665" s="159">
        <f t="shared" si="89"/>
        <v>32.650000000000283</v>
      </c>
    </row>
    <row r="666" spans="23:30">
      <c r="W666" s="3">
        <f t="shared" si="87"/>
        <v>6331</v>
      </c>
      <c r="X666" s="3">
        <f t="shared" si="85"/>
        <v>6340</v>
      </c>
      <c r="Y666" s="151">
        <f t="shared" si="86"/>
        <v>368.13999999999936</v>
      </c>
      <c r="Z666" s="151"/>
      <c r="AB666" s="3">
        <f t="shared" si="88"/>
        <v>3271</v>
      </c>
      <c r="AC666" s="5">
        <f t="shared" si="90"/>
        <v>3275</v>
      </c>
      <c r="AD666" s="159">
        <f t="shared" si="89"/>
        <v>32.70000000000028</v>
      </c>
    </row>
    <row r="667" spans="23:30">
      <c r="W667" s="3">
        <f t="shared" si="87"/>
        <v>6341</v>
      </c>
      <c r="X667" s="3">
        <f t="shared" si="85"/>
        <v>6350</v>
      </c>
      <c r="Y667" s="151">
        <f t="shared" si="86"/>
        <v>368.71999999999935</v>
      </c>
      <c r="Z667" s="151"/>
      <c r="AB667" s="3">
        <f t="shared" si="88"/>
        <v>3276</v>
      </c>
      <c r="AC667" s="5">
        <f t="shared" si="90"/>
        <v>3280</v>
      </c>
      <c r="AD667" s="159">
        <f t="shared" si="89"/>
        <v>32.750000000000277</v>
      </c>
    </row>
    <row r="668" spans="23:30">
      <c r="W668" s="3">
        <f t="shared" si="87"/>
        <v>6351</v>
      </c>
      <c r="X668" s="3">
        <f t="shared" si="85"/>
        <v>6360</v>
      </c>
      <c r="Y668" s="151">
        <f t="shared" si="86"/>
        <v>369.29999999999933</v>
      </c>
      <c r="Z668" s="151"/>
      <c r="AB668" s="3">
        <f t="shared" si="88"/>
        <v>3281</v>
      </c>
      <c r="AC668" s="5">
        <f t="shared" si="90"/>
        <v>3285</v>
      </c>
      <c r="AD668" s="159">
        <f t="shared" si="89"/>
        <v>32.800000000000274</v>
      </c>
    </row>
    <row r="669" spans="23:30">
      <c r="W669" s="3">
        <f t="shared" si="87"/>
        <v>6361</v>
      </c>
      <c r="X669" s="3">
        <f t="shared" si="85"/>
        <v>6370</v>
      </c>
      <c r="Y669" s="151">
        <f t="shared" si="86"/>
        <v>369.87999999999931</v>
      </c>
      <c r="Z669" s="151"/>
      <c r="AB669" s="3">
        <f t="shared" si="88"/>
        <v>3286</v>
      </c>
      <c r="AC669" s="5">
        <f t="shared" si="90"/>
        <v>3290</v>
      </c>
      <c r="AD669" s="159">
        <f t="shared" si="89"/>
        <v>32.850000000000271</v>
      </c>
    </row>
    <row r="670" spans="23:30">
      <c r="W670" s="3">
        <f t="shared" si="87"/>
        <v>6371</v>
      </c>
      <c r="X670" s="3">
        <f t="shared" si="85"/>
        <v>6380</v>
      </c>
      <c r="Y670" s="151">
        <f t="shared" si="86"/>
        <v>370.4599999999993</v>
      </c>
      <c r="Z670" s="151"/>
      <c r="AB670" s="3">
        <f t="shared" si="88"/>
        <v>3291</v>
      </c>
      <c r="AC670" s="5">
        <f t="shared" si="90"/>
        <v>3295</v>
      </c>
      <c r="AD670" s="159">
        <f t="shared" si="89"/>
        <v>32.900000000000269</v>
      </c>
    </row>
    <row r="671" spans="23:30">
      <c r="W671" s="3">
        <f t="shared" si="87"/>
        <v>6381</v>
      </c>
      <c r="X671" s="3">
        <f t="shared" si="85"/>
        <v>6390</v>
      </c>
      <c r="Y671" s="151">
        <f t="shared" si="86"/>
        <v>371.03999999999928</v>
      </c>
      <c r="Z671" s="151"/>
      <c r="AB671" s="3">
        <f t="shared" si="88"/>
        <v>3296</v>
      </c>
      <c r="AC671" s="5">
        <f t="shared" si="90"/>
        <v>3300</v>
      </c>
      <c r="AD671" s="159">
        <f t="shared" si="89"/>
        <v>32.950000000000266</v>
      </c>
    </row>
    <row r="672" spans="23:30">
      <c r="W672" s="3">
        <f t="shared" si="87"/>
        <v>6391</v>
      </c>
      <c r="X672" s="3">
        <f t="shared" si="85"/>
        <v>6400</v>
      </c>
      <c r="Y672" s="151">
        <f t="shared" si="86"/>
        <v>371.61999999999927</v>
      </c>
      <c r="Z672" s="151"/>
      <c r="AB672" s="3">
        <f t="shared" si="88"/>
        <v>3301</v>
      </c>
      <c r="AC672" s="5">
        <f t="shared" si="90"/>
        <v>3305</v>
      </c>
      <c r="AD672" s="159">
        <f t="shared" si="89"/>
        <v>33.000000000000263</v>
      </c>
    </row>
    <row r="673" spans="23:30">
      <c r="W673" s="3">
        <f t="shared" si="87"/>
        <v>6401</v>
      </c>
      <c r="X673" s="3">
        <f t="shared" si="85"/>
        <v>6410</v>
      </c>
      <c r="Y673" s="151">
        <f t="shared" si="86"/>
        <v>372.19999999999925</v>
      </c>
      <c r="Z673" s="151"/>
      <c r="AB673" s="3">
        <f t="shared" si="88"/>
        <v>3306</v>
      </c>
      <c r="AC673" s="5">
        <f t="shared" si="90"/>
        <v>3310</v>
      </c>
      <c r="AD673" s="159">
        <f t="shared" si="89"/>
        <v>33.05000000000026</v>
      </c>
    </row>
    <row r="674" spans="23:30">
      <c r="W674" s="3">
        <f t="shared" si="87"/>
        <v>6411</v>
      </c>
      <c r="X674" s="3">
        <f t="shared" ref="X674:X737" si="91">W674+9</f>
        <v>6420</v>
      </c>
      <c r="Y674" s="151">
        <f t="shared" ref="Y674:Y737" si="92">Y673+$Z$33</f>
        <v>372.77999999999923</v>
      </c>
      <c r="Z674" s="151"/>
      <c r="AB674" s="3">
        <f t="shared" si="88"/>
        <v>3311</v>
      </c>
      <c r="AC674" s="5">
        <f t="shared" si="90"/>
        <v>3315</v>
      </c>
      <c r="AD674" s="159">
        <f t="shared" si="89"/>
        <v>33.100000000000257</v>
      </c>
    </row>
    <row r="675" spans="23:30">
      <c r="W675" s="3">
        <f t="shared" si="87"/>
        <v>6421</v>
      </c>
      <c r="X675" s="3">
        <f t="shared" si="91"/>
        <v>6430</v>
      </c>
      <c r="Y675" s="151">
        <f t="shared" si="92"/>
        <v>373.35999999999922</v>
      </c>
      <c r="Z675" s="151"/>
      <c r="AB675" s="3">
        <f t="shared" si="88"/>
        <v>3316</v>
      </c>
      <c r="AC675" s="5">
        <f t="shared" si="90"/>
        <v>3320</v>
      </c>
      <c r="AD675" s="159">
        <f t="shared" si="89"/>
        <v>33.150000000000254</v>
      </c>
    </row>
    <row r="676" spans="23:30">
      <c r="W676" s="3">
        <f t="shared" si="87"/>
        <v>6431</v>
      </c>
      <c r="X676" s="3">
        <f t="shared" si="91"/>
        <v>6440</v>
      </c>
      <c r="Y676" s="151">
        <f t="shared" si="92"/>
        <v>373.9399999999992</v>
      </c>
      <c r="Z676" s="151"/>
      <c r="AB676" s="3">
        <f t="shared" si="88"/>
        <v>3321</v>
      </c>
      <c r="AC676" s="5">
        <f t="shared" si="90"/>
        <v>3325</v>
      </c>
      <c r="AD676" s="159">
        <f t="shared" si="89"/>
        <v>33.200000000000252</v>
      </c>
    </row>
    <row r="677" spans="23:30">
      <c r="W677" s="3">
        <f t="shared" ref="W677:W740" si="93">W676+10</f>
        <v>6441</v>
      </c>
      <c r="X677" s="3">
        <f t="shared" si="91"/>
        <v>6450</v>
      </c>
      <c r="Y677" s="151">
        <f t="shared" si="92"/>
        <v>374.51999999999919</v>
      </c>
      <c r="Z677" s="151"/>
      <c r="AB677" s="3">
        <f t="shared" si="88"/>
        <v>3326</v>
      </c>
      <c r="AC677" s="5">
        <f t="shared" si="90"/>
        <v>3330</v>
      </c>
      <c r="AD677" s="159">
        <f t="shared" si="89"/>
        <v>33.250000000000249</v>
      </c>
    </row>
    <row r="678" spans="23:30">
      <c r="W678" s="3">
        <f t="shared" si="93"/>
        <v>6451</v>
      </c>
      <c r="X678" s="3">
        <f t="shared" si="91"/>
        <v>6460</v>
      </c>
      <c r="Y678" s="151">
        <f t="shared" si="92"/>
        <v>375.09999999999917</v>
      </c>
      <c r="Z678" s="151"/>
      <c r="AB678" s="3">
        <f t="shared" si="88"/>
        <v>3331</v>
      </c>
      <c r="AC678" s="5">
        <f t="shared" si="90"/>
        <v>3335</v>
      </c>
      <c r="AD678" s="159">
        <f t="shared" si="89"/>
        <v>33.300000000000246</v>
      </c>
    </row>
    <row r="679" spans="23:30">
      <c r="W679" s="3">
        <f t="shared" si="93"/>
        <v>6461</v>
      </c>
      <c r="X679" s="3">
        <f t="shared" si="91"/>
        <v>6470</v>
      </c>
      <c r="Y679" s="151">
        <f t="shared" si="92"/>
        <v>375.67999999999915</v>
      </c>
      <c r="Z679" s="151"/>
      <c r="AB679" s="3">
        <f t="shared" si="88"/>
        <v>3336</v>
      </c>
      <c r="AC679" s="5">
        <f t="shared" si="90"/>
        <v>3340</v>
      </c>
      <c r="AD679" s="159">
        <f t="shared" si="89"/>
        <v>33.350000000000243</v>
      </c>
    </row>
    <row r="680" spans="23:30">
      <c r="W680" s="3">
        <f t="shared" si="93"/>
        <v>6471</v>
      </c>
      <c r="X680" s="3">
        <f t="shared" si="91"/>
        <v>6480</v>
      </c>
      <c r="Y680" s="151">
        <f t="shared" si="92"/>
        <v>376.25999999999914</v>
      </c>
      <c r="Z680" s="151"/>
      <c r="AB680" s="3">
        <f t="shared" si="88"/>
        <v>3341</v>
      </c>
      <c r="AC680" s="5">
        <f t="shared" si="90"/>
        <v>3345</v>
      </c>
      <c r="AD680" s="159">
        <f t="shared" si="89"/>
        <v>33.40000000000024</v>
      </c>
    </row>
    <row r="681" spans="23:30">
      <c r="W681" s="3">
        <f t="shared" si="93"/>
        <v>6481</v>
      </c>
      <c r="X681" s="3">
        <f t="shared" si="91"/>
        <v>6490</v>
      </c>
      <c r="Y681" s="151">
        <f t="shared" si="92"/>
        <v>376.83999999999912</v>
      </c>
      <c r="Z681" s="151"/>
      <c r="AB681" s="3">
        <f t="shared" si="88"/>
        <v>3346</v>
      </c>
      <c r="AC681" s="5">
        <f t="shared" si="90"/>
        <v>3350</v>
      </c>
      <c r="AD681" s="159">
        <f t="shared" si="89"/>
        <v>33.450000000000237</v>
      </c>
    </row>
    <row r="682" spans="23:30">
      <c r="W682" s="3">
        <f t="shared" si="93"/>
        <v>6491</v>
      </c>
      <c r="X682" s="3">
        <f t="shared" si="91"/>
        <v>6500</v>
      </c>
      <c r="Y682" s="151">
        <f t="shared" si="92"/>
        <v>377.41999999999911</v>
      </c>
      <c r="Z682" s="151"/>
      <c r="AB682" s="3">
        <f t="shared" si="88"/>
        <v>3351</v>
      </c>
      <c r="AC682" s="5">
        <f t="shared" si="90"/>
        <v>3355</v>
      </c>
      <c r="AD682" s="159">
        <f t="shared" si="89"/>
        <v>33.500000000000234</v>
      </c>
    </row>
    <row r="683" spans="23:30">
      <c r="W683" s="3">
        <f t="shared" si="93"/>
        <v>6501</v>
      </c>
      <c r="X683" s="3">
        <f t="shared" si="91"/>
        <v>6510</v>
      </c>
      <c r="Y683" s="151">
        <f t="shared" si="92"/>
        <v>377.99999999999909</v>
      </c>
      <c r="Z683" s="151"/>
      <c r="AB683" s="3">
        <f t="shared" si="88"/>
        <v>3356</v>
      </c>
      <c r="AC683" s="5">
        <f t="shared" si="90"/>
        <v>3360</v>
      </c>
      <c r="AD683" s="159">
        <f t="shared" si="89"/>
        <v>33.550000000000232</v>
      </c>
    </row>
    <row r="684" spans="23:30">
      <c r="W684" s="3">
        <f t="shared" si="93"/>
        <v>6511</v>
      </c>
      <c r="X684" s="3">
        <f t="shared" si="91"/>
        <v>6520</v>
      </c>
      <c r="Y684" s="151">
        <f t="shared" si="92"/>
        <v>378.57999999999907</v>
      </c>
      <c r="Z684" s="151"/>
      <c r="AB684" s="3">
        <f t="shared" si="88"/>
        <v>3361</v>
      </c>
      <c r="AC684" s="5">
        <f t="shared" si="90"/>
        <v>3365</v>
      </c>
      <c r="AD684" s="159">
        <f t="shared" si="89"/>
        <v>33.600000000000229</v>
      </c>
    </row>
    <row r="685" spans="23:30">
      <c r="W685" s="3">
        <f t="shared" si="93"/>
        <v>6521</v>
      </c>
      <c r="X685" s="3">
        <f t="shared" si="91"/>
        <v>6530</v>
      </c>
      <c r="Y685" s="151">
        <f t="shared" si="92"/>
        <v>379.15999999999906</v>
      </c>
      <c r="Z685" s="151"/>
      <c r="AB685" s="3">
        <f t="shared" si="88"/>
        <v>3366</v>
      </c>
      <c r="AC685" s="5">
        <f t="shared" si="90"/>
        <v>3370</v>
      </c>
      <c r="AD685" s="159">
        <f t="shared" si="89"/>
        <v>33.650000000000226</v>
      </c>
    </row>
    <row r="686" spans="23:30">
      <c r="W686" s="3">
        <f t="shared" si="93"/>
        <v>6531</v>
      </c>
      <c r="X686" s="3">
        <f t="shared" si="91"/>
        <v>6540</v>
      </c>
      <c r="Y686" s="151">
        <f t="shared" si="92"/>
        <v>379.73999999999904</v>
      </c>
      <c r="Z686" s="151"/>
      <c r="AB686" s="3">
        <f t="shared" si="88"/>
        <v>3371</v>
      </c>
      <c r="AC686" s="5">
        <f t="shared" si="90"/>
        <v>3375</v>
      </c>
      <c r="AD686" s="159">
        <f t="shared" si="89"/>
        <v>33.700000000000223</v>
      </c>
    </row>
    <row r="687" spans="23:30">
      <c r="W687" s="3">
        <f t="shared" si="93"/>
        <v>6541</v>
      </c>
      <c r="X687" s="3">
        <f t="shared" si="91"/>
        <v>6550</v>
      </c>
      <c r="Y687" s="151">
        <f t="shared" si="92"/>
        <v>380.31999999999903</v>
      </c>
      <c r="Z687" s="151"/>
      <c r="AB687" s="3">
        <f t="shared" si="88"/>
        <v>3376</v>
      </c>
      <c r="AC687" s="5">
        <f t="shared" si="90"/>
        <v>3380</v>
      </c>
      <c r="AD687" s="159">
        <f t="shared" si="89"/>
        <v>33.75000000000022</v>
      </c>
    </row>
    <row r="688" spans="23:30">
      <c r="W688" s="3">
        <f t="shared" si="93"/>
        <v>6551</v>
      </c>
      <c r="X688" s="3">
        <f t="shared" si="91"/>
        <v>6560</v>
      </c>
      <c r="Y688" s="151">
        <f t="shared" si="92"/>
        <v>380.89999999999901</v>
      </c>
      <c r="Z688" s="151"/>
      <c r="AB688" s="3">
        <f t="shared" si="88"/>
        <v>3381</v>
      </c>
      <c r="AC688" s="5">
        <f t="shared" si="90"/>
        <v>3385</v>
      </c>
      <c r="AD688" s="159">
        <f t="shared" si="89"/>
        <v>33.800000000000217</v>
      </c>
    </row>
    <row r="689" spans="23:30">
      <c r="W689" s="3">
        <f t="shared" si="93"/>
        <v>6561</v>
      </c>
      <c r="X689" s="3">
        <f t="shared" si="91"/>
        <v>6570</v>
      </c>
      <c r="Y689" s="151">
        <f t="shared" si="92"/>
        <v>381.479999999999</v>
      </c>
      <c r="Z689" s="151"/>
      <c r="AB689" s="3">
        <f t="shared" si="88"/>
        <v>3386</v>
      </c>
      <c r="AC689" s="5">
        <f t="shared" si="90"/>
        <v>3390</v>
      </c>
      <c r="AD689" s="159">
        <f t="shared" si="89"/>
        <v>33.850000000000215</v>
      </c>
    </row>
    <row r="690" spans="23:30">
      <c r="W690" s="3">
        <f t="shared" si="93"/>
        <v>6571</v>
      </c>
      <c r="X690" s="3">
        <f t="shared" si="91"/>
        <v>6580</v>
      </c>
      <c r="Y690" s="151">
        <f t="shared" si="92"/>
        <v>382.05999999999898</v>
      </c>
      <c r="Z690" s="151"/>
      <c r="AB690" s="3">
        <f t="shared" si="88"/>
        <v>3391</v>
      </c>
      <c r="AC690" s="5">
        <f t="shared" si="90"/>
        <v>3395</v>
      </c>
      <c r="AD690" s="159">
        <f t="shared" si="89"/>
        <v>33.900000000000212</v>
      </c>
    </row>
    <row r="691" spans="23:30">
      <c r="W691" s="3">
        <f t="shared" si="93"/>
        <v>6581</v>
      </c>
      <c r="X691" s="3">
        <f t="shared" si="91"/>
        <v>6590</v>
      </c>
      <c r="Y691" s="151">
        <f t="shared" si="92"/>
        <v>382.63999999999896</v>
      </c>
      <c r="Z691" s="151"/>
      <c r="AB691" s="3">
        <f t="shared" si="88"/>
        <v>3396</v>
      </c>
      <c r="AC691" s="5">
        <f t="shared" si="90"/>
        <v>3400</v>
      </c>
      <c r="AD691" s="159">
        <f t="shared" si="89"/>
        <v>33.950000000000209</v>
      </c>
    </row>
    <row r="692" spans="23:30">
      <c r="W692" s="3">
        <f t="shared" si="93"/>
        <v>6591</v>
      </c>
      <c r="X692" s="3">
        <f t="shared" si="91"/>
        <v>6600</v>
      </c>
      <c r="Y692" s="151">
        <f t="shared" si="92"/>
        <v>383.21999999999895</v>
      </c>
      <c r="Z692" s="151"/>
      <c r="AB692" s="3">
        <f t="shared" si="88"/>
        <v>3401</v>
      </c>
      <c r="AC692" s="5">
        <f t="shared" si="90"/>
        <v>3405</v>
      </c>
      <c r="AD692" s="159">
        <f t="shared" si="89"/>
        <v>34.000000000000206</v>
      </c>
    </row>
    <row r="693" spans="23:30">
      <c r="W693" s="3">
        <f t="shared" si="93"/>
        <v>6601</v>
      </c>
      <c r="X693" s="3">
        <f t="shared" si="91"/>
        <v>6610</v>
      </c>
      <c r="Y693" s="151">
        <f t="shared" si="92"/>
        <v>383.79999999999893</v>
      </c>
      <c r="Z693" s="151"/>
      <c r="AB693" s="3">
        <f t="shared" si="88"/>
        <v>3406</v>
      </c>
      <c r="AC693" s="5">
        <f t="shared" si="90"/>
        <v>3410</v>
      </c>
      <c r="AD693" s="159">
        <f t="shared" si="89"/>
        <v>34.050000000000203</v>
      </c>
    </row>
    <row r="694" spans="23:30">
      <c r="W694" s="3">
        <f t="shared" si="93"/>
        <v>6611</v>
      </c>
      <c r="X694" s="3">
        <f t="shared" si="91"/>
        <v>6620</v>
      </c>
      <c r="Y694" s="151">
        <f t="shared" si="92"/>
        <v>384.37999999999892</v>
      </c>
      <c r="Z694" s="151"/>
      <c r="AB694" s="3">
        <f t="shared" si="88"/>
        <v>3411</v>
      </c>
      <c r="AC694" s="5">
        <f t="shared" si="90"/>
        <v>3415</v>
      </c>
      <c r="AD694" s="159">
        <f t="shared" si="89"/>
        <v>34.1000000000002</v>
      </c>
    </row>
    <row r="695" spans="23:30">
      <c r="W695" s="3">
        <f t="shared" si="93"/>
        <v>6621</v>
      </c>
      <c r="X695" s="3">
        <f t="shared" si="91"/>
        <v>6630</v>
      </c>
      <c r="Y695" s="151">
        <f t="shared" si="92"/>
        <v>384.9599999999989</v>
      </c>
      <c r="Z695" s="151"/>
      <c r="AB695" s="3">
        <f t="shared" si="88"/>
        <v>3416</v>
      </c>
      <c r="AC695" s="5">
        <f t="shared" si="90"/>
        <v>3420</v>
      </c>
      <c r="AD695" s="159">
        <f t="shared" si="89"/>
        <v>34.150000000000198</v>
      </c>
    </row>
    <row r="696" spans="23:30">
      <c r="W696" s="3">
        <f t="shared" si="93"/>
        <v>6631</v>
      </c>
      <c r="X696" s="3">
        <f t="shared" si="91"/>
        <v>6640</v>
      </c>
      <c r="Y696" s="151">
        <f t="shared" si="92"/>
        <v>385.53999999999888</v>
      </c>
      <c r="Z696" s="151"/>
      <c r="AB696" s="3">
        <f t="shared" si="88"/>
        <v>3421</v>
      </c>
      <c r="AC696" s="5">
        <f t="shared" si="90"/>
        <v>3425</v>
      </c>
      <c r="AD696" s="159">
        <f t="shared" si="89"/>
        <v>34.200000000000195</v>
      </c>
    </row>
    <row r="697" spans="23:30">
      <c r="W697" s="3">
        <f t="shared" si="93"/>
        <v>6641</v>
      </c>
      <c r="X697" s="3">
        <f t="shared" si="91"/>
        <v>6650</v>
      </c>
      <c r="Y697" s="151">
        <f t="shared" si="92"/>
        <v>386.11999999999887</v>
      </c>
      <c r="Z697" s="151"/>
      <c r="AB697" s="3">
        <f t="shared" si="88"/>
        <v>3426</v>
      </c>
      <c r="AC697" s="5">
        <f t="shared" si="90"/>
        <v>3430</v>
      </c>
      <c r="AD697" s="159">
        <f t="shared" si="89"/>
        <v>34.250000000000192</v>
      </c>
    </row>
    <row r="698" spans="23:30">
      <c r="W698" s="3">
        <f t="shared" si="93"/>
        <v>6651</v>
      </c>
      <c r="X698" s="3">
        <f t="shared" si="91"/>
        <v>6660</v>
      </c>
      <c r="Y698" s="151">
        <f t="shared" si="92"/>
        <v>386.69999999999885</v>
      </c>
      <c r="Z698" s="151"/>
      <c r="AB698" s="3">
        <f t="shared" si="88"/>
        <v>3431</v>
      </c>
      <c r="AC698" s="5">
        <f t="shared" si="90"/>
        <v>3435</v>
      </c>
      <c r="AD698" s="159">
        <f t="shared" si="89"/>
        <v>34.300000000000189</v>
      </c>
    </row>
    <row r="699" spans="23:30">
      <c r="W699" s="3">
        <f t="shared" si="93"/>
        <v>6661</v>
      </c>
      <c r="X699" s="3">
        <f t="shared" si="91"/>
        <v>6670</v>
      </c>
      <c r="Y699" s="151">
        <f t="shared" si="92"/>
        <v>387.27999999999884</v>
      </c>
      <c r="Z699" s="151"/>
      <c r="AB699" s="3">
        <f t="shared" si="88"/>
        <v>3436</v>
      </c>
      <c r="AC699" s="5">
        <f t="shared" si="90"/>
        <v>3440</v>
      </c>
      <c r="AD699" s="159">
        <f t="shared" si="89"/>
        <v>34.350000000000186</v>
      </c>
    </row>
    <row r="700" spans="23:30">
      <c r="W700" s="3">
        <f t="shared" si="93"/>
        <v>6671</v>
      </c>
      <c r="X700" s="3">
        <f t="shared" si="91"/>
        <v>6680</v>
      </c>
      <c r="Y700" s="151">
        <f t="shared" si="92"/>
        <v>387.85999999999882</v>
      </c>
      <c r="Z700" s="151"/>
      <c r="AB700" s="3">
        <f t="shared" si="88"/>
        <v>3441</v>
      </c>
      <c r="AC700" s="5">
        <f t="shared" si="90"/>
        <v>3445</v>
      </c>
      <c r="AD700" s="159">
        <f t="shared" si="89"/>
        <v>34.400000000000183</v>
      </c>
    </row>
    <row r="701" spans="23:30">
      <c r="W701" s="3">
        <f t="shared" si="93"/>
        <v>6681</v>
      </c>
      <c r="X701" s="3">
        <f t="shared" si="91"/>
        <v>6690</v>
      </c>
      <c r="Y701" s="151">
        <f t="shared" si="92"/>
        <v>388.4399999999988</v>
      </c>
      <c r="Z701" s="151"/>
      <c r="AB701" s="3">
        <f t="shared" si="88"/>
        <v>3446</v>
      </c>
      <c r="AC701" s="5">
        <f t="shared" si="90"/>
        <v>3450</v>
      </c>
      <c r="AD701" s="159">
        <f t="shared" si="89"/>
        <v>34.45000000000018</v>
      </c>
    </row>
    <row r="702" spans="23:30">
      <c r="W702" s="3">
        <f t="shared" si="93"/>
        <v>6691</v>
      </c>
      <c r="X702" s="3">
        <f t="shared" si="91"/>
        <v>6700</v>
      </c>
      <c r="Y702" s="151">
        <f t="shared" si="92"/>
        <v>389.01999999999879</v>
      </c>
      <c r="Z702" s="151"/>
      <c r="AB702" s="3">
        <f t="shared" si="88"/>
        <v>3451</v>
      </c>
      <c r="AC702" s="5">
        <f t="shared" si="90"/>
        <v>3455</v>
      </c>
      <c r="AD702" s="159">
        <f t="shared" si="89"/>
        <v>34.500000000000178</v>
      </c>
    </row>
    <row r="703" spans="23:30">
      <c r="W703" s="3">
        <f t="shared" si="93"/>
        <v>6701</v>
      </c>
      <c r="X703" s="3">
        <f t="shared" si="91"/>
        <v>6710</v>
      </c>
      <c r="Y703" s="151">
        <f t="shared" si="92"/>
        <v>389.59999999999877</v>
      </c>
      <c r="Z703" s="151"/>
      <c r="AB703" s="3">
        <f t="shared" si="88"/>
        <v>3456</v>
      </c>
      <c r="AC703" s="5">
        <f t="shared" si="90"/>
        <v>3460</v>
      </c>
      <c r="AD703" s="159">
        <f t="shared" si="89"/>
        <v>34.550000000000175</v>
      </c>
    </row>
    <row r="704" spans="23:30">
      <c r="W704" s="3">
        <f t="shared" si="93"/>
        <v>6711</v>
      </c>
      <c r="X704" s="3">
        <f t="shared" si="91"/>
        <v>6720</v>
      </c>
      <c r="Y704" s="151">
        <f t="shared" si="92"/>
        <v>390.17999999999876</v>
      </c>
      <c r="Z704" s="151"/>
      <c r="AB704" s="3">
        <f t="shared" si="88"/>
        <v>3461</v>
      </c>
      <c r="AC704" s="5">
        <f t="shared" si="90"/>
        <v>3465</v>
      </c>
      <c r="AD704" s="159">
        <f t="shared" si="89"/>
        <v>34.600000000000172</v>
      </c>
    </row>
    <row r="705" spans="23:30">
      <c r="W705" s="3">
        <f t="shared" si="93"/>
        <v>6721</v>
      </c>
      <c r="X705" s="3">
        <f t="shared" si="91"/>
        <v>6730</v>
      </c>
      <c r="Y705" s="151">
        <f t="shared" si="92"/>
        <v>390.75999999999874</v>
      </c>
      <c r="Z705" s="151"/>
      <c r="AB705" s="3">
        <f t="shared" si="88"/>
        <v>3466</v>
      </c>
      <c r="AC705" s="5">
        <f t="shared" si="90"/>
        <v>3470</v>
      </c>
      <c r="AD705" s="159">
        <f t="shared" si="89"/>
        <v>34.650000000000169</v>
      </c>
    </row>
    <row r="706" spans="23:30">
      <c r="W706" s="3">
        <f t="shared" si="93"/>
        <v>6731</v>
      </c>
      <c r="X706" s="3">
        <f t="shared" si="91"/>
        <v>6740</v>
      </c>
      <c r="Y706" s="151">
        <f t="shared" si="92"/>
        <v>391.33999999999872</v>
      </c>
      <c r="Z706" s="151"/>
      <c r="AB706" s="3">
        <f t="shared" si="88"/>
        <v>3471</v>
      </c>
      <c r="AC706" s="5">
        <f t="shared" si="90"/>
        <v>3475</v>
      </c>
      <c r="AD706" s="159">
        <f t="shared" si="89"/>
        <v>34.700000000000166</v>
      </c>
    </row>
    <row r="707" spans="23:30">
      <c r="W707" s="3">
        <f t="shared" si="93"/>
        <v>6741</v>
      </c>
      <c r="X707" s="3">
        <f t="shared" si="91"/>
        <v>6750</v>
      </c>
      <c r="Y707" s="151">
        <f t="shared" si="92"/>
        <v>391.91999999999871</v>
      </c>
      <c r="Z707" s="151"/>
      <c r="AB707" s="3">
        <f t="shared" si="88"/>
        <v>3476</v>
      </c>
      <c r="AC707" s="5">
        <f t="shared" si="90"/>
        <v>3480</v>
      </c>
      <c r="AD707" s="159">
        <f t="shared" si="89"/>
        <v>34.750000000000163</v>
      </c>
    </row>
    <row r="708" spans="23:30">
      <c r="W708" s="3">
        <f t="shared" si="93"/>
        <v>6751</v>
      </c>
      <c r="X708" s="3">
        <f t="shared" si="91"/>
        <v>6760</v>
      </c>
      <c r="Y708" s="151">
        <f t="shared" si="92"/>
        <v>392.49999999999869</v>
      </c>
      <c r="Z708" s="151"/>
      <c r="AB708" s="3">
        <f t="shared" si="88"/>
        <v>3481</v>
      </c>
      <c r="AC708" s="5">
        <f t="shared" si="90"/>
        <v>3485</v>
      </c>
      <c r="AD708" s="159">
        <f t="shared" si="89"/>
        <v>34.800000000000161</v>
      </c>
    </row>
    <row r="709" spans="23:30">
      <c r="W709" s="3">
        <f t="shared" si="93"/>
        <v>6761</v>
      </c>
      <c r="X709" s="3">
        <f t="shared" si="91"/>
        <v>6770</v>
      </c>
      <c r="Y709" s="151">
        <f t="shared" si="92"/>
        <v>393.07999999999868</v>
      </c>
      <c r="Z709" s="151"/>
      <c r="AB709" s="3">
        <f t="shared" si="88"/>
        <v>3486</v>
      </c>
      <c r="AC709" s="5">
        <f t="shared" si="90"/>
        <v>3490</v>
      </c>
      <c r="AD709" s="159">
        <f t="shared" si="89"/>
        <v>34.850000000000158</v>
      </c>
    </row>
    <row r="710" spans="23:30">
      <c r="W710" s="3">
        <f t="shared" si="93"/>
        <v>6771</v>
      </c>
      <c r="X710" s="3">
        <f t="shared" si="91"/>
        <v>6780</v>
      </c>
      <c r="Y710" s="151">
        <f t="shared" si="92"/>
        <v>393.65999999999866</v>
      </c>
      <c r="Z710" s="151"/>
      <c r="AB710" s="3">
        <f t="shared" si="88"/>
        <v>3491</v>
      </c>
      <c r="AC710" s="5">
        <f t="shared" si="90"/>
        <v>3495</v>
      </c>
      <c r="AD710" s="159">
        <f t="shared" si="89"/>
        <v>34.900000000000155</v>
      </c>
    </row>
    <row r="711" spans="23:30">
      <c r="W711" s="3">
        <f t="shared" si="93"/>
        <v>6781</v>
      </c>
      <c r="X711" s="3">
        <f t="shared" si="91"/>
        <v>6790</v>
      </c>
      <c r="Y711" s="151">
        <f t="shared" si="92"/>
        <v>394.23999999999864</v>
      </c>
      <c r="Z711" s="151"/>
      <c r="AB711" s="3">
        <f t="shared" si="88"/>
        <v>3496</v>
      </c>
      <c r="AC711" s="5">
        <f t="shared" si="90"/>
        <v>3500</v>
      </c>
      <c r="AD711" s="159">
        <f t="shared" si="89"/>
        <v>34.950000000000152</v>
      </c>
    </row>
    <row r="712" spans="23:30">
      <c r="W712" s="3">
        <f t="shared" si="93"/>
        <v>6791</v>
      </c>
      <c r="X712" s="3">
        <f t="shared" si="91"/>
        <v>6800</v>
      </c>
      <c r="Y712" s="151">
        <f t="shared" si="92"/>
        <v>394.81999999999863</v>
      </c>
      <c r="Z712" s="151"/>
      <c r="AB712" s="3">
        <f t="shared" si="88"/>
        <v>3501</v>
      </c>
      <c r="AC712" s="5">
        <f t="shared" si="90"/>
        <v>3505</v>
      </c>
      <c r="AD712" s="159">
        <f t="shared" si="89"/>
        <v>35.000000000000149</v>
      </c>
    </row>
    <row r="713" spans="23:30">
      <c r="W713" s="3">
        <f t="shared" si="93"/>
        <v>6801</v>
      </c>
      <c r="X713" s="3">
        <f t="shared" si="91"/>
        <v>6810</v>
      </c>
      <c r="Y713" s="151">
        <f t="shared" si="92"/>
        <v>395.39999999999861</v>
      </c>
      <c r="Z713" s="151"/>
      <c r="AB713" s="3">
        <f t="shared" si="88"/>
        <v>3506</v>
      </c>
      <c r="AC713" s="5">
        <f t="shared" si="90"/>
        <v>3510</v>
      </c>
      <c r="AD713" s="159">
        <f t="shared" si="89"/>
        <v>35.050000000000146</v>
      </c>
    </row>
    <row r="714" spans="23:30">
      <c r="W714" s="3">
        <f t="shared" si="93"/>
        <v>6811</v>
      </c>
      <c r="X714" s="3">
        <f t="shared" si="91"/>
        <v>6820</v>
      </c>
      <c r="Y714" s="151">
        <f t="shared" si="92"/>
        <v>395.9799999999986</v>
      </c>
      <c r="Z714" s="151"/>
      <c r="AB714" s="3">
        <f t="shared" si="88"/>
        <v>3511</v>
      </c>
      <c r="AC714" s="5">
        <f t="shared" si="90"/>
        <v>3515</v>
      </c>
      <c r="AD714" s="159">
        <f t="shared" si="89"/>
        <v>35.100000000000144</v>
      </c>
    </row>
    <row r="715" spans="23:30">
      <c r="W715" s="3">
        <f t="shared" si="93"/>
        <v>6821</v>
      </c>
      <c r="X715" s="3">
        <f t="shared" si="91"/>
        <v>6830</v>
      </c>
      <c r="Y715" s="151">
        <f t="shared" si="92"/>
        <v>396.55999999999858</v>
      </c>
      <c r="Z715" s="151"/>
      <c r="AB715" s="3">
        <f t="shared" si="88"/>
        <v>3516</v>
      </c>
      <c r="AC715" s="5">
        <f t="shared" si="90"/>
        <v>3520</v>
      </c>
      <c r="AD715" s="159">
        <f t="shared" si="89"/>
        <v>35.150000000000141</v>
      </c>
    </row>
    <row r="716" spans="23:30">
      <c r="W716" s="3">
        <f t="shared" si="93"/>
        <v>6831</v>
      </c>
      <c r="X716" s="3">
        <f t="shared" si="91"/>
        <v>6840</v>
      </c>
      <c r="Y716" s="151">
        <f t="shared" si="92"/>
        <v>397.13999999999857</v>
      </c>
      <c r="Z716" s="151"/>
      <c r="AB716" s="3">
        <f t="shared" si="88"/>
        <v>3521</v>
      </c>
      <c r="AC716" s="5">
        <f t="shared" si="90"/>
        <v>3525</v>
      </c>
      <c r="AD716" s="159">
        <f t="shared" si="89"/>
        <v>35.200000000000138</v>
      </c>
    </row>
    <row r="717" spans="23:30">
      <c r="W717" s="3">
        <f t="shared" si="93"/>
        <v>6841</v>
      </c>
      <c r="X717" s="3">
        <f t="shared" si="91"/>
        <v>6850</v>
      </c>
      <c r="Y717" s="151">
        <f t="shared" si="92"/>
        <v>397.71999999999855</v>
      </c>
      <c r="Z717" s="151"/>
      <c r="AB717" s="3">
        <f t="shared" si="88"/>
        <v>3526</v>
      </c>
      <c r="AC717" s="5">
        <f t="shared" si="90"/>
        <v>3530</v>
      </c>
      <c r="AD717" s="159">
        <f t="shared" si="89"/>
        <v>35.250000000000135</v>
      </c>
    </row>
    <row r="718" spans="23:30">
      <c r="W718" s="3">
        <f t="shared" si="93"/>
        <v>6851</v>
      </c>
      <c r="X718" s="3">
        <f t="shared" si="91"/>
        <v>6860</v>
      </c>
      <c r="Y718" s="151">
        <f t="shared" si="92"/>
        <v>398.29999999999853</v>
      </c>
      <c r="Z718" s="151"/>
      <c r="AB718" s="3">
        <f t="shared" ref="AB718:AB720" si="94">AB717+5</f>
        <v>3531</v>
      </c>
      <c r="AC718" s="5">
        <f t="shared" si="90"/>
        <v>3535</v>
      </c>
      <c r="AD718" s="159">
        <f t="shared" ref="AD718:AD720" si="95">AD717+$AA$11</f>
        <v>35.300000000000132</v>
      </c>
    </row>
    <row r="719" spans="23:30">
      <c r="W719" s="3">
        <f t="shared" si="93"/>
        <v>6861</v>
      </c>
      <c r="X719" s="3">
        <f t="shared" si="91"/>
        <v>6870</v>
      </c>
      <c r="Y719" s="151">
        <f t="shared" si="92"/>
        <v>398.87999999999852</v>
      </c>
      <c r="Z719" s="151"/>
      <c r="AB719" s="3">
        <f t="shared" si="94"/>
        <v>3536</v>
      </c>
      <c r="AC719" s="5">
        <f t="shared" ref="AC719" si="96">AB719+4</f>
        <v>3540</v>
      </c>
      <c r="AD719" s="159">
        <f t="shared" si="95"/>
        <v>35.350000000000129</v>
      </c>
    </row>
    <row r="720" spans="23:30">
      <c r="W720" s="3">
        <f t="shared" si="93"/>
        <v>6871</v>
      </c>
      <c r="X720" s="3">
        <f t="shared" si="91"/>
        <v>6880</v>
      </c>
      <c r="Y720" s="151">
        <f t="shared" si="92"/>
        <v>399.4599999999985</v>
      </c>
      <c r="Z720" s="151"/>
      <c r="AB720" s="3">
        <f t="shared" si="94"/>
        <v>3541</v>
      </c>
      <c r="AC720" s="5">
        <f>AB720+4</f>
        <v>3545</v>
      </c>
      <c r="AD720" s="159">
        <f t="shared" si="95"/>
        <v>35.400000000000126</v>
      </c>
    </row>
    <row r="721" spans="23:26">
      <c r="W721" s="3">
        <f t="shared" si="93"/>
        <v>6881</v>
      </c>
      <c r="X721" s="3">
        <f t="shared" si="91"/>
        <v>6890</v>
      </c>
      <c r="Y721" s="151">
        <f t="shared" si="92"/>
        <v>400.03999999999849</v>
      </c>
      <c r="Z721" s="151"/>
    </row>
    <row r="722" spans="23:26">
      <c r="W722" s="3">
        <f t="shared" si="93"/>
        <v>6891</v>
      </c>
      <c r="X722" s="3">
        <f t="shared" si="91"/>
        <v>6900</v>
      </c>
      <c r="Y722" s="151">
        <f t="shared" si="92"/>
        <v>400.61999999999847</v>
      </c>
      <c r="Z722" s="151"/>
    </row>
    <row r="723" spans="23:26">
      <c r="W723" s="3">
        <f t="shared" si="93"/>
        <v>6901</v>
      </c>
      <c r="X723" s="3">
        <f t="shared" si="91"/>
        <v>6910</v>
      </c>
      <c r="Y723" s="151">
        <f t="shared" si="92"/>
        <v>401.19999999999845</v>
      </c>
      <c r="Z723" s="151"/>
    </row>
    <row r="724" spans="23:26">
      <c r="W724" s="3">
        <f t="shared" si="93"/>
        <v>6911</v>
      </c>
      <c r="X724" s="3">
        <f t="shared" si="91"/>
        <v>6920</v>
      </c>
      <c r="Y724" s="151">
        <f t="shared" si="92"/>
        <v>401.77999999999844</v>
      </c>
      <c r="Z724" s="151"/>
    </row>
    <row r="725" spans="23:26">
      <c r="W725" s="3">
        <f t="shared" si="93"/>
        <v>6921</v>
      </c>
      <c r="X725" s="3">
        <f t="shared" si="91"/>
        <v>6930</v>
      </c>
      <c r="Y725" s="151">
        <f t="shared" si="92"/>
        <v>402.35999999999842</v>
      </c>
      <c r="Z725" s="151"/>
    </row>
    <row r="726" spans="23:26">
      <c r="W726" s="3">
        <f t="shared" si="93"/>
        <v>6931</v>
      </c>
      <c r="X726" s="3">
        <f t="shared" si="91"/>
        <v>6940</v>
      </c>
      <c r="Y726" s="151">
        <f t="shared" si="92"/>
        <v>402.93999999999841</v>
      </c>
      <c r="Z726" s="151"/>
    </row>
    <row r="727" spans="23:26">
      <c r="W727" s="3">
        <f t="shared" si="93"/>
        <v>6941</v>
      </c>
      <c r="X727" s="3">
        <f t="shared" si="91"/>
        <v>6950</v>
      </c>
      <c r="Y727" s="151">
        <f t="shared" si="92"/>
        <v>403.51999999999839</v>
      </c>
      <c r="Z727" s="151"/>
    </row>
    <row r="728" spans="23:26">
      <c r="W728" s="3">
        <f t="shared" si="93"/>
        <v>6951</v>
      </c>
      <c r="X728" s="3">
        <f t="shared" si="91"/>
        <v>6960</v>
      </c>
      <c r="Y728" s="151">
        <f t="shared" si="92"/>
        <v>404.09999999999837</v>
      </c>
      <c r="Z728" s="151"/>
    </row>
    <row r="729" spans="23:26">
      <c r="W729" s="3">
        <f t="shared" si="93"/>
        <v>6961</v>
      </c>
      <c r="X729" s="3">
        <f t="shared" si="91"/>
        <v>6970</v>
      </c>
      <c r="Y729" s="151">
        <f t="shared" si="92"/>
        <v>404.67999999999836</v>
      </c>
      <c r="Z729" s="151"/>
    </row>
    <row r="730" spans="23:26">
      <c r="W730" s="3">
        <f t="shared" si="93"/>
        <v>6971</v>
      </c>
      <c r="X730" s="3">
        <f t="shared" si="91"/>
        <v>6980</v>
      </c>
      <c r="Y730" s="151">
        <f t="shared" si="92"/>
        <v>405.25999999999834</v>
      </c>
      <c r="Z730" s="151"/>
    </row>
    <row r="731" spans="23:26">
      <c r="W731" s="3">
        <f t="shared" si="93"/>
        <v>6981</v>
      </c>
      <c r="X731" s="3">
        <f t="shared" si="91"/>
        <v>6990</v>
      </c>
      <c r="Y731" s="151">
        <f t="shared" si="92"/>
        <v>405.83999999999833</v>
      </c>
      <c r="Z731" s="151"/>
    </row>
    <row r="732" spans="23:26">
      <c r="W732" s="3">
        <f t="shared" si="93"/>
        <v>6991</v>
      </c>
      <c r="X732" s="3">
        <f t="shared" si="91"/>
        <v>7000</v>
      </c>
      <c r="Y732" s="151">
        <f t="shared" si="92"/>
        <v>406.41999999999831</v>
      </c>
      <c r="Z732" s="151"/>
    </row>
    <row r="733" spans="23:26">
      <c r="W733" s="3">
        <f t="shared" si="93"/>
        <v>7001</v>
      </c>
      <c r="X733" s="3">
        <f t="shared" si="91"/>
        <v>7010</v>
      </c>
      <c r="Y733" s="151">
        <f t="shared" si="92"/>
        <v>406.99999999999829</v>
      </c>
      <c r="Z733" s="151"/>
    </row>
    <row r="734" spans="23:26">
      <c r="W734" s="3">
        <f t="shared" si="93"/>
        <v>7011</v>
      </c>
      <c r="X734" s="3">
        <f t="shared" si="91"/>
        <v>7020</v>
      </c>
      <c r="Y734" s="151">
        <f t="shared" si="92"/>
        <v>407.57999999999828</v>
      </c>
      <c r="Z734" s="151"/>
    </row>
    <row r="735" spans="23:26">
      <c r="W735" s="3">
        <f t="shared" si="93"/>
        <v>7021</v>
      </c>
      <c r="X735" s="3">
        <f t="shared" si="91"/>
        <v>7030</v>
      </c>
      <c r="Y735" s="151">
        <f t="shared" si="92"/>
        <v>408.15999999999826</v>
      </c>
      <c r="Z735" s="151"/>
    </row>
    <row r="736" spans="23:26">
      <c r="W736" s="3">
        <f t="shared" si="93"/>
        <v>7031</v>
      </c>
      <c r="X736" s="3">
        <f t="shared" si="91"/>
        <v>7040</v>
      </c>
      <c r="Y736" s="151">
        <f t="shared" si="92"/>
        <v>408.73999999999825</v>
      </c>
      <c r="Z736" s="151"/>
    </row>
    <row r="737" spans="23:26">
      <c r="W737" s="3">
        <f t="shared" si="93"/>
        <v>7041</v>
      </c>
      <c r="X737" s="3">
        <f t="shared" si="91"/>
        <v>7050</v>
      </c>
      <c r="Y737" s="151">
        <f t="shared" si="92"/>
        <v>409.31999999999823</v>
      </c>
      <c r="Z737" s="151"/>
    </row>
    <row r="738" spans="23:26">
      <c r="W738" s="3">
        <f t="shared" si="93"/>
        <v>7051</v>
      </c>
      <c r="X738" s="3">
        <f t="shared" ref="X738:X801" si="97">W738+9</f>
        <v>7060</v>
      </c>
      <c r="Y738" s="151">
        <f t="shared" ref="Y738:Y801" si="98">Y737+$Z$33</f>
        <v>409.89999999999822</v>
      </c>
      <c r="Z738" s="151"/>
    </row>
    <row r="739" spans="23:26">
      <c r="W739" s="3">
        <f t="shared" si="93"/>
        <v>7061</v>
      </c>
      <c r="X739" s="3">
        <f t="shared" si="97"/>
        <v>7070</v>
      </c>
      <c r="Y739" s="151">
        <f t="shared" si="98"/>
        <v>410.4799999999982</v>
      </c>
      <c r="Z739" s="151"/>
    </row>
    <row r="740" spans="23:26">
      <c r="W740" s="3">
        <f t="shared" si="93"/>
        <v>7071</v>
      </c>
      <c r="X740" s="3">
        <f t="shared" si="97"/>
        <v>7080</v>
      </c>
      <c r="Y740" s="151">
        <f t="shared" si="98"/>
        <v>411.05999999999818</v>
      </c>
      <c r="Z740" s="151"/>
    </row>
    <row r="741" spans="23:26">
      <c r="W741" s="3">
        <f t="shared" ref="W741:W804" si="99">W740+10</f>
        <v>7081</v>
      </c>
      <c r="X741" s="3">
        <f t="shared" si="97"/>
        <v>7090</v>
      </c>
      <c r="Y741" s="151">
        <f t="shared" si="98"/>
        <v>411.63999999999817</v>
      </c>
      <c r="Z741" s="151"/>
    </row>
    <row r="742" spans="23:26">
      <c r="W742" s="3">
        <f t="shared" si="99"/>
        <v>7091</v>
      </c>
      <c r="X742" s="3">
        <f t="shared" si="97"/>
        <v>7100</v>
      </c>
      <c r="Y742" s="151">
        <f t="shared" si="98"/>
        <v>412.21999999999815</v>
      </c>
      <c r="Z742" s="151"/>
    </row>
    <row r="743" spans="23:26">
      <c r="W743" s="3">
        <f t="shared" si="99"/>
        <v>7101</v>
      </c>
      <c r="X743" s="3">
        <f t="shared" si="97"/>
        <v>7110</v>
      </c>
      <c r="Y743" s="151">
        <f t="shared" si="98"/>
        <v>412.79999999999814</v>
      </c>
      <c r="Z743" s="151"/>
    </row>
    <row r="744" spans="23:26">
      <c r="W744" s="3">
        <f t="shared" si="99"/>
        <v>7111</v>
      </c>
      <c r="X744" s="3">
        <f t="shared" si="97"/>
        <v>7120</v>
      </c>
      <c r="Y744" s="151">
        <f t="shared" si="98"/>
        <v>413.37999999999812</v>
      </c>
      <c r="Z744" s="151"/>
    </row>
    <row r="745" spans="23:26">
      <c r="W745" s="3">
        <f t="shared" si="99"/>
        <v>7121</v>
      </c>
      <c r="X745" s="3">
        <f t="shared" si="97"/>
        <v>7130</v>
      </c>
      <c r="Y745" s="151">
        <f t="shared" si="98"/>
        <v>413.9599999999981</v>
      </c>
      <c r="Z745" s="151"/>
    </row>
    <row r="746" spans="23:26">
      <c r="W746" s="3">
        <f t="shared" si="99"/>
        <v>7131</v>
      </c>
      <c r="X746" s="3">
        <f t="shared" si="97"/>
        <v>7140</v>
      </c>
      <c r="Y746" s="151">
        <f t="shared" si="98"/>
        <v>414.53999999999809</v>
      </c>
      <c r="Z746" s="151"/>
    </row>
    <row r="747" spans="23:26">
      <c r="W747" s="3">
        <f t="shared" si="99"/>
        <v>7141</v>
      </c>
      <c r="X747" s="3">
        <f t="shared" si="97"/>
        <v>7150</v>
      </c>
      <c r="Y747" s="151">
        <f t="shared" si="98"/>
        <v>415.11999999999807</v>
      </c>
      <c r="Z747" s="151"/>
    </row>
    <row r="748" spans="23:26">
      <c r="W748" s="3">
        <f t="shared" si="99"/>
        <v>7151</v>
      </c>
      <c r="X748" s="3">
        <f t="shared" si="97"/>
        <v>7160</v>
      </c>
      <c r="Y748" s="151">
        <f t="shared" si="98"/>
        <v>415.69999999999806</v>
      </c>
      <c r="Z748" s="151"/>
    </row>
    <row r="749" spans="23:26">
      <c r="W749" s="3">
        <f t="shared" si="99"/>
        <v>7161</v>
      </c>
      <c r="X749" s="3">
        <f t="shared" si="97"/>
        <v>7170</v>
      </c>
      <c r="Y749" s="151">
        <f t="shared" si="98"/>
        <v>416.27999999999804</v>
      </c>
      <c r="Z749" s="151"/>
    </row>
    <row r="750" spans="23:26">
      <c r="W750" s="3">
        <f t="shared" si="99"/>
        <v>7171</v>
      </c>
      <c r="X750" s="3">
        <f t="shared" si="97"/>
        <v>7180</v>
      </c>
      <c r="Y750" s="151">
        <f t="shared" si="98"/>
        <v>416.85999999999802</v>
      </c>
      <c r="Z750" s="151"/>
    </row>
    <row r="751" spans="23:26">
      <c r="W751" s="3">
        <f t="shared" si="99"/>
        <v>7181</v>
      </c>
      <c r="X751" s="3">
        <f t="shared" si="97"/>
        <v>7190</v>
      </c>
      <c r="Y751" s="151">
        <f t="shared" si="98"/>
        <v>417.43999999999801</v>
      </c>
      <c r="Z751" s="151"/>
    </row>
    <row r="752" spans="23:26">
      <c r="W752" s="3">
        <f t="shared" si="99"/>
        <v>7191</v>
      </c>
      <c r="X752" s="3">
        <f t="shared" si="97"/>
        <v>7200</v>
      </c>
      <c r="Y752" s="151">
        <f t="shared" si="98"/>
        <v>418.01999999999799</v>
      </c>
      <c r="Z752" s="151"/>
    </row>
    <row r="753" spans="23:26">
      <c r="W753" s="3">
        <f t="shared" si="99"/>
        <v>7201</v>
      </c>
      <c r="X753" s="3">
        <f t="shared" si="97"/>
        <v>7210</v>
      </c>
      <c r="Y753" s="151">
        <f t="shared" si="98"/>
        <v>418.59999999999798</v>
      </c>
      <c r="Z753" s="151"/>
    </row>
    <row r="754" spans="23:26">
      <c r="W754" s="3">
        <f t="shared" si="99"/>
        <v>7211</v>
      </c>
      <c r="X754" s="3">
        <f t="shared" si="97"/>
        <v>7220</v>
      </c>
      <c r="Y754" s="151">
        <f t="shared" si="98"/>
        <v>419.17999999999796</v>
      </c>
      <c r="Z754" s="151"/>
    </row>
    <row r="755" spans="23:26">
      <c r="W755" s="3">
        <f t="shared" si="99"/>
        <v>7221</v>
      </c>
      <c r="X755" s="3">
        <f t="shared" si="97"/>
        <v>7230</v>
      </c>
      <c r="Y755" s="151">
        <f t="shared" si="98"/>
        <v>419.75999999999794</v>
      </c>
      <c r="Z755" s="151"/>
    </row>
    <row r="756" spans="23:26">
      <c r="W756" s="3">
        <f t="shared" si="99"/>
        <v>7231</v>
      </c>
      <c r="X756" s="3">
        <f t="shared" si="97"/>
        <v>7240</v>
      </c>
      <c r="Y756" s="151">
        <f t="shared" si="98"/>
        <v>420.33999999999793</v>
      </c>
      <c r="Z756" s="151"/>
    </row>
    <row r="757" spans="23:26">
      <c r="W757" s="3">
        <f t="shared" si="99"/>
        <v>7241</v>
      </c>
      <c r="X757" s="3">
        <f t="shared" si="97"/>
        <v>7250</v>
      </c>
      <c r="Y757" s="151">
        <f t="shared" si="98"/>
        <v>420.91999999999791</v>
      </c>
      <c r="Z757" s="151"/>
    </row>
    <row r="758" spans="23:26">
      <c r="W758" s="3">
        <f t="shared" si="99"/>
        <v>7251</v>
      </c>
      <c r="X758" s="3">
        <f t="shared" si="97"/>
        <v>7260</v>
      </c>
      <c r="Y758" s="151">
        <f t="shared" si="98"/>
        <v>421.4999999999979</v>
      </c>
      <c r="Z758" s="151"/>
    </row>
    <row r="759" spans="23:26">
      <c r="W759" s="3">
        <f t="shared" si="99"/>
        <v>7261</v>
      </c>
      <c r="X759" s="3">
        <f t="shared" si="97"/>
        <v>7270</v>
      </c>
      <c r="Y759" s="151">
        <f t="shared" si="98"/>
        <v>422.07999999999788</v>
      </c>
      <c r="Z759" s="151"/>
    </row>
    <row r="760" spans="23:26">
      <c r="W760" s="3">
        <f t="shared" si="99"/>
        <v>7271</v>
      </c>
      <c r="X760" s="3">
        <f t="shared" si="97"/>
        <v>7280</v>
      </c>
      <c r="Y760" s="151">
        <f t="shared" si="98"/>
        <v>422.65999999999786</v>
      </c>
      <c r="Z760" s="151"/>
    </row>
    <row r="761" spans="23:26">
      <c r="W761" s="3">
        <f t="shared" si="99"/>
        <v>7281</v>
      </c>
      <c r="X761" s="3">
        <f t="shared" si="97"/>
        <v>7290</v>
      </c>
      <c r="Y761" s="151">
        <f t="shared" si="98"/>
        <v>423.23999999999785</v>
      </c>
      <c r="Z761" s="151"/>
    </row>
    <row r="762" spans="23:26">
      <c r="W762" s="3">
        <f t="shared" si="99"/>
        <v>7291</v>
      </c>
      <c r="X762" s="3">
        <f t="shared" si="97"/>
        <v>7300</v>
      </c>
      <c r="Y762" s="151">
        <f t="shared" si="98"/>
        <v>423.81999999999783</v>
      </c>
      <c r="Z762" s="151"/>
    </row>
    <row r="763" spans="23:26">
      <c r="W763" s="3">
        <f t="shared" si="99"/>
        <v>7301</v>
      </c>
      <c r="X763" s="3">
        <f t="shared" si="97"/>
        <v>7310</v>
      </c>
      <c r="Y763" s="151">
        <f t="shared" si="98"/>
        <v>424.39999999999782</v>
      </c>
      <c r="Z763" s="151"/>
    </row>
    <row r="764" spans="23:26">
      <c r="W764" s="3">
        <f t="shared" si="99"/>
        <v>7311</v>
      </c>
      <c r="X764" s="3">
        <f t="shared" si="97"/>
        <v>7320</v>
      </c>
      <c r="Y764" s="151">
        <f t="shared" si="98"/>
        <v>424.9799999999978</v>
      </c>
      <c r="Z764" s="151"/>
    </row>
    <row r="765" spans="23:26">
      <c r="W765" s="3">
        <f t="shared" si="99"/>
        <v>7321</v>
      </c>
      <c r="X765" s="3">
        <f t="shared" si="97"/>
        <v>7330</v>
      </c>
      <c r="Y765" s="151">
        <f t="shared" si="98"/>
        <v>425.55999999999779</v>
      </c>
      <c r="Z765" s="151"/>
    </row>
    <row r="766" spans="23:26">
      <c r="W766" s="3">
        <f t="shared" si="99"/>
        <v>7331</v>
      </c>
      <c r="X766" s="3">
        <f t="shared" si="97"/>
        <v>7340</v>
      </c>
      <c r="Y766" s="151">
        <f t="shared" si="98"/>
        <v>426.13999999999777</v>
      </c>
      <c r="Z766" s="151"/>
    </row>
    <row r="767" spans="23:26">
      <c r="W767" s="3">
        <f t="shared" si="99"/>
        <v>7341</v>
      </c>
      <c r="X767" s="3">
        <f t="shared" si="97"/>
        <v>7350</v>
      </c>
      <c r="Y767" s="151">
        <f t="shared" si="98"/>
        <v>426.71999999999775</v>
      </c>
      <c r="Z767" s="151"/>
    </row>
    <row r="768" spans="23:26">
      <c r="W768" s="3">
        <f t="shared" si="99"/>
        <v>7351</v>
      </c>
      <c r="X768" s="3">
        <f t="shared" si="97"/>
        <v>7360</v>
      </c>
      <c r="Y768" s="151">
        <f t="shared" si="98"/>
        <v>427.29999999999774</v>
      </c>
      <c r="Z768" s="151"/>
    </row>
    <row r="769" spans="23:26">
      <c r="W769" s="3">
        <f t="shared" si="99"/>
        <v>7361</v>
      </c>
      <c r="X769" s="3">
        <f t="shared" si="97"/>
        <v>7370</v>
      </c>
      <c r="Y769" s="151">
        <f t="shared" si="98"/>
        <v>427.87999999999772</v>
      </c>
      <c r="Z769" s="151"/>
    </row>
    <row r="770" spans="23:26">
      <c r="W770" s="3">
        <f t="shared" si="99"/>
        <v>7371</v>
      </c>
      <c r="X770" s="3">
        <f t="shared" si="97"/>
        <v>7380</v>
      </c>
      <c r="Y770" s="151">
        <f t="shared" si="98"/>
        <v>428.45999999999771</v>
      </c>
      <c r="Z770" s="151"/>
    </row>
    <row r="771" spans="23:26">
      <c r="W771" s="3">
        <f t="shared" si="99"/>
        <v>7381</v>
      </c>
      <c r="X771" s="3">
        <f t="shared" si="97"/>
        <v>7390</v>
      </c>
      <c r="Y771" s="151">
        <f t="shared" si="98"/>
        <v>429.03999999999769</v>
      </c>
      <c r="Z771" s="151"/>
    </row>
    <row r="772" spans="23:26">
      <c r="W772" s="3">
        <f t="shared" si="99"/>
        <v>7391</v>
      </c>
      <c r="X772" s="3">
        <f t="shared" si="97"/>
        <v>7400</v>
      </c>
      <c r="Y772" s="151">
        <f t="shared" si="98"/>
        <v>429.61999999999767</v>
      </c>
      <c r="Z772" s="151"/>
    </row>
    <row r="773" spans="23:26">
      <c r="W773" s="3">
        <f t="shared" si="99"/>
        <v>7401</v>
      </c>
      <c r="X773" s="3">
        <f t="shared" si="97"/>
        <v>7410</v>
      </c>
      <c r="Y773" s="151">
        <f t="shared" si="98"/>
        <v>430.19999999999766</v>
      </c>
      <c r="Z773" s="151"/>
    </row>
    <row r="774" spans="23:26">
      <c r="W774" s="3">
        <f t="shared" si="99"/>
        <v>7411</v>
      </c>
      <c r="X774" s="3">
        <f t="shared" si="97"/>
        <v>7420</v>
      </c>
      <c r="Y774" s="151">
        <f t="shared" si="98"/>
        <v>430.77999999999764</v>
      </c>
      <c r="Z774" s="151"/>
    </row>
    <row r="775" spans="23:26">
      <c r="W775" s="3">
        <f t="shared" si="99"/>
        <v>7421</v>
      </c>
      <c r="X775" s="3">
        <f t="shared" si="97"/>
        <v>7430</v>
      </c>
      <c r="Y775" s="151">
        <f t="shared" si="98"/>
        <v>431.35999999999763</v>
      </c>
      <c r="Z775" s="151"/>
    </row>
    <row r="776" spans="23:26">
      <c r="W776" s="3">
        <f t="shared" si="99"/>
        <v>7431</v>
      </c>
      <c r="X776" s="3">
        <f t="shared" si="97"/>
        <v>7440</v>
      </c>
      <c r="Y776" s="151">
        <f t="shared" si="98"/>
        <v>431.93999999999761</v>
      </c>
      <c r="Z776" s="151"/>
    </row>
    <row r="777" spans="23:26">
      <c r="W777" s="3">
        <f t="shared" si="99"/>
        <v>7441</v>
      </c>
      <c r="X777" s="3">
        <f t="shared" si="97"/>
        <v>7450</v>
      </c>
      <c r="Y777" s="151">
        <f t="shared" si="98"/>
        <v>432.51999999999759</v>
      </c>
      <c r="Z777" s="151"/>
    </row>
    <row r="778" spans="23:26">
      <c r="W778" s="3">
        <f t="shared" si="99"/>
        <v>7451</v>
      </c>
      <c r="X778" s="3">
        <f t="shared" si="97"/>
        <v>7460</v>
      </c>
      <c r="Y778" s="151">
        <f t="shared" si="98"/>
        <v>433.09999999999758</v>
      </c>
      <c r="Z778" s="151"/>
    </row>
    <row r="779" spans="23:26">
      <c r="W779" s="3">
        <f t="shared" si="99"/>
        <v>7461</v>
      </c>
      <c r="X779" s="3">
        <f t="shared" si="97"/>
        <v>7470</v>
      </c>
      <c r="Y779" s="151">
        <f t="shared" si="98"/>
        <v>433.67999999999756</v>
      </c>
      <c r="Z779" s="151"/>
    </row>
    <row r="780" spans="23:26">
      <c r="W780" s="3">
        <f t="shared" si="99"/>
        <v>7471</v>
      </c>
      <c r="X780" s="3">
        <f t="shared" si="97"/>
        <v>7480</v>
      </c>
      <c r="Y780" s="151">
        <f t="shared" si="98"/>
        <v>434.25999999999755</v>
      </c>
      <c r="Z780" s="151"/>
    </row>
    <row r="781" spans="23:26">
      <c r="W781" s="3">
        <f t="shared" si="99"/>
        <v>7481</v>
      </c>
      <c r="X781" s="3">
        <f t="shared" si="97"/>
        <v>7490</v>
      </c>
      <c r="Y781" s="151">
        <f t="shared" si="98"/>
        <v>434.83999999999753</v>
      </c>
      <c r="Z781" s="151"/>
    </row>
    <row r="782" spans="23:26">
      <c r="W782" s="3">
        <f t="shared" si="99"/>
        <v>7491</v>
      </c>
      <c r="X782" s="3">
        <f t="shared" si="97"/>
        <v>7500</v>
      </c>
      <c r="Y782" s="151">
        <f t="shared" si="98"/>
        <v>435.41999999999751</v>
      </c>
      <c r="Z782" s="151"/>
    </row>
    <row r="783" spans="23:26">
      <c r="W783" s="3">
        <f t="shared" si="99"/>
        <v>7501</v>
      </c>
      <c r="X783" s="3">
        <f t="shared" si="97"/>
        <v>7510</v>
      </c>
      <c r="Y783" s="151">
        <f t="shared" si="98"/>
        <v>435.9999999999975</v>
      </c>
      <c r="Z783" s="151"/>
    </row>
    <row r="784" spans="23:26">
      <c r="W784" s="3">
        <f t="shared" si="99"/>
        <v>7511</v>
      </c>
      <c r="X784" s="3">
        <f t="shared" si="97"/>
        <v>7520</v>
      </c>
      <c r="Y784" s="151">
        <f t="shared" si="98"/>
        <v>436.57999999999748</v>
      </c>
      <c r="Z784" s="151"/>
    </row>
    <row r="785" spans="23:26">
      <c r="W785" s="3">
        <f t="shared" si="99"/>
        <v>7521</v>
      </c>
      <c r="X785" s="3">
        <f t="shared" si="97"/>
        <v>7530</v>
      </c>
      <c r="Y785" s="151">
        <f t="shared" si="98"/>
        <v>437.15999999999747</v>
      </c>
      <c r="Z785" s="151"/>
    </row>
    <row r="786" spans="23:26">
      <c r="W786" s="3">
        <f t="shared" si="99"/>
        <v>7531</v>
      </c>
      <c r="X786" s="3">
        <f t="shared" si="97"/>
        <v>7540</v>
      </c>
      <c r="Y786" s="151">
        <f t="shared" si="98"/>
        <v>437.73999999999745</v>
      </c>
      <c r="Z786" s="151"/>
    </row>
    <row r="787" spans="23:26">
      <c r="W787" s="3">
        <f t="shared" si="99"/>
        <v>7541</v>
      </c>
      <c r="X787" s="3">
        <f t="shared" si="97"/>
        <v>7550</v>
      </c>
      <c r="Y787" s="151">
        <f t="shared" si="98"/>
        <v>438.31999999999744</v>
      </c>
      <c r="Z787" s="151"/>
    </row>
    <row r="788" spans="23:26">
      <c r="W788" s="3">
        <f t="shared" si="99"/>
        <v>7551</v>
      </c>
      <c r="X788" s="3">
        <f t="shared" si="97"/>
        <v>7560</v>
      </c>
      <c r="Y788" s="151">
        <f t="shared" si="98"/>
        <v>438.89999999999742</v>
      </c>
      <c r="Z788" s="151"/>
    </row>
    <row r="789" spans="23:26">
      <c r="W789" s="3">
        <f t="shared" si="99"/>
        <v>7561</v>
      </c>
      <c r="X789" s="3">
        <f t="shared" si="97"/>
        <v>7570</v>
      </c>
      <c r="Y789" s="151">
        <f t="shared" si="98"/>
        <v>439.4799999999974</v>
      </c>
      <c r="Z789" s="151"/>
    </row>
    <row r="790" spans="23:26">
      <c r="W790" s="3">
        <f t="shared" si="99"/>
        <v>7571</v>
      </c>
      <c r="X790" s="3">
        <f t="shared" si="97"/>
        <v>7580</v>
      </c>
      <c r="Y790" s="151">
        <f t="shared" si="98"/>
        <v>440.05999999999739</v>
      </c>
      <c r="Z790" s="151"/>
    </row>
    <row r="791" spans="23:26">
      <c r="W791" s="3">
        <f t="shared" si="99"/>
        <v>7581</v>
      </c>
      <c r="X791" s="3">
        <f t="shared" si="97"/>
        <v>7590</v>
      </c>
      <c r="Y791" s="151">
        <f t="shared" si="98"/>
        <v>440.63999999999737</v>
      </c>
      <c r="Z791" s="151"/>
    </row>
    <row r="792" spans="23:26">
      <c r="W792" s="3">
        <f t="shared" si="99"/>
        <v>7591</v>
      </c>
      <c r="X792" s="3">
        <f t="shared" si="97"/>
        <v>7600</v>
      </c>
      <c r="Y792" s="151">
        <f t="shared" si="98"/>
        <v>441.21999999999736</v>
      </c>
      <c r="Z792" s="151"/>
    </row>
    <row r="793" spans="23:26">
      <c r="W793" s="3">
        <f t="shared" si="99"/>
        <v>7601</v>
      </c>
      <c r="X793" s="3">
        <f t="shared" si="97"/>
        <v>7610</v>
      </c>
      <c r="Y793" s="151">
        <f t="shared" si="98"/>
        <v>441.79999999999734</v>
      </c>
      <c r="Z793" s="151"/>
    </row>
    <row r="794" spans="23:26">
      <c r="W794" s="3">
        <f t="shared" si="99"/>
        <v>7611</v>
      </c>
      <c r="X794" s="3">
        <f t="shared" si="97"/>
        <v>7620</v>
      </c>
      <c r="Y794" s="151">
        <f t="shared" si="98"/>
        <v>442.37999999999732</v>
      </c>
      <c r="Z794" s="151"/>
    </row>
    <row r="795" spans="23:26">
      <c r="W795" s="3">
        <f t="shared" si="99"/>
        <v>7621</v>
      </c>
      <c r="X795" s="3">
        <f t="shared" si="97"/>
        <v>7630</v>
      </c>
      <c r="Y795" s="151">
        <f t="shared" si="98"/>
        <v>442.95999999999731</v>
      </c>
      <c r="Z795" s="151"/>
    </row>
    <row r="796" spans="23:26">
      <c r="W796" s="3">
        <f t="shared" si="99"/>
        <v>7631</v>
      </c>
      <c r="X796" s="3">
        <f t="shared" si="97"/>
        <v>7640</v>
      </c>
      <c r="Y796" s="151">
        <f t="shared" si="98"/>
        <v>443.53999999999729</v>
      </c>
      <c r="Z796" s="151"/>
    </row>
    <row r="797" spans="23:26">
      <c r="W797" s="3">
        <f t="shared" si="99"/>
        <v>7641</v>
      </c>
      <c r="X797" s="3">
        <f t="shared" si="97"/>
        <v>7650</v>
      </c>
      <c r="Y797" s="151">
        <f t="shared" si="98"/>
        <v>444.11999999999728</v>
      </c>
      <c r="Z797" s="151"/>
    </row>
    <row r="798" spans="23:26">
      <c r="W798" s="3">
        <f t="shared" si="99"/>
        <v>7651</v>
      </c>
      <c r="X798" s="3">
        <f t="shared" si="97"/>
        <v>7660</v>
      </c>
      <c r="Y798" s="151">
        <f t="shared" si="98"/>
        <v>444.69999999999726</v>
      </c>
      <c r="Z798" s="151"/>
    </row>
    <row r="799" spans="23:26">
      <c r="W799" s="3">
        <f t="shared" si="99"/>
        <v>7661</v>
      </c>
      <c r="X799" s="3">
        <f t="shared" si="97"/>
        <v>7670</v>
      </c>
      <c r="Y799" s="151">
        <f t="shared" si="98"/>
        <v>445.27999999999724</v>
      </c>
      <c r="Z799" s="151"/>
    </row>
    <row r="800" spans="23:26">
      <c r="W800" s="3">
        <f t="shared" si="99"/>
        <v>7671</v>
      </c>
      <c r="X800" s="3">
        <f t="shared" si="97"/>
        <v>7680</v>
      </c>
      <c r="Y800" s="151">
        <f t="shared" si="98"/>
        <v>445.85999999999723</v>
      </c>
      <c r="Z800" s="151"/>
    </row>
    <row r="801" spans="23:26">
      <c r="W801" s="3">
        <f t="shared" si="99"/>
        <v>7681</v>
      </c>
      <c r="X801" s="3">
        <f t="shared" si="97"/>
        <v>7690</v>
      </c>
      <c r="Y801" s="151">
        <f t="shared" si="98"/>
        <v>446.43999999999721</v>
      </c>
      <c r="Z801" s="151"/>
    </row>
    <row r="802" spans="23:26">
      <c r="W802" s="3">
        <f t="shared" si="99"/>
        <v>7691</v>
      </c>
      <c r="X802" s="3">
        <f t="shared" ref="X802:X865" si="100">W802+9</f>
        <v>7700</v>
      </c>
      <c r="Y802" s="151">
        <f t="shared" ref="Y802:Y865" si="101">Y801+$Z$33</f>
        <v>447.0199999999972</v>
      </c>
      <c r="Z802" s="151"/>
    </row>
    <row r="803" spans="23:26">
      <c r="W803" s="3">
        <f t="shared" si="99"/>
        <v>7701</v>
      </c>
      <c r="X803" s="3">
        <f t="shared" si="100"/>
        <v>7710</v>
      </c>
      <c r="Y803" s="151">
        <f t="shared" si="101"/>
        <v>447.59999999999718</v>
      </c>
      <c r="Z803" s="151"/>
    </row>
    <row r="804" spans="23:26">
      <c r="W804" s="3">
        <f t="shared" si="99"/>
        <v>7711</v>
      </c>
      <c r="X804" s="3">
        <f t="shared" si="100"/>
        <v>7720</v>
      </c>
      <c r="Y804" s="151">
        <f t="shared" si="101"/>
        <v>448.17999999999716</v>
      </c>
      <c r="Z804" s="151"/>
    </row>
    <row r="805" spans="23:26">
      <c r="W805" s="3">
        <f t="shared" ref="W805:W868" si="102">W804+10</f>
        <v>7721</v>
      </c>
      <c r="X805" s="3">
        <f t="shared" si="100"/>
        <v>7730</v>
      </c>
      <c r="Y805" s="151">
        <f t="shared" si="101"/>
        <v>448.75999999999715</v>
      </c>
      <c r="Z805" s="151"/>
    </row>
    <row r="806" spans="23:26">
      <c r="W806" s="3">
        <f t="shared" si="102"/>
        <v>7731</v>
      </c>
      <c r="X806" s="3">
        <f t="shared" si="100"/>
        <v>7740</v>
      </c>
      <c r="Y806" s="151">
        <f t="shared" si="101"/>
        <v>449.33999999999713</v>
      </c>
      <c r="Z806" s="151"/>
    </row>
    <row r="807" spans="23:26">
      <c r="W807" s="3">
        <f t="shared" si="102"/>
        <v>7741</v>
      </c>
      <c r="X807" s="3">
        <f t="shared" si="100"/>
        <v>7750</v>
      </c>
      <c r="Y807" s="151">
        <f t="shared" si="101"/>
        <v>449.91999999999712</v>
      </c>
      <c r="Z807" s="151"/>
    </row>
    <row r="808" spans="23:26">
      <c r="W808" s="3">
        <f t="shared" si="102"/>
        <v>7751</v>
      </c>
      <c r="X808" s="3">
        <f t="shared" si="100"/>
        <v>7760</v>
      </c>
      <c r="Y808" s="151">
        <f t="shared" si="101"/>
        <v>450.4999999999971</v>
      </c>
      <c r="Z808" s="151"/>
    </row>
    <row r="809" spans="23:26">
      <c r="W809" s="3">
        <f t="shared" si="102"/>
        <v>7761</v>
      </c>
      <c r="X809" s="3">
        <f t="shared" si="100"/>
        <v>7770</v>
      </c>
      <c r="Y809" s="151">
        <f t="shared" si="101"/>
        <v>451.07999999999709</v>
      </c>
      <c r="Z809" s="151"/>
    </row>
    <row r="810" spans="23:26">
      <c r="W810" s="3">
        <f t="shared" si="102"/>
        <v>7771</v>
      </c>
      <c r="X810" s="3">
        <f t="shared" si="100"/>
        <v>7780</v>
      </c>
      <c r="Y810" s="151">
        <f t="shared" si="101"/>
        <v>451.65999999999707</v>
      </c>
      <c r="Z810" s="151"/>
    </row>
    <row r="811" spans="23:26">
      <c r="W811" s="3">
        <f t="shared" si="102"/>
        <v>7781</v>
      </c>
      <c r="X811" s="3">
        <f t="shared" si="100"/>
        <v>7790</v>
      </c>
      <c r="Y811" s="151">
        <f t="shared" si="101"/>
        <v>452.23999999999705</v>
      </c>
      <c r="Z811" s="151"/>
    </row>
    <row r="812" spans="23:26">
      <c r="W812" s="3">
        <f t="shared" si="102"/>
        <v>7791</v>
      </c>
      <c r="X812" s="3">
        <f t="shared" si="100"/>
        <v>7800</v>
      </c>
      <c r="Y812" s="151">
        <f t="shared" si="101"/>
        <v>452.81999999999704</v>
      </c>
      <c r="Z812" s="151"/>
    </row>
    <row r="813" spans="23:26">
      <c r="W813" s="3">
        <f t="shared" si="102"/>
        <v>7801</v>
      </c>
      <c r="X813" s="3">
        <f t="shared" si="100"/>
        <v>7810</v>
      </c>
      <c r="Y813" s="151">
        <f t="shared" si="101"/>
        <v>453.39999999999702</v>
      </c>
      <c r="Z813" s="151"/>
    </row>
    <row r="814" spans="23:26">
      <c r="W814" s="3">
        <f t="shared" si="102"/>
        <v>7811</v>
      </c>
      <c r="X814" s="3">
        <f t="shared" si="100"/>
        <v>7820</v>
      </c>
      <c r="Y814" s="151">
        <f t="shared" si="101"/>
        <v>453.97999999999701</v>
      </c>
      <c r="Z814" s="151"/>
    </row>
    <row r="815" spans="23:26">
      <c r="W815" s="3">
        <f t="shared" si="102"/>
        <v>7821</v>
      </c>
      <c r="X815" s="3">
        <f t="shared" si="100"/>
        <v>7830</v>
      </c>
      <c r="Y815" s="151">
        <f t="shared" si="101"/>
        <v>454.55999999999699</v>
      </c>
      <c r="Z815" s="151"/>
    </row>
    <row r="816" spans="23:26">
      <c r="W816" s="3">
        <f t="shared" si="102"/>
        <v>7831</v>
      </c>
      <c r="X816" s="3">
        <f t="shared" si="100"/>
        <v>7840</v>
      </c>
      <c r="Y816" s="151">
        <f t="shared" si="101"/>
        <v>455.13999999999697</v>
      </c>
      <c r="Z816" s="151"/>
    </row>
    <row r="817" spans="23:26">
      <c r="W817" s="3">
        <f t="shared" si="102"/>
        <v>7841</v>
      </c>
      <c r="X817" s="3">
        <f t="shared" si="100"/>
        <v>7850</v>
      </c>
      <c r="Y817" s="151">
        <f t="shared" si="101"/>
        <v>455.71999999999696</v>
      </c>
      <c r="Z817" s="151"/>
    </row>
    <row r="818" spans="23:26">
      <c r="W818" s="3">
        <f t="shared" si="102"/>
        <v>7851</v>
      </c>
      <c r="X818" s="3">
        <f t="shared" si="100"/>
        <v>7860</v>
      </c>
      <c r="Y818" s="151">
        <f t="shared" si="101"/>
        <v>456.29999999999694</v>
      </c>
      <c r="Z818" s="151"/>
    </row>
    <row r="819" spans="23:26">
      <c r="W819" s="3">
        <f t="shared" si="102"/>
        <v>7861</v>
      </c>
      <c r="X819" s="3">
        <f t="shared" si="100"/>
        <v>7870</v>
      </c>
      <c r="Y819" s="151">
        <f t="shared" si="101"/>
        <v>456.87999999999693</v>
      </c>
      <c r="Z819" s="151"/>
    </row>
    <row r="820" spans="23:26">
      <c r="W820" s="3">
        <f t="shared" si="102"/>
        <v>7871</v>
      </c>
      <c r="X820" s="3">
        <f t="shared" si="100"/>
        <v>7880</v>
      </c>
      <c r="Y820" s="151">
        <f t="shared" si="101"/>
        <v>457.45999999999691</v>
      </c>
      <c r="Z820" s="151"/>
    </row>
    <row r="821" spans="23:26">
      <c r="W821" s="3">
        <f t="shared" si="102"/>
        <v>7881</v>
      </c>
      <c r="X821" s="3">
        <f t="shared" si="100"/>
        <v>7890</v>
      </c>
      <c r="Y821" s="151">
        <f t="shared" si="101"/>
        <v>458.03999999999689</v>
      </c>
      <c r="Z821" s="151"/>
    </row>
    <row r="822" spans="23:26">
      <c r="W822" s="3">
        <f t="shared" si="102"/>
        <v>7891</v>
      </c>
      <c r="X822" s="3">
        <f t="shared" si="100"/>
        <v>7900</v>
      </c>
      <c r="Y822" s="151">
        <f t="shared" si="101"/>
        <v>458.61999999999688</v>
      </c>
      <c r="Z822" s="151"/>
    </row>
    <row r="823" spans="23:26">
      <c r="W823" s="3">
        <f t="shared" si="102"/>
        <v>7901</v>
      </c>
      <c r="X823" s="3">
        <f t="shared" si="100"/>
        <v>7910</v>
      </c>
      <c r="Y823" s="151">
        <f t="shared" si="101"/>
        <v>459.19999999999686</v>
      </c>
      <c r="Z823" s="151"/>
    </row>
    <row r="824" spans="23:26">
      <c r="W824" s="3">
        <f t="shared" si="102"/>
        <v>7911</v>
      </c>
      <c r="X824" s="3">
        <f t="shared" si="100"/>
        <v>7920</v>
      </c>
      <c r="Y824" s="151">
        <f t="shared" si="101"/>
        <v>459.77999999999685</v>
      </c>
      <c r="Z824" s="151"/>
    </row>
    <row r="825" spans="23:26">
      <c r="W825" s="3">
        <f t="shared" si="102"/>
        <v>7921</v>
      </c>
      <c r="X825" s="3">
        <f t="shared" si="100"/>
        <v>7930</v>
      </c>
      <c r="Y825" s="151">
        <f t="shared" si="101"/>
        <v>460.35999999999683</v>
      </c>
      <c r="Z825" s="151"/>
    </row>
    <row r="826" spans="23:26">
      <c r="W826" s="3">
        <f t="shared" si="102"/>
        <v>7931</v>
      </c>
      <c r="X826" s="3">
        <f t="shared" si="100"/>
        <v>7940</v>
      </c>
      <c r="Y826" s="151">
        <f t="shared" si="101"/>
        <v>460.93999999999681</v>
      </c>
      <c r="Z826" s="151"/>
    </row>
    <row r="827" spans="23:26">
      <c r="W827" s="3">
        <f t="shared" si="102"/>
        <v>7941</v>
      </c>
      <c r="X827" s="3">
        <f t="shared" si="100"/>
        <v>7950</v>
      </c>
      <c r="Y827" s="151">
        <f t="shared" si="101"/>
        <v>461.5199999999968</v>
      </c>
      <c r="Z827" s="151"/>
    </row>
    <row r="828" spans="23:26">
      <c r="W828" s="3">
        <f t="shared" si="102"/>
        <v>7951</v>
      </c>
      <c r="X828" s="3">
        <f t="shared" si="100"/>
        <v>7960</v>
      </c>
      <c r="Y828" s="151">
        <f t="shared" si="101"/>
        <v>462.09999999999678</v>
      </c>
      <c r="Z828" s="151"/>
    </row>
    <row r="829" spans="23:26">
      <c r="W829" s="3">
        <f t="shared" si="102"/>
        <v>7961</v>
      </c>
      <c r="X829" s="3">
        <f t="shared" si="100"/>
        <v>7970</v>
      </c>
      <c r="Y829" s="151">
        <f t="shared" si="101"/>
        <v>462.67999999999677</v>
      </c>
      <c r="Z829" s="151"/>
    </row>
    <row r="830" spans="23:26">
      <c r="W830" s="3">
        <f t="shared" si="102"/>
        <v>7971</v>
      </c>
      <c r="X830" s="3">
        <f t="shared" si="100"/>
        <v>7980</v>
      </c>
      <c r="Y830" s="151">
        <f t="shared" si="101"/>
        <v>463.25999999999675</v>
      </c>
      <c r="Z830" s="151"/>
    </row>
    <row r="831" spans="23:26">
      <c r="W831" s="3">
        <f t="shared" si="102"/>
        <v>7981</v>
      </c>
      <c r="X831" s="3">
        <f t="shared" si="100"/>
        <v>7990</v>
      </c>
      <c r="Y831" s="151">
        <f t="shared" si="101"/>
        <v>463.83999999999673</v>
      </c>
      <c r="Z831" s="151"/>
    </row>
    <row r="832" spans="23:26">
      <c r="W832" s="3">
        <f t="shared" si="102"/>
        <v>7991</v>
      </c>
      <c r="X832" s="3">
        <f t="shared" si="100"/>
        <v>8000</v>
      </c>
      <c r="Y832" s="151">
        <f t="shared" si="101"/>
        <v>464.41999999999672</v>
      </c>
      <c r="Z832" s="151"/>
    </row>
    <row r="833" spans="23:26">
      <c r="W833" s="3">
        <f t="shared" si="102"/>
        <v>8001</v>
      </c>
      <c r="X833" s="3">
        <f t="shared" si="100"/>
        <v>8010</v>
      </c>
      <c r="Y833" s="151">
        <f t="shared" si="101"/>
        <v>464.9999999999967</v>
      </c>
      <c r="Z833" s="151"/>
    </row>
    <row r="834" spans="23:26">
      <c r="W834" s="3">
        <f t="shared" si="102"/>
        <v>8011</v>
      </c>
      <c r="X834" s="3">
        <f t="shared" si="100"/>
        <v>8020</v>
      </c>
      <c r="Y834" s="151">
        <f t="shared" si="101"/>
        <v>465.57999999999669</v>
      </c>
      <c r="Z834" s="151"/>
    </row>
    <row r="835" spans="23:26">
      <c r="W835" s="3">
        <f t="shared" si="102"/>
        <v>8021</v>
      </c>
      <c r="X835" s="3">
        <f t="shared" si="100"/>
        <v>8030</v>
      </c>
      <c r="Y835" s="151">
        <f t="shared" si="101"/>
        <v>466.15999999999667</v>
      </c>
      <c r="Z835" s="151"/>
    </row>
    <row r="836" spans="23:26">
      <c r="W836" s="3">
        <f t="shared" si="102"/>
        <v>8031</v>
      </c>
      <c r="X836" s="3">
        <f t="shared" si="100"/>
        <v>8040</v>
      </c>
      <c r="Y836" s="151">
        <f t="shared" si="101"/>
        <v>466.73999999999666</v>
      </c>
      <c r="Z836" s="151"/>
    </row>
    <row r="837" spans="23:26">
      <c r="W837" s="3">
        <f t="shared" si="102"/>
        <v>8041</v>
      </c>
      <c r="X837" s="3">
        <f t="shared" si="100"/>
        <v>8050</v>
      </c>
      <c r="Y837" s="151">
        <f t="shared" si="101"/>
        <v>467.31999999999664</v>
      </c>
      <c r="Z837" s="151"/>
    </row>
    <row r="838" spans="23:26">
      <c r="W838" s="3">
        <f t="shared" si="102"/>
        <v>8051</v>
      </c>
      <c r="X838" s="3">
        <f t="shared" si="100"/>
        <v>8060</v>
      </c>
      <c r="Y838" s="151">
        <f t="shared" si="101"/>
        <v>467.89999999999662</v>
      </c>
      <c r="Z838" s="151"/>
    </row>
    <row r="839" spans="23:26">
      <c r="W839" s="3">
        <f t="shared" si="102"/>
        <v>8061</v>
      </c>
      <c r="X839" s="3">
        <f t="shared" si="100"/>
        <v>8070</v>
      </c>
      <c r="Y839" s="151">
        <f t="shared" si="101"/>
        <v>468.47999999999661</v>
      </c>
      <c r="Z839" s="151"/>
    </row>
    <row r="840" spans="23:26">
      <c r="W840" s="3">
        <f t="shared" si="102"/>
        <v>8071</v>
      </c>
      <c r="X840" s="3">
        <f t="shared" si="100"/>
        <v>8080</v>
      </c>
      <c r="Y840" s="151">
        <f t="shared" si="101"/>
        <v>469.05999999999659</v>
      </c>
      <c r="Z840" s="151"/>
    </row>
    <row r="841" spans="23:26">
      <c r="W841" s="3">
        <f t="shared" si="102"/>
        <v>8081</v>
      </c>
      <c r="X841" s="3">
        <f t="shared" si="100"/>
        <v>8090</v>
      </c>
      <c r="Y841" s="151">
        <f t="shared" si="101"/>
        <v>469.63999999999658</v>
      </c>
      <c r="Z841" s="151"/>
    </row>
    <row r="842" spans="23:26">
      <c r="W842" s="3">
        <f t="shared" si="102"/>
        <v>8091</v>
      </c>
      <c r="X842" s="3">
        <f t="shared" si="100"/>
        <v>8100</v>
      </c>
      <c r="Y842" s="151">
        <f t="shared" si="101"/>
        <v>470.21999999999656</v>
      </c>
      <c r="Z842" s="151"/>
    </row>
    <row r="843" spans="23:26">
      <c r="W843" s="3">
        <f t="shared" si="102"/>
        <v>8101</v>
      </c>
      <c r="X843" s="3">
        <f t="shared" si="100"/>
        <v>8110</v>
      </c>
      <c r="Y843" s="151">
        <f t="shared" si="101"/>
        <v>470.79999999999654</v>
      </c>
      <c r="Z843" s="151"/>
    </row>
    <row r="844" spans="23:26">
      <c r="W844" s="3">
        <f t="shared" si="102"/>
        <v>8111</v>
      </c>
      <c r="X844" s="3">
        <f t="shared" si="100"/>
        <v>8120</v>
      </c>
      <c r="Y844" s="151">
        <f t="shared" si="101"/>
        <v>471.37999999999653</v>
      </c>
      <c r="Z844" s="151"/>
    </row>
    <row r="845" spans="23:26">
      <c r="W845" s="3">
        <f t="shared" si="102"/>
        <v>8121</v>
      </c>
      <c r="X845" s="3">
        <f t="shared" si="100"/>
        <v>8130</v>
      </c>
      <c r="Y845" s="151">
        <f t="shared" si="101"/>
        <v>471.95999999999651</v>
      </c>
      <c r="Z845" s="151"/>
    </row>
    <row r="846" spans="23:26">
      <c r="W846" s="3">
        <f t="shared" si="102"/>
        <v>8131</v>
      </c>
      <c r="X846" s="3">
        <f t="shared" si="100"/>
        <v>8140</v>
      </c>
      <c r="Y846" s="151">
        <f t="shared" si="101"/>
        <v>472.5399999999965</v>
      </c>
      <c r="Z846" s="151"/>
    </row>
    <row r="847" spans="23:26">
      <c r="W847" s="3">
        <f t="shared" si="102"/>
        <v>8141</v>
      </c>
      <c r="X847" s="3">
        <f t="shared" si="100"/>
        <v>8150</v>
      </c>
      <c r="Y847" s="151">
        <f t="shared" si="101"/>
        <v>473.11999999999648</v>
      </c>
      <c r="Z847" s="151"/>
    </row>
    <row r="848" spans="23:26">
      <c r="W848" s="3">
        <f t="shared" si="102"/>
        <v>8151</v>
      </c>
      <c r="X848" s="3">
        <f t="shared" si="100"/>
        <v>8160</v>
      </c>
      <c r="Y848" s="151">
        <f t="shared" si="101"/>
        <v>473.69999999999646</v>
      </c>
      <c r="Z848" s="151"/>
    </row>
    <row r="849" spans="23:26">
      <c r="W849" s="3">
        <f t="shared" si="102"/>
        <v>8161</v>
      </c>
      <c r="X849" s="3">
        <f t="shared" si="100"/>
        <v>8170</v>
      </c>
      <c r="Y849" s="151">
        <f t="shared" si="101"/>
        <v>474.27999999999645</v>
      </c>
      <c r="Z849" s="151"/>
    </row>
    <row r="850" spans="23:26">
      <c r="W850" s="3">
        <f t="shared" si="102"/>
        <v>8171</v>
      </c>
      <c r="X850" s="3">
        <f t="shared" si="100"/>
        <v>8180</v>
      </c>
      <c r="Y850" s="151">
        <f t="shared" si="101"/>
        <v>474.85999999999643</v>
      </c>
      <c r="Z850" s="151"/>
    </row>
    <row r="851" spans="23:26">
      <c r="W851" s="3">
        <f t="shared" si="102"/>
        <v>8181</v>
      </c>
      <c r="X851" s="3">
        <f t="shared" si="100"/>
        <v>8190</v>
      </c>
      <c r="Y851" s="151">
        <f t="shared" si="101"/>
        <v>475.43999999999642</v>
      </c>
      <c r="Z851" s="151"/>
    </row>
    <row r="852" spans="23:26">
      <c r="W852" s="3">
        <f t="shared" si="102"/>
        <v>8191</v>
      </c>
      <c r="X852" s="3">
        <f t="shared" si="100"/>
        <v>8200</v>
      </c>
      <c r="Y852" s="151">
        <f t="shared" si="101"/>
        <v>476.0199999999964</v>
      </c>
      <c r="Z852" s="151"/>
    </row>
    <row r="853" spans="23:26">
      <c r="W853" s="3">
        <f t="shared" si="102"/>
        <v>8201</v>
      </c>
      <c r="X853" s="3">
        <f t="shared" si="100"/>
        <v>8210</v>
      </c>
      <c r="Y853" s="151">
        <f t="shared" si="101"/>
        <v>476.59999999999638</v>
      </c>
      <c r="Z853" s="151"/>
    </row>
    <row r="854" spans="23:26">
      <c r="W854" s="3">
        <f t="shared" si="102"/>
        <v>8211</v>
      </c>
      <c r="X854" s="3">
        <f t="shared" si="100"/>
        <v>8220</v>
      </c>
      <c r="Y854" s="151">
        <f t="shared" si="101"/>
        <v>477.17999999999637</v>
      </c>
      <c r="Z854" s="151"/>
    </row>
    <row r="855" spans="23:26">
      <c r="W855" s="3">
        <f t="shared" si="102"/>
        <v>8221</v>
      </c>
      <c r="X855" s="3">
        <f t="shared" si="100"/>
        <v>8230</v>
      </c>
      <c r="Y855" s="151">
        <f t="shared" si="101"/>
        <v>477.75999999999635</v>
      </c>
      <c r="Z855" s="151"/>
    </row>
    <row r="856" spans="23:26">
      <c r="W856" s="3">
        <f t="shared" si="102"/>
        <v>8231</v>
      </c>
      <c r="X856" s="3">
        <f t="shared" si="100"/>
        <v>8240</v>
      </c>
      <c r="Y856" s="151">
        <f t="shared" si="101"/>
        <v>478.33999999999634</v>
      </c>
      <c r="Z856" s="151"/>
    </row>
    <row r="857" spans="23:26">
      <c r="W857" s="3">
        <f t="shared" si="102"/>
        <v>8241</v>
      </c>
      <c r="X857" s="3">
        <f t="shared" si="100"/>
        <v>8250</v>
      </c>
      <c r="Y857" s="151">
        <f t="shared" si="101"/>
        <v>478.91999999999632</v>
      </c>
      <c r="Z857" s="151"/>
    </row>
    <row r="858" spans="23:26">
      <c r="W858" s="3">
        <f t="shared" si="102"/>
        <v>8251</v>
      </c>
      <c r="X858" s="3">
        <f t="shared" si="100"/>
        <v>8260</v>
      </c>
      <c r="Y858" s="151">
        <f t="shared" si="101"/>
        <v>479.49999999999631</v>
      </c>
      <c r="Z858" s="151"/>
    </row>
    <row r="859" spans="23:26">
      <c r="W859" s="3">
        <f t="shared" si="102"/>
        <v>8261</v>
      </c>
      <c r="X859" s="3">
        <f t="shared" si="100"/>
        <v>8270</v>
      </c>
      <c r="Y859" s="151">
        <f t="shared" si="101"/>
        <v>480.07999999999629</v>
      </c>
      <c r="Z859" s="151"/>
    </row>
    <row r="860" spans="23:26">
      <c r="W860" s="3">
        <f t="shared" si="102"/>
        <v>8271</v>
      </c>
      <c r="X860" s="3">
        <f t="shared" si="100"/>
        <v>8280</v>
      </c>
      <c r="Y860" s="151">
        <f t="shared" si="101"/>
        <v>480.65999999999627</v>
      </c>
      <c r="Z860" s="151"/>
    </row>
    <row r="861" spans="23:26">
      <c r="W861" s="3">
        <f t="shared" si="102"/>
        <v>8281</v>
      </c>
      <c r="X861" s="3">
        <f t="shared" si="100"/>
        <v>8290</v>
      </c>
      <c r="Y861" s="151">
        <f t="shared" si="101"/>
        <v>481.23999999999626</v>
      </c>
      <c r="Z861" s="151"/>
    </row>
    <row r="862" spans="23:26">
      <c r="W862" s="3">
        <f t="shared" si="102"/>
        <v>8291</v>
      </c>
      <c r="X862" s="3">
        <f t="shared" si="100"/>
        <v>8300</v>
      </c>
      <c r="Y862" s="151">
        <f t="shared" si="101"/>
        <v>481.81999999999624</v>
      </c>
      <c r="Z862" s="151"/>
    </row>
    <row r="863" spans="23:26">
      <c r="W863" s="3">
        <f t="shared" si="102"/>
        <v>8301</v>
      </c>
      <c r="X863" s="3">
        <f t="shared" si="100"/>
        <v>8310</v>
      </c>
      <c r="Y863" s="151">
        <f t="shared" si="101"/>
        <v>482.39999999999623</v>
      </c>
      <c r="Z863" s="151"/>
    </row>
    <row r="864" spans="23:26">
      <c r="W864" s="3">
        <f t="shared" si="102"/>
        <v>8311</v>
      </c>
      <c r="X864" s="3">
        <f t="shared" si="100"/>
        <v>8320</v>
      </c>
      <c r="Y864" s="151">
        <f t="shared" si="101"/>
        <v>482.97999999999621</v>
      </c>
      <c r="Z864" s="151"/>
    </row>
    <row r="865" spans="23:26">
      <c r="W865" s="3">
        <f t="shared" si="102"/>
        <v>8321</v>
      </c>
      <c r="X865" s="3">
        <f t="shared" si="100"/>
        <v>8330</v>
      </c>
      <c r="Y865" s="151">
        <f t="shared" si="101"/>
        <v>483.55999999999619</v>
      </c>
      <c r="Z865" s="151"/>
    </row>
    <row r="866" spans="23:26">
      <c r="W866" s="3">
        <f t="shared" si="102"/>
        <v>8331</v>
      </c>
      <c r="X866" s="3">
        <f t="shared" ref="X866:X929" si="103">W866+9</f>
        <v>8340</v>
      </c>
      <c r="Y866" s="151">
        <f t="shared" ref="Y866:Y929" si="104">Y865+$Z$33</f>
        <v>484.13999999999618</v>
      </c>
      <c r="Z866" s="151"/>
    </row>
    <row r="867" spans="23:26">
      <c r="W867" s="3">
        <f t="shared" si="102"/>
        <v>8341</v>
      </c>
      <c r="X867" s="3">
        <f t="shared" si="103"/>
        <v>8350</v>
      </c>
      <c r="Y867" s="151">
        <f t="shared" si="104"/>
        <v>484.71999999999616</v>
      </c>
      <c r="Z867" s="151"/>
    </row>
    <row r="868" spans="23:26">
      <c r="W868" s="3">
        <f t="shared" si="102"/>
        <v>8351</v>
      </c>
      <c r="X868" s="3">
        <f t="shared" si="103"/>
        <v>8360</v>
      </c>
      <c r="Y868" s="151">
        <f t="shared" si="104"/>
        <v>485.29999999999615</v>
      </c>
      <c r="Z868" s="151"/>
    </row>
    <row r="869" spans="23:26">
      <c r="W869" s="3">
        <f t="shared" ref="W869:W932" si="105">W868+10</f>
        <v>8361</v>
      </c>
      <c r="X869" s="3">
        <f t="shared" si="103"/>
        <v>8370</v>
      </c>
      <c r="Y869" s="151">
        <f t="shared" si="104"/>
        <v>485.87999999999613</v>
      </c>
      <c r="Z869" s="151"/>
    </row>
    <row r="870" spans="23:26">
      <c r="W870" s="3">
        <f t="shared" si="105"/>
        <v>8371</v>
      </c>
      <c r="X870" s="3">
        <f t="shared" si="103"/>
        <v>8380</v>
      </c>
      <c r="Y870" s="151">
        <f t="shared" si="104"/>
        <v>486.45999999999611</v>
      </c>
      <c r="Z870" s="151"/>
    </row>
    <row r="871" spans="23:26">
      <c r="W871" s="3">
        <f t="shared" si="105"/>
        <v>8381</v>
      </c>
      <c r="X871" s="3">
        <f t="shared" si="103"/>
        <v>8390</v>
      </c>
      <c r="Y871" s="151">
        <f t="shared" si="104"/>
        <v>487.0399999999961</v>
      </c>
      <c r="Z871" s="151"/>
    </row>
    <row r="872" spans="23:26">
      <c r="W872" s="3">
        <f t="shared" si="105"/>
        <v>8391</v>
      </c>
      <c r="X872" s="3">
        <f t="shared" si="103"/>
        <v>8400</v>
      </c>
      <c r="Y872" s="151">
        <f t="shared" si="104"/>
        <v>487.61999999999608</v>
      </c>
      <c r="Z872" s="151"/>
    </row>
    <row r="873" spans="23:26">
      <c r="W873" s="3">
        <f t="shared" si="105"/>
        <v>8401</v>
      </c>
      <c r="X873" s="3">
        <f t="shared" si="103"/>
        <v>8410</v>
      </c>
      <c r="Y873" s="151">
        <f t="shared" si="104"/>
        <v>488.19999999999607</v>
      </c>
      <c r="Z873" s="151"/>
    </row>
    <row r="874" spans="23:26">
      <c r="W874" s="3">
        <f t="shared" si="105"/>
        <v>8411</v>
      </c>
      <c r="X874" s="3">
        <f t="shared" si="103"/>
        <v>8420</v>
      </c>
      <c r="Y874" s="151">
        <f t="shared" si="104"/>
        <v>488.77999999999605</v>
      </c>
      <c r="Z874" s="151"/>
    </row>
    <row r="875" spans="23:26">
      <c r="W875" s="3">
        <f t="shared" si="105"/>
        <v>8421</v>
      </c>
      <c r="X875" s="3">
        <f t="shared" si="103"/>
        <v>8430</v>
      </c>
      <c r="Y875" s="151">
        <f t="shared" si="104"/>
        <v>489.35999999999603</v>
      </c>
      <c r="Z875" s="151"/>
    </row>
    <row r="876" spans="23:26">
      <c r="W876" s="3">
        <f t="shared" si="105"/>
        <v>8431</v>
      </c>
      <c r="X876" s="3">
        <f t="shared" si="103"/>
        <v>8440</v>
      </c>
      <c r="Y876" s="151">
        <f t="shared" si="104"/>
        <v>489.93999999999602</v>
      </c>
      <c r="Z876" s="151"/>
    </row>
    <row r="877" spans="23:26">
      <c r="W877" s="3">
        <f t="shared" si="105"/>
        <v>8441</v>
      </c>
      <c r="X877" s="3">
        <f t="shared" si="103"/>
        <v>8450</v>
      </c>
      <c r="Y877" s="151">
        <f t="shared" si="104"/>
        <v>490.519999999996</v>
      </c>
      <c r="Z877" s="151"/>
    </row>
    <row r="878" spans="23:26">
      <c r="W878" s="3">
        <f t="shared" si="105"/>
        <v>8451</v>
      </c>
      <c r="X878" s="3">
        <f t="shared" si="103"/>
        <v>8460</v>
      </c>
      <c r="Y878" s="151">
        <f t="shared" si="104"/>
        <v>491.09999999999599</v>
      </c>
      <c r="Z878" s="151"/>
    </row>
    <row r="879" spans="23:26">
      <c r="W879" s="3">
        <f t="shared" si="105"/>
        <v>8461</v>
      </c>
      <c r="X879" s="3">
        <f t="shared" si="103"/>
        <v>8470</v>
      </c>
      <c r="Y879" s="151">
        <f t="shared" si="104"/>
        <v>491.67999999999597</v>
      </c>
      <c r="Z879" s="151"/>
    </row>
    <row r="880" spans="23:26">
      <c r="W880" s="3">
        <f t="shared" si="105"/>
        <v>8471</v>
      </c>
      <c r="X880" s="3">
        <f t="shared" si="103"/>
        <v>8480</v>
      </c>
      <c r="Y880" s="151">
        <f t="shared" si="104"/>
        <v>492.25999999999596</v>
      </c>
      <c r="Z880" s="151"/>
    </row>
    <row r="881" spans="23:26">
      <c r="W881" s="3">
        <f t="shared" si="105"/>
        <v>8481</v>
      </c>
      <c r="X881" s="3">
        <f t="shared" si="103"/>
        <v>8490</v>
      </c>
      <c r="Y881" s="151">
        <f t="shared" si="104"/>
        <v>492.83999999999594</v>
      </c>
      <c r="Z881" s="151"/>
    </row>
    <row r="882" spans="23:26">
      <c r="W882" s="3">
        <f t="shared" si="105"/>
        <v>8491</v>
      </c>
      <c r="X882" s="3">
        <f t="shared" si="103"/>
        <v>8500</v>
      </c>
      <c r="Y882" s="151">
        <f t="shared" si="104"/>
        <v>493.41999999999592</v>
      </c>
      <c r="Z882" s="151"/>
    </row>
    <row r="883" spans="23:26">
      <c r="W883" s="3">
        <f t="shared" si="105"/>
        <v>8501</v>
      </c>
      <c r="X883" s="3">
        <f t="shared" si="103"/>
        <v>8510</v>
      </c>
      <c r="Y883" s="151">
        <f t="shared" si="104"/>
        <v>493.99999999999591</v>
      </c>
      <c r="Z883" s="151"/>
    </row>
    <row r="884" spans="23:26">
      <c r="W884" s="3">
        <f t="shared" si="105"/>
        <v>8511</v>
      </c>
      <c r="X884" s="3">
        <f t="shared" si="103"/>
        <v>8520</v>
      </c>
      <c r="Y884" s="151">
        <f t="shared" si="104"/>
        <v>494.57999999999589</v>
      </c>
      <c r="Z884" s="151"/>
    </row>
    <row r="885" spans="23:26">
      <c r="W885" s="3">
        <f t="shared" si="105"/>
        <v>8521</v>
      </c>
      <c r="X885" s="3">
        <f t="shared" si="103"/>
        <v>8530</v>
      </c>
      <c r="Y885" s="151">
        <f t="shared" si="104"/>
        <v>495.15999999999588</v>
      </c>
      <c r="Z885" s="151"/>
    </row>
    <row r="886" spans="23:26">
      <c r="W886" s="3">
        <f t="shared" si="105"/>
        <v>8531</v>
      </c>
      <c r="X886" s="3">
        <f t="shared" si="103"/>
        <v>8540</v>
      </c>
      <c r="Y886" s="151">
        <f t="shared" si="104"/>
        <v>495.73999999999586</v>
      </c>
      <c r="Z886" s="151"/>
    </row>
    <row r="887" spans="23:26">
      <c r="W887" s="3">
        <f t="shared" si="105"/>
        <v>8541</v>
      </c>
      <c r="X887" s="3">
        <f t="shared" si="103"/>
        <v>8550</v>
      </c>
      <c r="Y887" s="151">
        <f t="shared" si="104"/>
        <v>496.31999999999584</v>
      </c>
      <c r="Z887" s="151"/>
    </row>
    <row r="888" spans="23:26">
      <c r="W888" s="3">
        <f t="shared" si="105"/>
        <v>8551</v>
      </c>
      <c r="X888" s="3">
        <f t="shared" si="103"/>
        <v>8560</v>
      </c>
      <c r="Y888" s="151">
        <f t="shared" si="104"/>
        <v>496.89999999999583</v>
      </c>
      <c r="Z888" s="151"/>
    </row>
    <row r="889" spans="23:26">
      <c r="W889" s="3">
        <f t="shared" si="105"/>
        <v>8561</v>
      </c>
      <c r="X889" s="3">
        <f t="shared" si="103"/>
        <v>8570</v>
      </c>
      <c r="Y889" s="151">
        <f t="shared" si="104"/>
        <v>497.47999999999581</v>
      </c>
      <c r="Z889" s="151"/>
    </row>
    <row r="890" spans="23:26">
      <c r="W890" s="3">
        <f t="shared" si="105"/>
        <v>8571</v>
      </c>
      <c r="X890" s="3">
        <f t="shared" si="103"/>
        <v>8580</v>
      </c>
      <c r="Y890" s="151">
        <f t="shared" si="104"/>
        <v>498.0599999999958</v>
      </c>
      <c r="Z890" s="151"/>
    </row>
    <row r="891" spans="23:26">
      <c r="W891" s="3">
        <f t="shared" si="105"/>
        <v>8581</v>
      </c>
      <c r="X891" s="3">
        <f t="shared" si="103"/>
        <v>8590</v>
      </c>
      <c r="Y891" s="151">
        <f t="shared" si="104"/>
        <v>498.63999999999578</v>
      </c>
      <c r="Z891" s="151"/>
    </row>
    <row r="892" spans="23:26">
      <c r="W892" s="3">
        <f t="shared" si="105"/>
        <v>8591</v>
      </c>
      <c r="X892" s="3">
        <f t="shared" si="103"/>
        <v>8600</v>
      </c>
      <c r="Y892" s="151">
        <f t="shared" si="104"/>
        <v>499.21999999999576</v>
      </c>
      <c r="Z892" s="151"/>
    </row>
    <row r="893" spans="23:26">
      <c r="W893" s="3">
        <f t="shared" si="105"/>
        <v>8601</v>
      </c>
      <c r="X893" s="3">
        <f t="shared" si="103"/>
        <v>8610</v>
      </c>
      <c r="Y893" s="151">
        <f t="shared" si="104"/>
        <v>499.79999999999575</v>
      </c>
      <c r="Z893" s="151"/>
    </row>
    <row r="894" spans="23:26">
      <c r="W894" s="3">
        <f t="shared" si="105"/>
        <v>8611</v>
      </c>
      <c r="X894" s="3">
        <f t="shared" si="103"/>
        <v>8620</v>
      </c>
      <c r="Y894" s="151">
        <f t="shared" si="104"/>
        <v>500.37999999999573</v>
      </c>
      <c r="Z894" s="151"/>
    </row>
    <row r="895" spans="23:26">
      <c r="W895" s="3">
        <f t="shared" si="105"/>
        <v>8621</v>
      </c>
      <c r="X895" s="3">
        <f t="shared" si="103"/>
        <v>8630</v>
      </c>
      <c r="Y895" s="151">
        <f t="shared" si="104"/>
        <v>500.95999999999572</v>
      </c>
      <c r="Z895" s="151"/>
    </row>
    <row r="896" spans="23:26">
      <c r="W896" s="3">
        <f t="shared" si="105"/>
        <v>8631</v>
      </c>
      <c r="X896" s="3">
        <f t="shared" si="103"/>
        <v>8640</v>
      </c>
      <c r="Y896" s="151">
        <f t="shared" si="104"/>
        <v>501.5399999999957</v>
      </c>
      <c r="Z896" s="151"/>
    </row>
    <row r="897" spans="23:26">
      <c r="W897" s="3">
        <f t="shared" si="105"/>
        <v>8641</v>
      </c>
      <c r="X897" s="3">
        <f t="shared" si="103"/>
        <v>8650</v>
      </c>
      <c r="Y897" s="151">
        <f t="shared" si="104"/>
        <v>502.11999999999568</v>
      </c>
      <c r="Z897" s="151"/>
    </row>
    <row r="898" spans="23:26">
      <c r="W898" s="3">
        <f t="shared" si="105"/>
        <v>8651</v>
      </c>
      <c r="X898" s="3">
        <f t="shared" si="103"/>
        <v>8660</v>
      </c>
      <c r="Y898" s="151">
        <f t="shared" si="104"/>
        <v>502.69999999999567</v>
      </c>
      <c r="Z898" s="151"/>
    </row>
    <row r="899" spans="23:26">
      <c r="W899" s="3">
        <f t="shared" si="105"/>
        <v>8661</v>
      </c>
      <c r="X899" s="3">
        <f t="shared" si="103"/>
        <v>8670</v>
      </c>
      <c r="Y899" s="151">
        <f t="shared" si="104"/>
        <v>503.27999999999565</v>
      </c>
      <c r="Z899" s="151"/>
    </row>
    <row r="900" spans="23:26">
      <c r="W900" s="3">
        <f t="shared" si="105"/>
        <v>8671</v>
      </c>
      <c r="X900" s="3">
        <f t="shared" si="103"/>
        <v>8680</v>
      </c>
      <c r="Y900" s="151">
        <f t="shared" si="104"/>
        <v>503.85999999999564</v>
      </c>
      <c r="Z900" s="151"/>
    </row>
    <row r="901" spans="23:26">
      <c r="W901" s="3">
        <f t="shared" si="105"/>
        <v>8681</v>
      </c>
      <c r="X901" s="3">
        <f t="shared" si="103"/>
        <v>8690</v>
      </c>
      <c r="Y901" s="151">
        <f t="shared" si="104"/>
        <v>504.43999999999562</v>
      </c>
      <c r="Z901" s="151"/>
    </row>
    <row r="902" spans="23:26">
      <c r="W902" s="3">
        <f t="shared" si="105"/>
        <v>8691</v>
      </c>
      <c r="X902" s="3">
        <f t="shared" si="103"/>
        <v>8700</v>
      </c>
      <c r="Y902" s="151">
        <f t="shared" si="104"/>
        <v>505.0199999999956</v>
      </c>
      <c r="Z902" s="151"/>
    </row>
    <row r="903" spans="23:26">
      <c r="W903" s="3">
        <f t="shared" si="105"/>
        <v>8701</v>
      </c>
      <c r="X903" s="3">
        <f t="shared" si="103"/>
        <v>8710</v>
      </c>
      <c r="Y903" s="151">
        <f t="shared" si="104"/>
        <v>505.59999999999559</v>
      </c>
      <c r="Z903" s="151"/>
    </row>
    <row r="904" spans="23:26">
      <c r="W904" s="3">
        <f t="shared" si="105"/>
        <v>8711</v>
      </c>
      <c r="X904" s="3">
        <f t="shared" si="103"/>
        <v>8720</v>
      </c>
      <c r="Y904" s="151">
        <f t="shared" si="104"/>
        <v>506.17999999999557</v>
      </c>
      <c r="Z904" s="151"/>
    </row>
    <row r="905" spans="23:26">
      <c r="W905" s="3">
        <f t="shared" si="105"/>
        <v>8721</v>
      </c>
      <c r="X905" s="3">
        <f t="shared" si="103"/>
        <v>8730</v>
      </c>
      <c r="Y905" s="151">
        <f t="shared" si="104"/>
        <v>506.75999999999556</v>
      </c>
      <c r="Z905" s="151"/>
    </row>
    <row r="906" spans="23:26">
      <c r="W906" s="3">
        <f t="shared" si="105"/>
        <v>8731</v>
      </c>
      <c r="X906" s="3">
        <f t="shared" si="103"/>
        <v>8740</v>
      </c>
      <c r="Y906" s="151">
        <f t="shared" si="104"/>
        <v>507.33999999999554</v>
      </c>
      <c r="Z906" s="151"/>
    </row>
    <row r="907" spans="23:26">
      <c r="W907" s="3">
        <f t="shared" si="105"/>
        <v>8741</v>
      </c>
      <c r="X907" s="3">
        <f t="shared" si="103"/>
        <v>8750</v>
      </c>
      <c r="Y907" s="151">
        <f t="shared" si="104"/>
        <v>507.91999999999553</v>
      </c>
      <c r="Z907" s="151"/>
    </row>
    <row r="908" spans="23:26">
      <c r="W908" s="3">
        <f t="shared" si="105"/>
        <v>8751</v>
      </c>
      <c r="X908" s="3">
        <f t="shared" si="103"/>
        <v>8760</v>
      </c>
      <c r="Y908" s="151">
        <f t="shared" si="104"/>
        <v>508.49999999999551</v>
      </c>
      <c r="Z908" s="151"/>
    </row>
    <row r="909" spans="23:26">
      <c r="W909" s="3">
        <f t="shared" si="105"/>
        <v>8761</v>
      </c>
      <c r="X909" s="3">
        <f t="shared" si="103"/>
        <v>8770</v>
      </c>
      <c r="Y909" s="151">
        <f t="shared" si="104"/>
        <v>509.07999999999549</v>
      </c>
      <c r="Z909" s="151"/>
    </row>
    <row r="910" spans="23:26">
      <c r="W910" s="3">
        <f t="shared" si="105"/>
        <v>8771</v>
      </c>
      <c r="X910" s="3">
        <f t="shared" si="103"/>
        <v>8780</v>
      </c>
      <c r="Y910" s="151">
        <f t="shared" si="104"/>
        <v>509.65999999999548</v>
      </c>
      <c r="Z910" s="151"/>
    </row>
    <row r="911" spans="23:26">
      <c r="W911" s="3">
        <f t="shared" si="105"/>
        <v>8781</v>
      </c>
      <c r="X911" s="3">
        <f t="shared" si="103"/>
        <v>8790</v>
      </c>
      <c r="Y911" s="151">
        <f t="shared" si="104"/>
        <v>510.23999999999546</v>
      </c>
      <c r="Z911" s="151"/>
    </row>
    <row r="912" spans="23:26">
      <c r="W912" s="3">
        <f t="shared" si="105"/>
        <v>8791</v>
      </c>
      <c r="X912" s="3">
        <f t="shared" si="103"/>
        <v>8800</v>
      </c>
      <c r="Y912" s="151">
        <f t="shared" si="104"/>
        <v>510.81999999999545</v>
      </c>
      <c r="Z912" s="151"/>
    </row>
    <row r="913" spans="23:26">
      <c r="W913" s="3">
        <f t="shared" si="105"/>
        <v>8801</v>
      </c>
      <c r="X913" s="3">
        <f t="shared" si="103"/>
        <v>8810</v>
      </c>
      <c r="Y913" s="151">
        <f t="shared" si="104"/>
        <v>511.39999999999543</v>
      </c>
      <c r="Z913" s="151"/>
    </row>
    <row r="914" spans="23:26">
      <c r="W914" s="3">
        <f t="shared" si="105"/>
        <v>8811</v>
      </c>
      <c r="X914" s="3">
        <f t="shared" si="103"/>
        <v>8820</v>
      </c>
      <c r="Y914" s="151">
        <f t="shared" si="104"/>
        <v>511.97999999999541</v>
      </c>
      <c r="Z914" s="151"/>
    </row>
    <row r="915" spans="23:26">
      <c r="W915" s="3">
        <f t="shared" si="105"/>
        <v>8821</v>
      </c>
      <c r="X915" s="3">
        <f t="shared" si="103"/>
        <v>8830</v>
      </c>
      <c r="Y915" s="151">
        <f t="shared" si="104"/>
        <v>512.5599999999954</v>
      </c>
      <c r="Z915" s="151"/>
    </row>
    <row r="916" spans="23:26">
      <c r="W916" s="3">
        <f t="shared" si="105"/>
        <v>8831</v>
      </c>
      <c r="X916" s="3">
        <f t="shared" si="103"/>
        <v>8840</v>
      </c>
      <c r="Y916" s="151">
        <f t="shared" si="104"/>
        <v>513.13999999999544</v>
      </c>
      <c r="Z916" s="151"/>
    </row>
    <row r="917" spans="23:26">
      <c r="W917" s="3">
        <f t="shared" si="105"/>
        <v>8841</v>
      </c>
      <c r="X917" s="3">
        <f t="shared" si="103"/>
        <v>8850</v>
      </c>
      <c r="Y917" s="151">
        <f t="shared" si="104"/>
        <v>513.71999999999548</v>
      </c>
      <c r="Z917" s="151"/>
    </row>
    <row r="918" spans="23:26">
      <c r="W918" s="3">
        <f t="shared" si="105"/>
        <v>8851</v>
      </c>
      <c r="X918" s="3">
        <f t="shared" si="103"/>
        <v>8860</v>
      </c>
      <c r="Y918" s="151">
        <f t="shared" si="104"/>
        <v>514.29999999999552</v>
      </c>
      <c r="Z918" s="151"/>
    </row>
    <row r="919" spans="23:26">
      <c r="W919" s="3">
        <f t="shared" si="105"/>
        <v>8861</v>
      </c>
      <c r="X919" s="3">
        <f t="shared" si="103"/>
        <v>8870</v>
      </c>
      <c r="Y919" s="151">
        <f t="shared" si="104"/>
        <v>514.87999999999556</v>
      </c>
      <c r="Z919" s="151"/>
    </row>
    <row r="920" spans="23:26">
      <c r="W920" s="3">
        <f t="shared" si="105"/>
        <v>8871</v>
      </c>
      <c r="X920" s="3">
        <f t="shared" si="103"/>
        <v>8880</v>
      </c>
      <c r="Y920" s="151">
        <f t="shared" si="104"/>
        <v>515.4599999999956</v>
      </c>
      <c r="Z920" s="151"/>
    </row>
    <row r="921" spans="23:26">
      <c r="W921" s="3">
        <f t="shared" si="105"/>
        <v>8881</v>
      </c>
      <c r="X921" s="3">
        <f t="shared" si="103"/>
        <v>8890</v>
      </c>
      <c r="Y921" s="151">
        <f t="shared" si="104"/>
        <v>516.03999999999564</v>
      </c>
      <c r="Z921" s="151"/>
    </row>
    <row r="922" spans="23:26">
      <c r="W922" s="3">
        <f t="shared" si="105"/>
        <v>8891</v>
      </c>
      <c r="X922" s="3">
        <f t="shared" si="103"/>
        <v>8900</v>
      </c>
      <c r="Y922" s="151">
        <f t="shared" si="104"/>
        <v>516.61999999999568</v>
      </c>
      <c r="Z922" s="151"/>
    </row>
    <row r="923" spans="23:26">
      <c r="W923" s="3">
        <f t="shared" si="105"/>
        <v>8901</v>
      </c>
      <c r="X923" s="3">
        <f t="shared" si="103"/>
        <v>8910</v>
      </c>
      <c r="Y923" s="151">
        <f t="shared" si="104"/>
        <v>517.19999999999573</v>
      </c>
      <c r="Z923" s="151"/>
    </row>
    <row r="924" spans="23:26">
      <c r="W924" s="3">
        <f t="shared" si="105"/>
        <v>8911</v>
      </c>
      <c r="X924" s="3">
        <f t="shared" si="103"/>
        <v>8920</v>
      </c>
      <c r="Y924" s="151">
        <f t="shared" si="104"/>
        <v>517.77999999999577</v>
      </c>
      <c r="Z924" s="151"/>
    </row>
    <row r="925" spans="23:26">
      <c r="W925" s="3">
        <f t="shared" si="105"/>
        <v>8921</v>
      </c>
      <c r="X925" s="3">
        <f t="shared" si="103"/>
        <v>8930</v>
      </c>
      <c r="Y925" s="151">
        <f t="shared" si="104"/>
        <v>518.35999999999581</v>
      </c>
      <c r="Z925" s="151"/>
    </row>
    <row r="926" spans="23:26">
      <c r="W926" s="3">
        <f t="shared" si="105"/>
        <v>8931</v>
      </c>
      <c r="X926" s="3">
        <f t="shared" si="103"/>
        <v>8940</v>
      </c>
      <c r="Y926" s="151">
        <f t="shared" si="104"/>
        <v>518.93999999999585</v>
      </c>
      <c r="Z926" s="151"/>
    </row>
    <row r="927" spans="23:26">
      <c r="W927" s="3">
        <f t="shared" si="105"/>
        <v>8941</v>
      </c>
      <c r="X927" s="3">
        <f t="shared" si="103"/>
        <v>8950</v>
      </c>
      <c r="Y927" s="151">
        <f t="shared" si="104"/>
        <v>519.51999999999589</v>
      </c>
      <c r="Z927" s="151"/>
    </row>
    <row r="928" spans="23:26">
      <c r="W928" s="3">
        <f t="shared" si="105"/>
        <v>8951</v>
      </c>
      <c r="X928" s="3">
        <f t="shared" si="103"/>
        <v>8960</v>
      </c>
      <c r="Y928" s="151">
        <f t="shared" si="104"/>
        <v>520.09999999999593</v>
      </c>
      <c r="Z928" s="151"/>
    </row>
    <row r="929" spans="23:26">
      <c r="W929" s="3">
        <f t="shared" si="105"/>
        <v>8961</v>
      </c>
      <c r="X929" s="3">
        <f t="shared" si="103"/>
        <v>8970</v>
      </c>
      <c r="Y929" s="151">
        <f t="shared" si="104"/>
        <v>520.67999999999597</v>
      </c>
      <c r="Z929" s="151"/>
    </row>
    <row r="930" spans="23:26">
      <c r="W930" s="3">
        <f t="shared" si="105"/>
        <v>8971</v>
      </c>
      <c r="X930" s="3">
        <f t="shared" ref="X930:X993" si="106">W930+9</f>
        <v>8980</v>
      </c>
      <c r="Y930" s="151">
        <f t="shared" ref="Y930:Y993" si="107">Y929+$Z$33</f>
        <v>521.25999999999601</v>
      </c>
      <c r="Z930" s="151"/>
    </row>
    <row r="931" spans="23:26">
      <c r="W931" s="3">
        <f t="shared" si="105"/>
        <v>8981</v>
      </c>
      <c r="X931" s="3">
        <f t="shared" si="106"/>
        <v>8990</v>
      </c>
      <c r="Y931" s="151">
        <f t="shared" si="107"/>
        <v>521.83999999999605</v>
      </c>
      <c r="Z931" s="151"/>
    </row>
    <row r="932" spans="23:26">
      <c r="W932" s="3">
        <f t="shared" si="105"/>
        <v>8991</v>
      </c>
      <c r="X932" s="3">
        <f t="shared" si="106"/>
        <v>9000</v>
      </c>
      <c r="Y932" s="151">
        <f t="shared" si="107"/>
        <v>522.41999999999609</v>
      </c>
      <c r="Z932" s="151"/>
    </row>
    <row r="933" spans="23:26">
      <c r="W933" s="3">
        <f t="shared" ref="W933:W996" si="108">W932+10</f>
        <v>9001</v>
      </c>
      <c r="X933" s="3">
        <f t="shared" si="106"/>
        <v>9010</v>
      </c>
      <c r="Y933" s="151">
        <f t="shared" si="107"/>
        <v>522.99999999999613</v>
      </c>
      <c r="Z933" s="151"/>
    </row>
    <row r="934" spans="23:26">
      <c r="W934" s="3">
        <f t="shared" si="108"/>
        <v>9011</v>
      </c>
      <c r="X934" s="3">
        <f t="shared" si="106"/>
        <v>9020</v>
      </c>
      <c r="Y934" s="151">
        <f t="shared" si="107"/>
        <v>523.57999999999618</v>
      </c>
      <c r="Z934" s="151"/>
    </row>
    <row r="935" spans="23:26">
      <c r="W935" s="3">
        <f t="shared" si="108"/>
        <v>9021</v>
      </c>
      <c r="X935" s="3">
        <f t="shared" si="106"/>
        <v>9030</v>
      </c>
      <c r="Y935" s="151">
        <f t="shared" si="107"/>
        <v>524.15999999999622</v>
      </c>
      <c r="Z935" s="151"/>
    </row>
    <row r="936" spans="23:26">
      <c r="W936" s="3">
        <f t="shared" si="108"/>
        <v>9031</v>
      </c>
      <c r="X936" s="3">
        <f t="shared" si="106"/>
        <v>9040</v>
      </c>
      <c r="Y936" s="151">
        <f t="shared" si="107"/>
        <v>524.73999999999626</v>
      </c>
      <c r="Z936" s="151"/>
    </row>
    <row r="937" spans="23:26">
      <c r="W937" s="3">
        <f t="shared" si="108"/>
        <v>9041</v>
      </c>
      <c r="X937" s="3">
        <f t="shared" si="106"/>
        <v>9050</v>
      </c>
      <c r="Y937" s="151">
        <f t="shared" si="107"/>
        <v>525.3199999999963</v>
      </c>
      <c r="Z937" s="151"/>
    </row>
    <row r="938" spans="23:26">
      <c r="W938" s="3">
        <f t="shared" si="108"/>
        <v>9051</v>
      </c>
      <c r="X938" s="3">
        <f t="shared" si="106"/>
        <v>9060</v>
      </c>
      <c r="Y938" s="151">
        <f t="shared" si="107"/>
        <v>525.89999999999634</v>
      </c>
      <c r="Z938" s="151"/>
    </row>
    <row r="939" spans="23:26">
      <c r="W939" s="3">
        <f t="shared" si="108"/>
        <v>9061</v>
      </c>
      <c r="X939" s="3">
        <f t="shared" si="106"/>
        <v>9070</v>
      </c>
      <c r="Y939" s="151">
        <f t="shared" si="107"/>
        <v>526.47999999999638</v>
      </c>
      <c r="Z939" s="151"/>
    </row>
    <row r="940" spans="23:26">
      <c r="W940" s="3">
        <f t="shared" si="108"/>
        <v>9071</v>
      </c>
      <c r="X940" s="3">
        <f t="shared" si="106"/>
        <v>9080</v>
      </c>
      <c r="Y940" s="151">
        <f t="shared" si="107"/>
        <v>527.05999999999642</v>
      </c>
      <c r="Z940" s="151"/>
    </row>
    <row r="941" spans="23:26">
      <c r="W941" s="3">
        <f t="shared" si="108"/>
        <v>9081</v>
      </c>
      <c r="X941" s="3">
        <f t="shared" si="106"/>
        <v>9090</v>
      </c>
      <c r="Y941" s="151">
        <f t="shared" si="107"/>
        <v>527.63999999999646</v>
      </c>
      <c r="Z941" s="151"/>
    </row>
    <row r="942" spans="23:26">
      <c r="W942" s="3">
        <f t="shared" si="108"/>
        <v>9091</v>
      </c>
      <c r="X942" s="3">
        <f t="shared" si="106"/>
        <v>9100</v>
      </c>
      <c r="Y942" s="151">
        <f t="shared" si="107"/>
        <v>528.2199999999965</v>
      </c>
      <c r="Z942" s="151"/>
    </row>
    <row r="943" spans="23:26">
      <c r="W943" s="3">
        <f t="shared" si="108"/>
        <v>9101</v>
      </c>
      <c r="X943" s="3">
        <f t="shared" si="106"/>
        <v>9110</v>
      </c>
      <c r="Y943" s="151">
        <f t="shared" si="107"/>
        <v>528.79999999999654</v>
      </c>
      <c r="Z943" s="151"/>
    </row>
    <row r="944" spans="23:26">
      <c r="W944" s="3">
        <f t="shared" si="108"/>
        <v>9111</v>
      </c>
      <c r="X944" s="3">
        <f t="shared" si="106"/>
        <v>9120</v>
      </c>
      <c r="Y944" s="151">
        <f t="shared" si="107"/>
        <v>529.37999999999658</v>
      </c>
      <c r="Z944" s="151"/>
    </row>
    <row r="945" spans="23:26">
      <c r="W945" s="3">
        <f t="shared" si="108"/>
        <v>9121</v>
      </c>
      <c r="X945" s="3">
        <f t="shared" si="106"/>
        <v>9130</v>
      </c>
      <c r="Y945" s="151">
        <f t="shared" si="107"/>
        <v>529.95999999999663</v>
      </c>
      <c r="Z945" s="151"/>
    </row>
    <row r="946" spans="23:26">
      <c r="W946" s="3">
        <f t="shared" si="108"/>
        <v>9131</v>
      </c>
      <c r="X946" s="3">
        <f t="shared" si="106"/>
        <v>9140</v>
      </c>
      <c r="Y946" s="151">
        <f t="shared" si="107"/>
        <v>530.53999999999667</v>
      </c>
      <c r="Z946" s="151"/>
    </row>
    <row r="947" spans="23:26">
      <c r="W947" s="3">
        <f t="shared" si="108"/>
        <v>9141</v>
      </c>
      <c r="X947" s="3">
        <f t="shared" si="106"/>
        <v>9150</v>
      </c>
      <c r="Y947" s="151">
        <f t="shared" si="107"/>
        <v>531.11999999999671</v>
      </c>
      <c r="Z947" s="151"/>
    </row>
    <row r="948" spans="23:26">
      <c r="W948" s="3">
        <f t="shared" si="108"/>
        <v>9151</v>
      </c>
      <c r="X948" s="3">
        <f t="shared" si="106"/>
        <v>9160</v>
      </c>
      <c r="Y948" s="151">
        <f t="shared" si="107"/>
        <v>531.69999999999675</v>
      </c>
      <c r="Z948" s="151"/>
    </row>
    <row r="949" spans="23:26">
      <c r="W949" s="3">
        <f t="shared" si="108"/>
        <v>9161</v>
      </c>
      <c r="X949" s="3">
        <f t="shared" si="106"/>
        <v>9170</v>
      </c>
      <c r="Y949" s="151">
        <f t="shared" si="107"/>
        <v>532.27999999999679</v>
      </c>
      <c r="Z949" s="151"/>
    </row>
    <row r="950" spans="23:26">
      <c r="W950" s="3">
        <f t="shared" si="108"/>
        <v>9171</v>
      </c>
      <c r="X950" s="3">
        <f t="shared" si="106"/>
        <v>9180</v>
      </c>
      <c r="Y950" s="151">
        <f t="shared" si="107"/>
        <v>532.85999999999683</v>
      </c>
      <c r="Z950" s="151"/>
    </row>
    <row r="951" spans="23:26">
      <c r="W951" s="3">
        <f t="shared" si="108"/>
        <v>9181</v>
      </c>
      <c r="X951" s="3">
        <f t="shared" si="106"/>
        <v>9190</v>
      </c>
      <c r="Y951" s="151">
        <f t="shared" si="107"/>
        <v>533.43999999999687</v>
      </c>
      <c r="Z951" s="151"/>
    </row>
    <row r="952" spans="23:26">
      <c r="W952" s="3">
        <f t="shared" si="108"/>
        <v>9191</v>
      </c>
      <c r="X952" s="3">
        <f t="shared" si="106"/>
        <v>9200</v>
      </c>
      <c r="Y952" s="151">
        <f t="shared" si="107"/>
        <v>534.01999999999691</v>
      </c>
      <c r="Z952" s="151"/>
    </row>
    <row r="953" spans="23:26">
      <c r="W953" s="3">
        <f t="shared" si="108"/>
        <v>9201</v>
      </c>
      <c r="X953" s="3">
        <f t="shared" si="106"/>
        <v>9210</v>
      </c>
      <c r="Y953" s="151">
        <f t="shared" si="107"/>
        <v>534.59999999999695</v>
      </c>
      <c r="Z953" s="151"/>
    </row>
    <row r="954" spans="23:26">
      <c r="W954" s="3">
        <f t="shared" si="108"/>
        <v>9211</v>
      </c>
      <c r="X954" s="3">
        <f t="shared" si="106"/>
        <v>9220</v>
      </c>
      <c r="Y954" s="151">
        <f t="shared" si="107"/>
        <v>535.17999999999699</v>
      </c>
      <c r="Z954" s="151"/>
    </row>
    <row r="955" spans="23:26">
      <c r="W955" s="3">
        <f t="shared" si="108"/>
        <v>9221</v>
      </c>
      <c r="X955" s="3">
        <f t="shared" si="106"/>
        <v>9230</v>
      </c>
      <c r="Y955" s="151">
        <f t="shared" si="107"/>
        <v>535.75999999999704</v>
      </c>
      <c r="Z955" s="151"/>
    </row>
    <row r="956" spans="23:26">
      <c r="W956" s="3">
        <f t="shared" si="108"/>
        <v>9231</v>
      </c>
      <c r="X956" s="3">
        <f t="shared" si="106"/>
        <v>9240</v>
      </c>
      <c r="Y956" s="151">
        <f t="shared" si="107"/>
        <v>536.33999999999708</v>
      </c>
      <c r="Z956" s="151"/>
    </row>
    <row r="957" spans="23:26">
      <c r="W957" s="3">
        <f t="shared" si="108"/>
        <v>9241</v>
      </c>
      <c r="X957" s="3">
        <f t="shared" si="106"/>
        <v>9250</v>
      </c>
      <c r="Y957" s="151">
        <f t="shared" si="107"/>
        <v>536.91999999999712</v>
      </c>
      <c r="Z957" s="151"/>
    </row>
    <row r="958" spans="23:26">
      <c r="W958" s="3">
        <f t="shared" si="108"/>
        <v>9251</v>
      </c>
      <c r="X958" s="3">
        <f t="shared" si="106"/>
        <v>9260</v>
      </c>
      <c r="Y958" s="151">
        <f t="shared" si="107"/>
        <v>537.49999999999716</v>
      </c>
      <c r="Z958" s="151"/>
    </row>
    <row r="959" spans="23:26">
      <c r="W959" s="3">
        <f t="shared" si="108"/>
        <v>9261</v>
      </c>
      <c r="X959" s="3">
        <f t="shared" si="106"/>
        <v>9270</v>
      </c>
      <c r="Y959" s="151">
        <f t="shared" si="107"/>
        <v>538.0799999999972</v>
      </c>
      <c r="Z959" s="151"/>
    </row>
    <row r="960" spans="23:26">
      <c r="W960" s="3">
        <f t="shared" si="108"/>
        <v>9271</v>
      </c>
      <c r="X960" s="3">
        <f t="shared" si="106"/>
        <v>9280</v>
      </c>
      <c r="Y960" s="151">
        <f t="shared" si="107"/>
        <v>538.65999999999724</v>
      </c>
      <c r="Z960" s="151"/>
    </row>
    <row r="961" spans="23:26">
      <c r="W961" s="3">
        <f t="shared" si="108"/>
        <v>9281</v>
      </c>
      <c r="X961" s="3">
        <f t="shared" si="106"/>
        <v>9290</v>
      </c>
      <c r="Y961" s="151">
        <f t="shared" si="107"/>
        <v>539.23999999999728</v>
      </c>
      <c r="Z961" s="151"/>
    </row>
    <row r="962" spans="23:26">
      <c r="W962" s="3">
        <f t="shared" si="108"/>
        <v>9291</v>
      </c>
      <c r="X962" s="3">
        <f t="shared" si="106"/>
        <v>9300</v>
      </c>
      <c r="Y962" s="151">
        <f t="shared" si="107"/>
        <v>539.81999999999732</v>
      </c>
      <c r="Z962" s="151"/>
    </row>
    <row r="963" spans="23:26">
      <c r="W963" s="3">
        <f t="shared" si="108"/>
        <v>9301</v>
      </c>
      <c r="X963" s="3">
        <f t="shared" si="106"/>
        <v>9310</v>
      </c>
      <c r="Y963" s="151">
        <f t="shared" si="107"/>
        <v>540.39999999999736</v>
      </c>
      <c r="Z963" s="151"/>
    </row>
    <row r="964" spans="23:26">
      <c r="W964" s="3">
        <f t="shared" si="108"/>
        <v>9311</v>
      </c>
      <c r="X964" s="3">
        <f t="shared" si="106"/>
        <v>9320</v>
      </c>
      <c r="Y964" s="151">
        <f t="shared" si="107"/>
        <v>540.9799999999974</v>
      </c>
      <c r="Z964" s="151"/>
    </row>
    <row r="965" spans="23:26">
      <c r="W965" s="3">
        <f t="shared" si="108"/>
        <v>9321</v>
      </c>
      <c r="X965" s="3">
        <f t="shared" si="106"/>
        <v>9330</v>
      </c>
      <c r="Y965" s="151">
        <f t="shared" si="107"/>
        <v>541.55999999999744</v>
      </c>
      <c r="Z965" s="151"/>
    </row>
    <row r="966" spans="23:26">
      <c r="W966" s="3">
        <f t="shared" si="108"/>
        <v>9331</v>
      </c>
      <c r="X966" s="3">
        <f t="shared" si="106"/>
        <v>9340</v>
      </c>
      <c r="Y966" s="151">
        <f t="shared" si="107"/>
        <v>542.13999999999749</v>
      </c>
      <c r="Z966" s="151"/>
    </row>
    <row r="967" spans="23:26">
      <c r="W967" s="3">
        <f t="shared" si="108"/>
        <v>9341</v>
      </c>
      <c r="X967" s="3">
        <f t="shared" si="106"/>
        <v>9350</v>
      </c>
      <c r="Y967" s="151">
        <f t="shared" si="107"/>
        <v>542.71999999999753</v>
      </c>
      <c r="Z967" s="151"/>
    </row>
    <row r="968" spans="23:26">
      <c r="W968" s="3">
        <f t="shared" si="108"/>
        <v>9351</v>
      </c>
      <c r="X968" s="3">
        <f t="shared" si="106"/>
        <v>9360</v>
      </c>
      <c r="Y968" s="151">
        <f t="shared" si="107"/>
        <v>543.29999999999757</v>
      </c>
      <c r="Z968" s="151"/>
    </row>
    <row r="969" spans="23:26">
      <c r="W969" s="3">
        <f t="shared" si="108"/>
        <v>9361</v>
      </c>
      <c r="X969" s="3">
        <f t="shared" si="106"/>
        <v>9370</v>
      </c>
      <c r="Y969" s="151">
        <f t="shared" si="107"/>
        <v>543.87999999999761</v>
      </c>
      <c r="Z969" s="151"/>
    </row>
    <row r="970" spans="23:26">
      <c r="W970" s="3">
        <f t="shared" si="108"/>
        <v>9371</v>
      </c>
      <c r="X970" s="3">
        <f t="shared" si="106"/>
        <v>9380</v>
      </c>
      <c r="Y970" s="151">
        <f t="shared" si="107"/>
        <v>544.45999999999765</v>
      </c>
      <c r="Z970" s="151"/>
    </row>
    <row r="971" spans="23:26">
      <c r="W971" s="3">
        <f t="shared" si="108"/>
        <v>9381</v>
      </c>
      <c r="X971" s="3">
        <f t="shared" si="106"/>
        <v>9390</v>
      </c>
      <c r="Y971" s="151">
        <f t="shared" si="107"/>
        <v>545.03999999999769</v>
      </c>
      <c r="Z971" s="151"/>
    </row>
    <row r="972" spans="23:26">
      <c r="W972" s="3">
        <f t="shared" si="108"/>
        <v>9391</v>
      </c>
      <c r="X972" s="3">
        <f t="shared" si="106"/>
        <v>9400</v>
      </c>
      <c r="Y972" s="151">
        <f t="shared" si="107"/>
        <v>545.61999999999773</v>
      </c>
      <c r="Z972" s="151"/>
    </row>
    <row r="973" spans="23:26">
      <c r="W973" s="3">
        <f t="shared" si="108"/>
        <v>9401</v>
      </c>
      <c r="X973" s="3">
        <f t="shared" si="106"/>
        <v>9410</v>
      </c>
      <c r="Y973" s="151">
        <f t="shared" si="107"/>
        <v>546.19999999999777</v>
      </c>
      <c r="Z973" s="151"/>
    </row>
    <row r="974" spans="23:26">
      <c r="W974" s="3">
        <f t="shared" si="108"/>
        <v>9411</v>
      </c>
      <c r="X974" s="3">
        <f t="shared" si="106"/>
        <v>9420</v>
      </c>
      <c r="Y974" s="151">
        <f t="shared" si="107"/>
        <v>546.77999999999781</v>
      </c>
      <c r="Z974" s="151"/>
    </row>
    <row r="975" spans="23:26">
      <c r="W975" s="3">
        <f t="shared" si="108"/>
        <v>9421</v>
      </c>
      <c r="X975" s="3">
        <f t="shared" si="106"/>
        <v>9430</v>
      </c>
      <c r="Y975" s="151">
        <f t="shared" si="107"/>
        <v>547.35999999999785</v>
      </c>
      <c r="Z975" s="151"/>
    </row>
    <row r="976" spans="23:26">
      <c r="W976" s="3">
        <f t="shared" si="108"/>
        <v>9431</v>
      </c>
      <c r="X976" s="3">
        <f t="shared" si="106"/>
        <v>9440</v>
      </c>
      <c r="Y976" s="151">
        <f t="shared" si="107"/>
        <v>547.93999999999789</v>
      </c>
      <c r="Z976" s="151"/>
    </row>
    <row r="977" spans="23:26">
      <c r="W977" s="3">
        <f t="shared" si="108"/>
        <v>9441</v>
      </c>
      <c r="X977" s="3">
        <f t="shared" si="106"/>
        <v>9450</v>
      </c>
      <c r="Y977" s="151">
        <f t="shared" si="107"/>
        <v>548.51999999999794</v>
      </c>
      <c r="Z977" s="151"/>
    </row>
    <row r="978" spans="23:26">
      <c r="W978" s="3">
        <f t="shared" si="108"/>
        <v>9451</v>
      </c>
      <c r="X978" s="3">
        <f t="shared" si="106"/>
        <v>9460</v>
      </c>
      <c r="Y978" s="151">
        <f t="shared" si="107"/>
        <v>549.09999999999798</v>
      </c>
      <c r="Z978" s="151"/>
    </row>
    <row r="979" spans="23:26">
      <c r="W979" s="3">
        <f t="shared" si="108"/>
        <v>9461</v>
      </c>
      <c r="X979" s="3">
        <f t="shared" si="106"/>
        <v>9470</v>
      </c>
      <c r="Y979" s="151">
        <f t="shared" si="107"/>
        <v>549.67999999999802</v>
      </c>
      <c r="Z979" s="151"/>
    </row>
    <row r="980" spans="23:26">
      <c r="W980" s="3">
        <f t="shared" si="108"/>
        <v>9471</v>
      </c>
      <c r="X980" s="3">
        <f t="shared" si="106"/>
        <v>9480</v>
      </c>
      <c r="Y980" s="151">
        <f t="shared" si="107"/>
        <v>550.25999999999806</v>
      </c>
      <c r="Z980" s="151"/>
    </row>
    <row r="981" spans="23:26">
      <c r="W981" s="3">
        <f t="shared" si="108"/>
        <v>9481</v>
      </c>
      <c r="X981" s="3">
        <f t="shared" si="106"/>
        <v>9490</v>
      </c>
      <c r="Y981" s="151">
        <f t="shared" si="107"/>
        <v>550.8399999999981</v>
      </c>
      <c r="Z981" s="151"/>
    </row>
    <row r="982" spans="23:26">
      <c r="W982" s="3">
        <f t="shared" si="108"/>
        <v>9491</v>
      </c>
      <c r="X982" s="3">
        <f t="shared" si="106"/>
        <v>9500</v>
      </c>
      <c r="Y982" s="151">
        <f t="shared" si="107"/>
        <v>551.41999999999814</v>
      </c>
      <c r="Z982" s="151"/>
    </row>
    <row r="983" spans="23:26">
      <c r="W983" s="3">
        <f t="shared" si="108"/>
        <v>9501</v>
      </c>
      <c r="X983" s="3">
        <f t="shared" si="106"/>
        <v>9510</v>
      </c>
      <c r="Y983" s="151">
        <f t="shared" si="107"/>
        <v>551.99999999999818</v>
      </c>
      <c r="Z983" s="151"/>
    </row>
    <row r="984" spans="23:26">
      <c r="W984" s="3">
        <f t="shared" si="108"/>
        <v>9511</v>
      </c>
      <c r="X984" s="3">
        <f t="shared" si="106"/>
        <v>9520</v>
      </c>
      <c r="Y984" s="151">
        <f t="shared" si="107"/>
        <v>552.57999999999822</v>
      </c>
      <c r="Z984" s="151"/>
    </row>
    <row r="985" spans="23:26">
      <c r="W985" s="3">
        <f t="shared" si="108"/>
        <v>9521</v>
      </c>
      <c r="X985" s="3">
        <f t="shared" si="106"/>
        <v>9530</v>
      </c>
      <c r="Y985" s="151">
        <f t="shared" si="107"/>
        <v>553.15999999999826</v>
      </c>
      <c r="Z985" s="151"/>
    </row>
    <row r="986" spans="23:26">
      <c r="W986" s="3">
        <f t="shared" si="108"/>
        <v>9531</v>
      </c>
      <c r="X986" s="3">
        <f t="shared" si="106"/>
        <v>9540</v>
      </c>
      <c r="Y986" s="151">
        <f t="shared" si="107"/>
        <v>553.7399999999983</v>
      </c>
      <c r="Z986" s="151"/>
    </row>
    <row r="987" spans="23:26">
      <c r="W987" s="3">
        <f t="shared" si="108"/>
        <v>9541</v>
      </c>
      <c r="X987" s="3">
        <f t="shared" si="106"/>
        <v>9550</v>
      </c>
      <c r="Y987" s="151">
        <f t="shared" si="107"/>
        <v>554.31999999999834</v>
      </c>
      <c r="Z987" s="151"/>
    </row>
    <row r="988" spans="23:26">
      <c r="W988" s="3">
        <f t="shared" si="108"/>
        <v>9551</v>
      </c>
      <c r="X988" s="3">
        <f t="shared" si="106"/>
        <v>9560</v>
      </c>
      <c r="Y988" s="151">
        <f t="shared" si="107"/>
        <v>554.89999999999839</v>
      </c>
      <c r="Z988" s="151"/>
    </row>
    <row r="989" spans="23:26">
      <c r="W989" s="3">
        <f t="shared" si="108"/>
        <v>9561</v>
      </c>
      <c r="X989" s="3">
        <f t="shared" si="106"/>
        <v>9570</v>
      </c>
      <c r="Y989" s="151">
        <f t="shared" si="107"/>
        <v>555.47999999999843</v>
      </c>
      <c r="Z989" s="151"/>
    </row>
    <row r="990" spans="23:26">
      <c r="W990" s="3">
        <f t="shared" si="108"/>
        <v>9571</v>
      </c>
      <c r="X990" s="3">
        <f t="shared" si="106"/>
        <v>9580</v>
      </c>
      <c r="Y990" s="151">
        <f t="shared" si="107"/>
        <v>556.05999999999847</v>
      </c>
      <c r="Z990" s="151"/>
    </row>
    <row r="991" spans="23:26">
      <c r="W991" s="3">
        <f t="shared" si="108"/>
        <v>9581</v>
      </c>
      <c r="X991" s="3">
        <f t="shared" si="106"/>
        <v>9590</v>
      </c>
      <c r="Y991" s="151">
        <f t="shared" si="107"/>
        <v>556.63999999999851</v>
      </c>
      <c r="Z991" s="151"/>
    </row>
    <row r="992" spans="23:26">
      <c r="W992" s="3">
        <f t="shared" si="108"/>
        <v>9591</v>
      </c>
      <c r="X992" s="3">
        <f t="shared" si="106"/>
        <v>9600</v>
      </c>
      <c r="Y992" s="151">
        <f t="shared" si="107"/>
        <v>557.21999999999855</v>
      </c>
      <c r="Z992" s="151"/>
    </row>
    <row r="993" spans="23:26">
      <c r="W993" s="3">
        <f t="shared" si="108"/>
        <v>9601</v>
      </c>
      <c r="X993" s="3">
        <f t="shared" si="106"/>
        <v>9610</v>
      </c>
      <c r="Y993" s="151">
        <f t="shared" si="107"/>
        <v>557.79999999999859</v>
      </c>
      <c r="Z993" s="151"/>
    </row>
    <row r="994" spans="23:26">
      <c r="W994" s="3">
        <f t="shared" si="108"/>
        <v>9611</v>
      </c>
      <c r="X994" s="3">
        <f t="shared" ref="X994:X1057" si="109">W994+9</f>
        <v>9620</v>
      </c>
      <c r="Y994" s="151">
        <f t="shared" ref="Y994:Y1057" si="110">Y993+$Z$33</f>
        <v>558.37999999999863</v>
      </c>
      <c r="Z994" s="151"/>
    </row>
    <row r="995" spans="23:26">
      <c r="W995" s="3">
        <f t="shared" si="108"/>
        <v>9621</v>
      </c>
      <c r="X995" s="3">
        <f t="shared" si="109"/>
        <v>9630</v>
      </c>
      <c r="Y995" s="151">
        <f t="shared" si="110"/>
        <v>558.95999999999867</v>
      </c>
      <c r="Z995" s="151"/>
    </row>
    <row r="996" spans="23:26">
      <c r="W996" s="3">
        <f t="shared" si="108"/>
        <v>9631</v>
      </c>
      <c r="X996" s="3">
        <f t="shared" si="109"/>
        <v>9640</v>
      </c>
      <c r="Y996" s="151">
        <f t="shared" si="110"/>
        <v>559.53999999999871</v>
      </c>
      <c r="Z996" s="151"/>
    </row>
    <row r="997" spans="23:26">
      <c r="W997" s="3">
        <f t="shared" ref="W997:W1060" si="111">W996+10</f>
        <v>9641</v>
      </c>
      <c r="X997" s="3">
        <f t="shared" si="109"/>
        <v>9650</v>
      </c>
      <c r="Y997" s="151">
        <f t="shared" si="110"/>
        <v>560.11999999999875</v>
      </c>
      <c r="Z997" s="151"/>
    </row>
    <row r="998" spans="23:26">
      <c r="W998" s="3">
        <f t="shared" si="111"/>
        <v>9651</v>
      </c>
      <c r="X998" s="3">
        <f t="shared" si="109"/>
        <v>9660</v>
      </c>
      <c r="Y998" s="151">
        <f t="shared" si="110"/>
        <v>560.69999999999879</v>
      </c>
      <c r="Z998" s="151"/>
    </row>
    <row r="999" spans="23:26">
      <c r="W999" s="3">
        <f t="shared" si="111"/>
        <v>9661</v>
      </c>
      <c r="X999" s="3">
        <f t="shared" si="109"/>
        <v>9670</v>
      </c>
      <c r="Y999" s="151">
        <f t="shared" si="110"/>
        <v>561.27999999999884</v>
      </c>
      <c r="Z999" s="151"/>
    </row>
    <row r="1000" spans="23:26">
      <c r="W1000" s="3">
        <f t="shared" si="111"/>
        <v>9671</v>
      </c>
      <c r="X1000" s="3">
        <f t="shared" si="109"/>
        <v>9680</v>
      </c>
      <c r="Y1000" s="151">
        <f t="shared" si="110"/>
        <v>561.85999999999888</v>
      </c>
      <c r="Z1000" s="151"/>
    </row>
    <row r="1001" spans="23:26">
      <c r="W1001" s="3">
        <f t="shared" si="111"/>
        <v>9681</v>
      </c>
      <c r="X1001" s="3">
        <f t="shared" si="109"/>
        <v>9690</v>
      </c>
      <c r="Y1001" s="151">
        <f t="shared" si="110"/>
        <v>562.43999999999892</v>
      </c>
      <c r="Z1001" s="151"/>
    </row>
    <row r="1002" spans="23:26">
      <c r="W1002" s="3">
        <f t="shared" si="111"/>
        <v>9691</v>
      </c>
      <c r="X1002" s="3">
        <f t="shared" si="109"/>
        <v>9700</v>
      </c>
      <c r="Y1002" s="151">
        <f t="shared" si="110"/>
        <v>563.01999999999896</v>
      </c>
      <c r="Z1002" s="151"/>
    </row>
    <row r="1003" spans="23:26">
      <c r="W1003" s="3">
        <f t="shared" si="111"/>
        <v>9701</v>
      </c>
      <c r="X1003" s="3">
        <f t="shared" si="109"/>
        <v>9710</v>
      </c>
      <c r="Y1003" s="151">
        <f t="shared" si="110"/>
        <v>563.599999999999</v>
      </c>
      <c r="Z1003" s="151"/>
    </row>
    <row r="1004" spans="23:26">
      <c r="W1004" s="3">
        <f t="shared" si="111"/>
        <v>9711</v>
      </c>
      <c r="X1004" s="3">
        <f t="shared" si="109"/>
        <v>9720</v>
      </c>
      <c r="Y1004" s="151">
        <f t="shared" si="110"/>
        <v>564.17999999999904</v>
      </c>
      <c r="Z1004" s="151"/>
    </row>
    <row r="1005" spans="23:26">
      <c r="W1005" s="3">
        <f t="shared" si="111"/>
        <v>9721</v>
      </c>
      <c r="X1005" s="3">
        <f t="shared" si="109"/>
        <v>9730</v>
      </c>
      <c r="Y1005" s="151">
        <f t="shared" si="110"/>
        <v>564.75999999999908</v>
      </c>
      <c r="Z1005" s="151"/>
    </row>
    <row r="1006" spans="23:26">
      <c r="W1006" s="3">
        <f t="shared" si="111"/>
        <v>9731</v>
      </c>
      <c r="X1006" s="3">
        <f t="shared" si="109"/>
        <v>9740</v>
      </c>
      <c r="Y1006" s="151">
        <f t="shared" si="110"/>
        <v>565.33999999999912</v>
      </c>
      <c r="Z1006" s="151"/>
    </row>
    <row r="1007" spans="23:26">
      <c r="W1007" s="3">
        <f t="shared" si="111"/>
        <v>9741</v>
      </c>
      <c r="X1007" s="3">
        <f t="shared" si="109"/>
        <v>9750</v>
      </c>
      <c r="Y1007" s="151">
        <f t="shared" si="110"/>
        <v>565.91999999999916</v>
      </c>
      <c r="Z1007" s="151"/>
    </row>
    <row r="1008" spans="23:26">
      <c r="W1008" s="3">
        <f t="shared" si="111"/>
        <v>9751</v>
      </c>
      <c r="X1008" s="3">
        <f t="shared" si="109"/>
        <v>9760</v>
      </c>
      <c r="Y1008" s="151">
        <f t="shared" si="110"/>
        <v>566.4999999999992</v>
      </c>
      <c r="Z1008" s="151"/>
    </row>
    <row r="1009" spans="23:26">
      <c r="W1009" s="3">
        <f t="shared" si="111"/>
        <v>9761</v>
      </c>
      <c r="X1009" s="3">
        <f t="shared" si="109"/>
        <v>9770</v>
      </c>
      <c r="Y1009" s="151">
        <f t="shared" si="110"/>
        <v>567.07999999999925</v>
      </c>
      <c r="Z1009" s="151"/>
    </row>
    <row r="1010" spans="23:26">
      <c r="W1010" s="3">
        <f t="shared" si="111"/>
        <v>9771</v>
      </c>
      <c r="X1010" s="3">
        <f t="shared" si="109"/>
        <v>9780</v>
      </c>
      <c r="Y1010" s="151">
        <f t="shared" si="110"/>
        <v>567.65999999999929</v>
      </c>
      <c r="Z1010" s="151"/>
    </row>
    <row r="1011" spans="23:26">
      <c r="W1011" s="3">
        <f t="shared" si="111"/>
        <v>9781</v>
      </c>
      <c r="X1011" s="3">
        <f t="shared" si="109"/>
        <v>9790</v>
      </c>
      <c r="Y1011" s="151">
        <f t="shared" si="110"/>
        <v>568.23999999999933</v>
      </c>
      <c r="Z1011" s="151"/>
    </row>
    <row r="1012" spans="23:26">
      <c r="W1012" s="3">
        <f t="shared" si="111"/>
        <v>9791</v>
      </c>
      <c r="X1012" s="3">
        <f t="shared" si="109"/>
        <v>9800</v>
      </c>
      <c r="Y1012" s="151">
        <f t="shared" si="110"/>
        <v>568.81999999999937</v>
      </c>
      <c r="Z1012" s="151"/>
    </row>
    <row r="1013" spans="23:26">
      <c r="W1013" s="3">
        <f t="shared" si="111"/>
        <v>9801</v>
      </c>
      <c r="X1013" s="3">
        <f t="shared" si="109"/>
        <v>9810</v>
      </c>
      <c r="Y1013" s="151">
        <f t="shared" si="110"/>
        <v>569.39999999999941</v>
      </c>
      <c r="Z1013" s="151"/>
    </row>
    <row r="1014" spans="23:26">
      <c r="W1014" s="3">
        <f t="shared" si="111"/>
        <v>9811</v>
      </c>
      <c r="X1014" s="3">
        <f t="shared" si="109"/>
        <v>9820</v>
      </c>
      <c r="Y1014" s="151">
        <f t="shared" si="110"/>
        <v>569.97999999999945</v>
      </c>
      <c r="Z1014" s="151"/>
    </row>
    <row r="1015" spans="23:26">
      <c r="W1015" s="3">
        <f t="shared" si="111"/>
        <v>9821</v>
      </c>
      <c r="X1015" s="3">
        <f t="shared" si="109"/>
        <v>9830</v>
      </c>
      <c r="Y1015" s="151">
        <f t="shared" si="110"/>
        <v>570.55999999999949</v>
      </c>
      <c r="Z1015" s="151"/>
    </row>
    <row r="1016" spans="23:26">
      <c r="W1016" s="3">
        <f t="shared" si="111"/>
        <v>9831</v>
      </c>
      <c r="X1016" s="3">
        <f t="shared" si="109"/>
        <v>9840</v>
      </c>
      <c r="Y1016" s="151">
        <f t="shared" si="110"/>
        <v>571.13999999999953</v>
      </c>
      <c r="Z1016" s="151"/>
    </row>
    <row r="1017" spans="23:26">
      <c r="W1017" s="3">
        <f t="shared" si="111"/>
        <v>9841</v>
      </c>
      <c r="X1017" s="3">
        <f t="shared" si="109"/>
        <v>9850</v>
      </c>
      <c r="Y1017" s="151">
        <f t="shared" si="110"/>
        <v>571.71999999999957</v>
      </c>
      <c r="Z1017" s="151"/>
    </row>
    <row r="1018" spans="23:26">
      <c r="W1018" s="3">
        <f t="shared" si="111"/>
        <v>9851</v>
      </c>
      <c r="X1018" s="3">
        <f t="shared" si="109"/>
        <v>9860</v>
      </c>
      <c r="Y1018" s="151">
        <f t="shared" si="110"/>
        <v>572.29999999999961</v>
      </c>
      <c r="Z1018" s="151"/>
    </row>
    <row r="1019" spans="23:26">
      <c r="W1019" s="3">
        <f t="shared" si="111"/>
        <v>9861</v>
      </c>
      <c r="X1019" s="3">
        <f t="shared" si="109"/>
        <v>9870</v>
      </c>
      <c r="Y1019" s="151">
        <f t="shared" si="110"/>
        <v>572.87999999999965</v>
      </c>
      <c r="Z1019" s="151"/>
    </row>
    <row r="1020" spans="23:26">
      <c r="W1020" s="3">
        <f t="shared" si="111"/>
        <v>9871</v>
      </c>
      <c r="X1020" s="3">
        <f t="shared" si="109"/>
        <v>9880</v>
      </c>
      <c r="Y1020" s="151">
        <f t="shared" si="110"/>
        <v>573.4599999999997</v>
      </c>
      <c r="Z1020" s="151"/>
    </row>
    <row r="1021" spans="23:26">
      <c r="W1021" s="3">
        <f t="shared" si="111"/>
        <v>9881</v>
      </c>
      <c r="X1021" s="3">
        <f t="shared" si="109"/>
        <v>9890</v>
      </c>
      <c r="Y1021" s="151">
        <f t="shared" si="110"/>
        <v>574.03999999999974</v>
      </c>
      <c r="Z1021" s="151"/>
    </row>
    <row r="1022" spans="23:26">
      <c r="W1022" s="3">
        <f t="shared" si="111"/>
        <v>9891</v>
      </c>
      <c r="X1022" s="3">
        <f t="shared" si="109"/>
        <v>9900</v>
      </c>
      <c r="Y1022" s="151">
        <f t="shared" si="110"/>
        <v>574.61999999999978</v>
      </c>
      <c r="Z1022" s="151"/>
    </row>
    <row r="1023" spans="23:26">
      <c r="W1023" s="3">
        <f t="shared" si="111"/>
        <v>9901</v>
      </c>
      <c r="X1023" s="3">
        <f t="shared" si="109"/>
        <v>9910</v>
      </c>
      <c r="Y1023" s="151">
        <f t="shared" si="110"/>
        <v>575.19999999999982</v>
      </c>
      <c r="Z1023" s="151"/>
    </row>
    <row r="1024" spans="23:26">
      <c r="W1024" s="3">
        <f t="shared" si="111"/>
        <v>9911</v>
      </c>
      <c r="X1024" s="3">
        <f t="shared" si="109"/>
        <v>9920</v>
      </c>
      <c r="Y1024" s="151">
        <f t="shared" si="110"/>
        <v>575.77999999999986</v>
      </c>
      <c r="Z1024" s="151"/>
    </row>
    <row r="1025" spans="23:26">
      <c r="W1025" s="3">
        <f t="shared" si="111"/>
        <v>9921</v>
      </c>
      <c r="X1025" s="3">
        <f t="shared" si="109"/>
        <v>9930</v>
      </c>
      <c r="Y1025" s="151">
        <f t="shared" si="110"/>
        <v>576.3599999999999</v>
      </c>
      <c r="Z1025" s="151"/>
    </row>
    <row r="1026" spans="23:26">
      <c r="W1026" s="3">
        <f t="shared" si="111"/>
        <v>9931</v>
      </c>
      <c r="X1026" s="3">
        <f t="shared" si="109"/>
        <v>9940</v>
      </c>
      <c r="Y1026" s="151">
        <f t="shared" si="110"/>
        <v>576.93999999999994</v>
      </c>
      <c r="Z1026" s="151"/>
    </row>
    <row r="1027" spans="23:26">
      <c r="W1027" s="3">
        <f t="shared" si="111"/>
        <v>9941</v>
      </c>
      <c r="X1027" s="3">
        <f t="shared" si="109"/>
        <v>9950</v>
      </c>
      <c r="Y1027" s="151">
        <f t="shared" si="110"/>
        <v>577.52</v>
      </c>
      <c r="Z1027" s="151"/>
    </row>
    <row r="1028" spans="23:26">
      <c r="W1028" s="3">
        <f t="shared" si="111"/>
        <v>9951</v>
      </c>
      <c r="X1028" s="3">
        <f t="shared" si="109"/>
        <v>9960</v>
      </c>
      <c r="Y1028" s="151">
        <f t="shared" si="110"/>
        <v>578.1</v>
      </c>
      <c r="Z1028" s="151"/>
    </row>
    <row r="1029" spans="23:26">
      <c r="W1029" s="3">
        <f t="shared" si="111"/>
        <v>9961</v>
      </c>
      <c r="X1029" s="3">
        <f t="shared" si="109"/>
        <v>9970</v>
      </c>
      <c r="Y1029" s="151">
        <f t="shared" si="110"/>
        <v>578.68000000000006</v>
      </c>
      <c r="Z1029" s="151"/>
    </row>
    <row r="1030" spans="23:26">
      <c r="W1030" s="3">
        <f t="shared" si="111"/>
        <v>9971</v>
      </c>
      <c r="X1030" s="3">
        <f t="shared" si="109"/>
        <v>9980</v>
      </c>
      <c r="Y1030" s="151">
        <f t="shared" si="110"/>
        <v>579.2600000000001</v>
      </c>
      <c r="Z1030" s="151"/>
    </row>
    <row r="1031" spans="23:26">
      <c r="W1031" s="3">
        <f t="shared" si="111"/>
        <v>9981</v>
      </c>
      <c r="X1031" s="3">
        <f t="shared" si="109"/>
        <v>9990</v>
      </c>
      <c r="Y1031" s="151">
        <f t="shared" si="110"/>
        <v>579.84000000000015</v>
      </c>
      <c r="Z1031" s="151"/>
    </row>
    <row r="1032" spans="23:26">
      <c r="W1032" s="3">
        <f t="shared" si="111"/>
        <v>9991</v>
      </c>
      <c r="X1032" s="3">
        <f t="shared" si="109"/>
        <v>10000</v>
      </c>
      <c r="Y1032" s="151">
        <f t="shared" si="110"/>
        <v>580.42000000000019</v>
      </c>
      <c r="Z1032" s="151"/>
    </row>
    <row r="1033" spans="23:26">
      <c r="W1033" s="3">
        <f t="shared" si="111"/>
        <v>10001</v>
      </c>
      <c r="X1033" s="3">
        <f t="shared" si="109"/>
        <v>10010</v>
      </c>
      <c r="Y1033" s="151">
        <f t="shared" si="110"/>
        <v>581.00000000000023</v>
      </c>
      <c r="Z1033" s="151"/>
    </row>
    <row r="1034" spans="23:26">
      <c r="W1034" s="3">
        <f t="shared" si="111"/>
        <v>10011</v>
      </c>
      <c r="X1034" s="3">
        <f t="shared" si="109"/>
        <v>10020</v>
      </c>
      <c r="Y1034" s="151">
        <f t="shared" si="110"/>
        <v>581.58000000000027</v>
      </c>
      <c r="Z1034" s="151"/>
    </row>
    <row r="1035" spans="23:26">
      <c r="W1035" s="3">
        <f t="shared" si="111"/>
        <v>10021</v>
      </c>
      <c r="X1035" s="3">
        <f t="shared" si="109"/>
        <v>10030</v>
      </c>
      <c r="Y1035" s="151">
        <f t="shared" si="110"/>
        <v>582.16000000000031</v>
      </c>
      <c r="Z1035" s="151"/>
    </row>
    <row r="1036" spans="23:26">
      <c r="W1036" s="3">
        <f t="shared" si="111"/>
        <v>10031</v>
      </c>
      <c r="X1036" s="3">
        <f t="shared" si="109"/>
        <v>10040</v>
      </c>
      <c r="Y1036" s="151">
        <f t="shared" si="110"/>
        <v>582.74000000000035</v>
      </c>
      <c r="Z1036" s="151"/>
    </row>
    <row r="1037" spans="23:26">
      <c r="W1037" s="3">
        <f t="shared" si="111"/>
        <v>10041</v>
      </c>
      <c r="X1037" s="3">
        <f t="shared" si="109"/>
        <v>10050</v>
      </c>
      <c r="Y1037" s="151">
        <f t="shared" si="110"/>
        <v>583.32000000000039</v>
      </c>
      <c r="Z1037" s="151"/>
    </row>
    <row r="1038" spans="23:26">
      <c r="W1038" s="3">
        <f t="shared" si="111"/>
        <v>10051</v>
      </c>
      <c r="X1038" s="3">
        <f t="shared" si="109"/>
        <v>10060</v>
      </c>
      <c r="Y1038" s="151">
        <f t="shared" si="110"/>
        <v>583.90000000000043</v>
      </c>
      <c r="Z1038" s="151"/>
    </row>
    <row r="1039" spans="23:26">
      <c r="W1039" s="3">
        <f t="shared" si="111"/>
        <v>10061</v>
      </c>
      <c r="X1039" s="3">
        <f t="shared" si="109"/>
        <v>10070</v>
      </c>
      <c r="Y1039" s="151">
        <f t="shared" si="110"/>
        <v>584.48000000000047</v>
      </c>
      <c r="Z1039" s="151"/>
    </row>
    <row r="1040" spans="23:26">
      <c r="W1040" s="3">
        <f t="shared" si="111"/>
        <v>10071</v>
      </c>
      <c r="X1040" s="3">
        <f t="shared" si="109"/>
        <v>10080</v>
      </c>
      <c r="Y1040" s="151">
        <f t="shared" si="110"/>
        <v>585.06000000000051</v>
      </c>
      <c r="Z1040" s="151"/>
    </row>
    <row r="1041" spans="23:26">
      <c r="W1041" s="3">
        <f t="shared" si="111"/>
        <v>10081</v>
      </c>
      <c r="X1041" s="3">
        <f t="shared" si="109"/>
        <v>10090</v>
      </c>
      <c r="Y1041" s="151">
        <f t="shared" si="110"/>
        <v>585.64000000000055</v>
      </c>
      <c r="Z1041" s="151"/>
    </row>
    <row r="1042" spans="23:26">
      <c r="W1042" s="3">
        <f t="shared" si="111"/>
        <v>10091</v>
      </c>
      <c r="X1042" s="3">
        <f t="shared" si="109"/>
        <v>10100</v>
      </c>
      <c r="Y1042" s="151">
        <f t="shared" si="110"/>
        <v>586.2200000000006</v>
      </c>
      <c r="Z1042" s="151"/>
    </row>
    <row r="1043" spans="23:26">
      <c r="W1043" s="3">
        <f t="shared" si="111"/>
        <v>10101</v>
      </c>
      <c r="X1043" s="3">
        <f t="shared" si="109"/>
        <v>10110</v>
      </c>
      <c r="Y1043" s="151">
        <f t="shared" si="110"/>
        <v>586.80000000000064</v>
      </c>
      <c r="Z1043" s="151"/>
    </row>
    <row r="1044" spans="23:26">
      <c r="W1044" s="3">
        <f t="shared" si="111"/>
        <v>10111</v>
      </c>
      <c r="X1044" s="3">
        <f t="shared" si="109"/>
        <v>10120</v>
      </c>
      <c r="Y1044" s="151">
        <f t="shared" si="110"/>
        <v>587.38000000000068</v>
      </c>
      <c r="Z1044" s="151"/>
    </row>
    <row r="1045" spans="23:26">
      <c r="W1045" s="3">
        <f t="shared" si="111"/>
        <v>10121</v>
      </c>
      <c r="X1045" s="3">
        <f t="shared" si="109"/>
        <v>10130</v>
      </c>
      <c r="Y1045" s="151">
        <f t="shared" si="110"/>
        <v>587.96000000000072</v>
      </c>
      <c r="Z1045" s="151"/>
    </row>
    <row r="1046" spans="23:26">
      <c r="W1046" s="3">
        <f t="shared" si="111"/>
        <v>10131</v>
      </c>
      <c r="X1046" s="3">
        <f t="shared" si="109"/>
        <v>10140</v>
      </c>
      <c r="Y1046" s="151">
        <f t="shared" si="110"/>
        <v>588.54000000000076</v>
      </c>
      <c r="Z1046" s="151"/>
    </row>
    <row r="1047" spans="23:26">
      <c r="W1047" s="3">
        <f t="shared" si="111"/>
        <v>10141</v>
      </c>
      <c r="X1047" s="3">
        <f t="shared" si="109"/>
        <v>10150</v>
      </c>
      <c r="Y1047" s="151">
        <f t="shared" si="110"/>
        <v>589.1200000000008</v>
      </c>
      <c r="Z1047" s="151"/>
    </row>
    <row r="1048" spans="23:26">
      <c r="W1048" s="3">
        <f t="shared" si="111"/>
        <v>10151</v>
      </c>
      <c r="X1048" s="3">
        <f t="shared" si="109"/>
        <v>10160</v>
      </c>
      <c r="Y1048" s="151">
        <f t="shared" si="110"/>
        <v>589.70000000000084</v>
      </c>
      <c r="Z1048" s="151"/>
    </row>
    <row r="1049" spans="23:26">
      <c r="W1049" s="3">
        <f t="shared" si="111"/>
        <v>10161</v>
      </c>
      <c r="X1049" s="3">
        <f t="shared" si="109"/>
        <v>10170</v>
      </c>
      <c r="Y1049" s="151">
        <f t="shared" si="110"/>
        <v>590.28000000000088</v>
      </c>
      <c r="Z1049" s="151"/>
    </row>
    <row r="1050" spans="23:26">
      <c r="W1050" s="3">
        <f t="shared" si="111"/>
        <v>10171</v>
      </c>
      <c r="X1050" s="3">
        <f t="shared" si="109"/>
        <v>10180</v>
      </c>
      <c r="Y1050" s="151">
        <f t="shared" si="110"/>
        <v>590.86000000000092</v>
      </c>
      <c r="Z1050" s="151"/>
    </row>
    <row r="1051" spans="23:26">
      <c r="W1051" s="3">
        <f t="shared" si="111"/>
        <v>10181</v>
      </c>
      <c r="X1051" s="3">
        <f t="shared" si="109"/>
        <v>10190</v>
      </c>
      <c r="Y1051" s="151">
        <f t="shared" si="110"/>
        <v>591.44000000000096</v>
      </c>
      <c r="Z1051" s="151"/>
    </row>
    <row r="1052" spans="23:26">
      <c r="W1052" s="3">
        <f t="shared" si="111"/>
        <v>10191</v>
      </c>
      <c r="X1052" s="3">
        <f t="shared" si="109"/>
        <v>10200</v>
      </c>
      <c r="Y1052" s="151">
        <f t="shared" si="110"/>
        <v>592.020000000001</v>
      </c>
      <c r="Z1052" s="151"/>
    </row>
    <row r="1053" spans="23:26">
      <c r="W1053" s="3">
        <f t="shared" si="111"/>
        <v>10201</v>
      </c>
      <c r="X1053" s="3">
        <f t="shared" si="109"/>
        <v>10210</v>
      </c>
      <c r="Y1053" s="151">
        <f t="shared" si="110"/>
        <v>592.60000000000105</v>
      </c>
      <c r="Z1053" s="151"/>
    </row>
    <row r="1054" spans="23:26">
      <c r="W1054" s="3">
        <f t="shared" si="111"/>
        <v>10211</v>
      </c>
      <c r="X1054" s="3">
        <f t="shared" si="109"/>
        <v>10220</v>
      </c>
      <c r="Y1054" s="151">
        <f t="shared" si="110"/>
        <v>593.18000000000109</v>
      </c>
      <c r="Z1054" s="151"/>
    </row>
    <row r="1055" spans="23:26">
      <c r="W1055" s="3">
        <f t="shared" si="111"/>
        <v>10221</v>
      </c>
      <c r="X1055" s="3">
        <f t="shared" si="109"/>
        <v>10230</v>
      </c>
      <c r="Y1055" s="151">
        <f t="shared" si="110"/>
        <v>593.76000000000113</v>
      </c>
      <c r="Z1055" s="151"/>
    </row>
    <row r="1056" spans="23:26">
      <c r="W1056" s="3">
        <f t="shared" si="111"/>
        <v>10231</v>
      </c>
      <c r="X1056" s="3">
        <f t="shared" si="109"/>
        <v>10240</v>
      </c>
      <c r="Y1056" s="151">
        <f t="shared" si="110"/>
        <v>594.34000000000117</v>
      </c>
      <c r="Z1056" s="151"/>
    </row>
    <row r="1057" spans="23:26">
      <c r="W1057" s="3">
        <f t="shared" si="111"/>
        <v>10241</v>
      </c>
      <c r="X1057" s="3">
        <f t="shared" si="109"/>
        <v>10250</v>
      </c>
      <c r="Y1057" s="151">
        <f t="shared" si="110"/>
        <v>594.92000000000121</v>
      </c>
      <c r="Z1057" s="151"/>
    </row>
    <row r="1058" spans="23:26">
      <c r="W1058" s="3">
        <f t="shared" si="111"/>
        <v>10251</v>
      </c>
      <c r="X1058" s="3">
        <f t="shared" ref="X1058:X1121" si="112">W1058+9</f>
        <v>10260</v>
      </c>
      <c r="Y1058" s="151">
        <f t="shared" ref="Y1058:Y1121" si="113">Y1057+$Z$33</f>
        <v>595.50000000000125</v>
      </c>
      <c r="Z1058" s="151"/>
    </row>
    <row r="1059" spans="23:26">
      <c r="W1059" s="3">
        <f t="shared" si="111"/>
        <v>10261</v>
      </c>
      <c r="X1059" s="3">
        <f t="shared" si="112"/>
        <v>10270</v>
      </c>
      <c r="Y1059" s="151">
        <f t="shared" si="113"/>
        <v>596.08000000000129</v>
      </c>
      <c r="Z1059" s="151"/>
    </row>
    <row r="1060" spans="23:26">
      <c r="W1060" s="3">
        <f t="shared" si="111"/>
        <v>10271</v>
      </c>
      <c r="X1060" s="3">
        <f t="shared" si="112"/>
        <v>10280</v>
      </c>
      <c r="Y1060" s="151">
        <f t="shared" si="113"/>
        <v>596.66000000000133</v>
      </c>
      <c r="Z1060" s="151"/>
    </row>
    <row r="1061" spans="23:26">
      <c r="W1061" s="3">
        <f t="shared" ref="W1061:W1124" si="114">W1060+10</f>
        <v>10281</v>
      </c>
      <c r="X1061" s="3">
        <f t="shared" si="112"/>
        <v>10290</v>
      </c>
      <c r="Y1061" s="151">
        <f t="shared" si="113"/>
        <v>597.24000000000137</v>
      </c>
      <c r="Z1061" s="151"/>
    </row>
    <row r="1062" spans="23:26">
      <c r="W1062" s="3">
        <f t="shared" si="114"/>
        <v>10291</v>
      </c>
      <c r="X1062" s="3">
        <f t="shared" si="112"/>
        <v>10300</v>
      </c>
      <c r="Y1062" s="151">
        <f t="shared" si="113"/>
        <v>597.82000000000141</v>
      </c>
      <c r="Z1062" s="151"/>
    </row>
    <row r="1063" spans="23:26">
      <c r="W1063" s="3">
        <f t="shared" si="114"/>
        <v>10301</v>
      </c>
      <c r="X1063" s="3">
        <f t="shared" si="112"/>
        <v>10310</v>
      </c>
      <c r="Y1063" s="151">
        <f t="shared" si="113"/>
        <v>598.40000000000146</v>
      </c>
      <c r="Z1063" s="151"/>
    </row>
    <row r="1064" spans="23:26">
      <c r="W1064" s="3">
        <f t="shared" si="114"/>
        <v>10311</v>
      </c>
      <c r="X1064" s="3">
        <f t="shared" si="112"/>
        <v>10320</v>
      </c>
      <c r="Y1064" s="151">
        <f t="shared" si="113"/>
        <v>598.9800000000015</v>
      </c>
      <c r="Z1064" s="151"/>
    </row>
    <row r="1065" spans="23:26">
      <c r="W1065" s="3">
        <f t="shared" si="114"/>
        <v>10321</v>
      </c>
      <c r="X1065" s="3">
        <f t="shared" si="112"/>
        <v>10330</v>
      </c>
      <c r="Y1065" s="151">
        <f t="shared" si="113"/>
        <v>599.56000000000154</v>
      </c>
      <c r="Z1065" s="151"/>
    </row>
    <row r="1066" spans="23:26">
      <c r="W1066" s="3">
        <f t="shared" si="114"/>
        <v>10331</v>
      </c>
      <c r="X1066" s="3">
        <f t="shared" si="112"/>
        <v>10340</v>
      </c>
      <c r="Y1066" s="151">
        <f t="shared" si="113"/>
        <v>600.14000000000158</v>
      </c>
      <c r="Z1066" s="151"/>
    </row>
    <row r="1067" spans="23:26">
      <c r="W1067" s="3">
        <f t="shared" si="114"/>
        <v>10341</v>
      </c>
      <c r="X1067" s="3">
        <f t="shared" si="112"/>
        <v>10350</v>
      </c>
      <c r="Y1067" s="151">
        <f t="shared" si="113"/>
        <v>600.72000000000162</v>
      </c>
      <c r="Z1067" s="151"/>
    </row>
    <row r="1068" spans="23:26">
      <c r="W1068" s="3">
        <f t="shared" si="114"/>
        <v>10351</v>
      </c>
      <c r="X1068" s="3">
        <f t="shared" si="112"/>
        <v>10360</v>
      </c>
      <c r="Y1068" s="151">
        <f t="shared" si="113"/>
        <v>601.30000000000166</v>
      </c>
      <c r="Z1068" s="151"/>
    </row>
    <row r="1069" spans="23:26">
      <c r="W1069" s="3">
        <f t="shared" si="114"/>
        <v>10361</v>
      </c>
      <c r="X1069" s="3">
        <f t="shared" si="112"/>
        <v>10370</v>
      </c>
      <c r="Y1069" s="151">
        <f t="shared" si="113"/>
        <v>601.8800000000017</v>
      </c>
      <c r="Z1069" s="151"/>
    </row>
    <row r="1070" spans="23:26">
      <c r="W1070" s="3">
        <f t="shared" si="114"/>
        <v>10371</v>
      </c>
      <c r="X1070" s="3">
        <f t="shared" si="112"/>
        <v>10380</v>
      </c>
      <c r="Y1070" s="151">
        <f t="shared" si="113"/>
        <v>602.46000000000174</v>
      </c>
      <c r="Z1070" s="151"/>
    </row>
    <row r="1071" spans="23:26">
      <c r="W1071" s="3">
        <f t="shared" si="114"/>
        <v>10381</v>
      </c>
      <c r="X1071" s="3">
        <f t="shared" si="112"/>
        <v>10390</v>
      </c>
      <c r="Y1071" s="151">
        <f t="shared" si="113"/>
        <v>603.04000000000178</v>
      </c>
      <c r="Z1071" s="151"/>
    </row>
    <row r="1072" spans="23:26">
      <c r="W1072" s="3">
        <f t="shared" si="114"/>
        <v>10391</v>
      </c>
      <c r="X1072" s="3">
        <f t="shared" si="112"/>
        <v>10400</v>
      </c>
      <c r="Y1072" s="151">
        <f t="shared" si="113"/>
        <v>603.62000000000182</v>
      </c>
      <c r="Z1072" s="151"/>
    </row>
    <row r="1073" spans="23:26">
      <c r="W1073" s="3">
        <f t="shared" si="114"/>
        <v>10401</v>
      </c>
      <c r="X1073" s="3">
        <f t="shared" si="112"/>
        <v>10410</v>
      </c>
      <c r="Y1073" s="151">
        <f t="shared" si="113"/>
        <v>604.20000000000186</v>
      </c>
      <c r="Z1073" s="151"/>
    </row>
    <row r="1074" spans="23:26">
      <c r="W1074" s="3">
        <f t="shared" si="114"/>
        <v>10411</v>
      </c>
      <c r="X1074" s="3">
        <f t="shared" si="112"/>
        <v>10420</v>
      </c>
      <c r="Y1074" s="151">
        <f t="shared" si="113"/>
        <v>604.78000000000191</v>
      </c>
      <c r="Z1074" s="151"/>
    </row>
    <row r="1075" spans="23:26">
      <c r="W1075" s="3">
        <f t="shared" si="114"/>
        <v>10421</v>
      </c>
      <c r="X1075" s="3">
        <f t="shared" si="112"/>
        <v>10430</v>
      </c>
      <c r="Y1075" s="151">
        <f t="shared" si="113"/>
        <v>605.36000000000195</v>
      </c>
      <c r="Z1075" s="151"/>
    </row>
    <row r="1076" spans="23:26">
      <c r="W1076" s="3">
        <f t="shared" si="114"/>
        <v>10431</v>
      </c>
      <c r="X1076" s="3">
        <f t="shared" si="112"/>
        <v>10440</v>
      </c>
      <c r="Y1076" s="151">
        <f t="shared" si="113"/>
        <v>605.94000000000199</v>
      </c>
      <c r="Z1076" s="151"/>
    </row>
    <row r="1077" spans="23:26">
      <c r="W1077" s="3">
        <f t="shared" si="114"/>
        <v>10441</v>
      </c>
      <c r="X1077" s="3">
        <f t="shared" si="112"/>
        <v>10450</v>
      </c>
      <c r="Y1077" s="151">
        <f t="shared" si="113"/>
        <v>606.52000000000203</v>
      </c>
      <c r="Z1077" s="151"/>
    </row>
    <row r="1078" spans="23:26">
      <c r="W1078" s="3">
        <f t="shared" si="114"/>
        <v>10451</v>
      </c>
      <c r="X1078" s="3">
        <f t="shared" si="112"/>
        <v>10460</v>
      </c>
      <c r="Y1078" s="151">
        <f t="shared" si="113"/>
        <v>607.10000000000207</v>
      </c>
      <c r="Z1078" s="151"/>
    </row>
    <row r="1079" spans="23:26">
      <c r="W1079" s="3">
        <f t="shared" si="114"/>
        <v>10461</v>
      </c>
      <c r="X1079" s="3">
        <f t="shared" si="112"/>
        <v>10470</v>
      </c>
      <c r="Y1079" s="151">
        <f t="shared" si="113"/>
        <v>607.68000000000211</v>
      </c>
      <c r="Z1079" s="151"/>
    </row>
    <row r="1080" spans="23:26">
      <c r="W1080" s="3">
        <f t="shared" si="114"/>
        <v>10471</v>
      </c>
      <c r="X1080" s="3">
        <f t="shared" si="112"/>
        <v>10480</v>
      </c>
      <c r="Y1080" s="151">
        <f t="shared" si="113"/>
        <v>608.26000000000215</v>
      </c>
      <c r="Z1080" s="151"/>
    </row>
    <row r="1081" spans="23:26">
      <c r="W1081" s="3">
        <f t="shared" si="114"/>
        <v>10481</v>
      </c>
      <c r="X1081" s="3">
        <f t="shared" si="112"/>
        <v>10490</v>
      </c>
      <c r="Y1081" s="151">
        <f t="shared" si="113"/>
        <v>608.84000000000219</v>
      </c>
      <c r="Z1081" s="151"/>
    </row>
    <row r="1082" spans="23:26">
      <c r="W1082" s="3">
        <f t="shared" si="114"/>
        <v>10491</v>
      </c>
      <c r="X1082" s="3">
        <f t="shared" si="112"/>
        <v>10500</v>
      </c>
      <c r="Y1082" s="151">
        <f t="shared" si="113"/>
        <v>609.42000000000223</v>
      </c>
      <c r="Z1082" s="151"/>
    </row>
    <row r="1083" spans="23:26">
      <c r="W1083" s="3">
        <f t="shared" si="114"/>
        <v>10501</v>
      </c>
      <c r="X1083" s="3">
        <f t="shared" si="112"/>
        <v>10510</v>
      </c>
      <c r="Y1083" s="151">
        <f t="shared" si="113"/>
        <v>610.00000000000227</v>
      </c>
      <c r="Z1083" s="151"/>
    </row>
    <row r="1084" spans="23:26">
      <c r="W1084" s="3">
        <f t="shared" si="114"/>
        <v>10511</v>
      </c>
      <c r="X1084" s="3">
        <f t="shared" si="112"/>
        <v>10520</v>
      </c>
      <c r="Y1084" s="151">
        <f t="shared" si="113"/>
        <v>610.58000000000231</v>
      </c>
      <c r="Z1084" s="151"/>
    </row>
    <row r="1085" spans="23:26">
      <c r="W1085" s="3">
        <f t="shared" si="114"/>
        <v>10521</v>
      </c>
      <c r="X1085" s="3">
        <f t="shared" si="112"/>
        <v>10530</v>
      </c>
      <c r="Y1085" s="151">
        <f t="shared" si="113"/>
        <v>611.16000000000236</v>
      </c>
      <c r="Z1085" s="151"/>
    </row>
    <row r="1086" spans="23:26">
      <c r="W1086" s="3">
        <f t="shared" si="114"/>
        <v>10531</v>
      </c>
      <c r="X1086" s="3">
        <f t="shared" si="112"/>
        <v>10540</v>
      </c>
      <c r="Y1086" s="151">
        <f t="shared" si="113"/>
        <v>611.7400000000024</v>
      </c>
      <c r="Z1086" s="151"/>
    </row>
    <row r="1087" spans="23:26">
      <c r="W1087" s="3">
        <f t="shared" si="114"/>
        <v>10541</v>
      </c>
      <c r="X1087" s="3">
        <f t="shared" si="112"/>
        <v>10550</v>
      </c>
      <c r="Y1087" s="151">
        <f t="shared" si="113"/>
        <v>612.32000000000244</v>
      </c>
      <c r="Z1087" s="151"/>
    </row>
    <row r="1088" spans="23:26">
      <c r="W1088" s="3">
        <f t="shared" si="114"/>
        <v>10551</v>
      </c>
      <c r="X1088" s="3">
        <f t="shared" si="112"/>
        <v>10560</v>
      </c>
      <c r="Y1088" s="151">
        <f t="shared" si="113"/>
        <v>612.90000000000248</v>
      </c>
      <c r="Z1088" s="151"/>
    </row>
    <row r="1089" spans="23:26">
      <c r="W1089" s="3">
        <f t="shared" si="114"/>
        <v>10561</v>
      </c>
      <c r="X1089" s="3">
        <f t="shared" si="112"/>
        <v>10570</v>
      </c>
      <c r="Y1089" s="151">
        <f t="shared" si="113"/>
        <v>613.48000000000252</v>
      </c>
      <c r="Z1089" s="151"/>
    </row>
    <row r="1090" spans="23:26">
      <c r="W1090" s="3">
        <f t="shared" si="114"/>
        <v>10571</v>
      </c>
      <c r="X1090" s="3">
        <f t="shared" si="112"/>
        <v>10580</v>
      </c>
      <c r="Y1090" s="151">
        <f t="shared" si="113"/>
        <v>614.06000000000256</v>
      </c>
      <c r="Z1090" s="151"/>
    </row>
    <row r="1091" spans="23:26">
      <c r="W1091" s="3">
        <f t="shared" si="114"/>
        <v>10581</v>
      </c>
      <c r="X1091" s="3">
        <f t="shared" si="112"/>
        <v>10590</v>
      </c>
      <c r="Y1091" s="151">
        <f t="shared" si="113"/>
        <v>614.6400000000026</v>
      </c>
      <c r="Z1091" s="151"/>
    </row>
    <row r="1092" spans="23:26">
      <c r="W1092" s="3">
        <f t="shared" si="114"/>
        <v>10591</v>
      </c>
      <c r="X1092" s="3">
        <f t="shared" si="112"/>
        <v>10600</v>
      </c>
      <c r="Y1092" s="151">
        <f t="shared" si="113"/>
        <v>615.22000000000264</v>
      </c>
      <c r="Z1092" s="151"/>
    </row>
    <row r="1093" spans="23:26">
      <c r="W1093" s="3">
        <f t="shared" si="114"/>
        <v>10601</v>
      </c>
      <c r="X1093" s="3">
        <f t="shared" si="112"/>
        <v>10610</v>
      </c>
      <c r="Y1093" s="151">
        <f t="shared" si="113"/>
        <v>615.80000000000268</v>
      </c>
      <c r="Z1093" s="151"/>
    </row>
    <row r="1094" spans="23:26">
      <c r="W1094" s="3">
        <f t="shared" si="114"/>
        <v>10611</v>
      </c>
      <c r="X1094" s="3">
        <f t="shared" si="112"/>
        <v>10620</v>
      </c>
      <c r="Y1094" s="151">
        <f t="shared" si="113"/>
        <v>616.38000000000272</v>
      </c>
      <c r="Z1094" s="151"/>
    </row>
    <row r="1095" spans="23:26">
      <c r="W1095" s="3">
        <f t="shared" si="114"/>
        <v>10621</v>
      </c>
      <c r="X1095" s="3">
        <f t="shared" si="112"/>
        <v>10630</v>
      </c>
      <c r="Y1095" s="151">
        <f t="shared" si="113"/>
        <v>616.96000000000276</v>
      </c>
      <c r="Z1095" s="151"/>
    </row>
    <row r="1096" spans="23:26">
      <c r="W1096" s="3">
        <f t="shared" si="114"/>
        <v>10631</v>
      </c>
      <c r="X1096" s="3">
        <f t="shared" si="112"/>
        <v>10640</v>
      </c>
      <c r="Y1096" s="151">
        <f t="shared" si="113"/>
        <v>617.54000000000281</v>
      </c>
      <c r="Z1096" s="151"/>
    </row>
    <row r="1097" spans="23:26">
      <c r="W1097" s="3">
        <f t="shared" si="114"/>
        <v>10641</v>
      </c>
      <c r="X1097" s="3">
        <f t="shared" si="112"/>
        <v>10650</v>
      </c>
      <c r="Y1097" s="151">
        <f t="shared" si="113"/>
        <v>618.12000000000285</v>
      </c>
      <c r="Z1097" s="151"/>
    </row>
    <row r="1098" spans="23:26">
      <c r="W1098" s="3">
        <f t="shared" si="114"/>
        <v>10651</v>
      </c>
      <c r="X1098" s="3">
        <f t="shared" si="112"/>
        <v>10660</v>
      </c>
      <c r="Y1098" s="151">
        <f t="shared" si="113"/>
        <v>618.70000000000289</v>
      </c>
      <c r="Z1098" s="151"/>
    </row>
    <row r="1099" spans="23:26">
      <c r="W1099" s="3">
        <f t="shared" si="114"/>
        <v>10661</v>
      </c>
      <c r="X1099" s="3">
        <f t="shared" si="112"/>
        <v>10670</v>
      </c>
      <c r="Y1099" s="151">
        <f t="shared" si="113"/>
        <v>619.28000000000293</v>
      </c>
      <c r="Z1099" s="151"/>
    </row>
    <row r="1100" spans="23:26">
      <c r="W1100" s="3">
        <f t="shared" si="114"/>
        <v>10671</v>
      </c>
      <c r="X1100" s="3">
        <f t="shared" si="112"/>
        <v>10680</v>
      </c>
      <c r="Y1100" s="151">
        <f t="shared" si="113"/>
        <v>619.86000000000297</v>
      </c>
      <c r="Z1100" s="151"/>
    </row>
    <row r="1101" spans="23:26">
      <c r="W1101" s="3">
        <f t="shared" si="114"/>
        <v>10681</v>
      </c>
      <c r="X1101" s="3">
        <f t="shared" si="112"/>
        <v>10690</v>
      </c>
      <c r="Y1101" s="151">
        <f t="shared" si="113"/>
        <v>620.44000000000301</v>
      </c>
      <c r="Z1101" s="151"/>
    </row>
    <row r="1102" spans="23:26">
      <c r="W1102" s="3">
        <f t="shared" si="114"/>
        <v>10691</v>
      </c>
      <c r="X1102" s="3">
        <f t="shared" si="112"/>
        <v>10700</v>
      </c>
      <c r="Y1102" s="151">
        <f t="shared" si="113"/>
        <v>621.02000000000305</v>
      </c>
      <c r="Z1102" s="151"/>
    </row>
    <row r="1103" spans="23:26">
      <c r="W1103" s="3">
        <f t="shared" si="114"/>
        <v>10701</v>
      </c>
      <c r="X1103" s="3">
        <f t="shared" si="112"/>
        <v>10710</v>
      </c>
      <c r="Y1103" s="151">
        <f t="shared" si="113"/>
        <v>621.60000000000309</v>
      </c>
      <c r="Z1103" s="151"/>
    </row>
    <row r="1104" spans="23:26">
      <c r="W1104" s="3">
        <f t="shared" si="114"/>
        <v>10711</v>
      </c>
      <c r="X1104" s="3">
        <f t="shared" si="112"/>
        <v>10720</v>
      </c>
      <c r="Y1104" s="151">
        <f t="shared" si="113"/>
        <v>622.18000000000313</v>
      </c>
      <c r="Z1104" s="151"/>
    </row>
    <row r="1105" spans="23:26">
      <c r="W1105" s="3">
        <f t="shared" si="114"/>
        <v>10721</v>
      </c>
      <c r="X1105" s="3">
        <f t="shared" si="112"/>
        <v>10730</v>
      </c>
      <c r="Y1105" s="151">
        <f t="shared" si="113"/>
        <v>622.76000000000317</v>
      </c>
      <c r="Z1105" s="151"/>
    </row>
    <row r="1106" spans="23:26">
      <c r="W1106" s="3">
        <f t="shared" si="114"/>
        <v>10731</v>
      </c>
      <c r="X1106" s="3">
        <f t="shared" si="112"/>
        <v>10740</v>
      </c>
      <c r="Y1106" s="151">
        <f t="shared" si="113"/>
        <v>623.34000000000322</v>
      </c>
      <c r="Z1106" s="151"/>
    </row>
    <row r="1107" spans="23:26">
      <c r="W1107" s="3">
        <f t="shared" si="114"/>
        <v>10741</v>
      </c>
      <c r="X1107" s="3">
        <f t="shared" si="112"/>
        <v>10750</v>
      </c>
      <c r="Y1107" s="151">
        <f t="shared" si="113"/>
        <v>623.92000000000326</v>
      </c>
      <c r="Z1107" s="151"/>
    </row>
    <row r="1108" spans="23:26">
      <c r="W1108" s="3">
        <f t="shared" si="114"/>
        <v>10751</v>
      </c>
      <c r="X1108" s="3">
        <f t="shared" si="112"/>
        <v>10760</v>
      </c>
      <c r="Y1108" s="151">
        <f t="shared" si="113"/>
        <v>624.5000000000033</v>
      </c>
      <c r="Z1108" s="151"/>
    </row>
    <row r="1109" spans="23:26">
      <c r="W1109" s="3">
        <f t="shared" si="114"/>
        <v>10761</v>
      </c>
      <c r="X1109" s="3">
        <f t="shared" si="112"/>
        <v>10770</v>
      </c>
      <c r="Y1109" s="151">
        <f t="shared" si="113"/>
        <v>625.08000000000334</v>
      </c>
      <c r="Z1109" s="151"/>
    </row>
    <row r="1110" spans="23:26">
      <c r="W1110" s="3">
        <f t="shared" si="114"/>
        <v>10771</v>
      </c>
      <c r="X1110" s="3">
        <f t="shared" si="112"/>
        <v>10780</v>
      </c>
      <c r="Y1110" s="151">
        <f t="shared" si="113"/>
        <v>625.66000000000338</v>
      </c>
      <c r="Z1110" s="151"/>
    </row>
    <row r="1111" spans="23:26">
      <c r="W1111" s="3">
        <f t="shared" si="114"/>
        <v>10781</v>
      </c>
      <c r="X1111" s="3">
        <f t="shared" si="112"/>
        <v>10790</v>
      </c>
      <c r="Y1111" s="151">
        <f t="shared" si="113"/>
        <v>626.24000000000342</v>
      </c>
      <c r="Z1111" s="151"/>
    </row>
    <row r="1112" spans="23:26">
      <c r="W1112" s="3">
        <f t="shared" si="114"/>
        <v>10791</v>
      </c>
      <c r="X1112" s="3">
        <f t="shared" si="112"/>
        <v>10800</v>
      </c>
      <c r="Y1112" s="151">
        <f t="shared" si="113"/>
        <v>626.82000000000346</v>
      </c>
      <c r="Z1112" s="151"/>
    </row>
    <row r="1113" spans="23:26">
      <c r="W1113" s="3">
        <f t="shared" si="114"/>
        <v>10801</v>
      </c>
      <c r="X1113" s="3">
        <f t="shared" si="112"/>
        <v>10810</v>
      </c>
      <c r="Y1113" s="151">
        <f t="shared" si="113"/>
        <v>627.4000000000035</v>
      </c>
      <c r="Z1113" s="151"/>
    </row>
    <row r="1114" spans="23:26">
      <c r="W1114" s="3">
        <f t="shared" si="114"/>
        <v>10811</v>
      </c>
      <c r="X1114" s="3">
        <f t="shared" si="112"/>
        <v>10820</v>
      </c>
      <c r="Y1114" s="151">
        <f t="shared" si="113"/>
        <v>627.98000000000354</v>
      </c>
      <c r="Z1114" s="151"/>
    </row>
    <row r="1115" spans="23:26">
      <c r="W1115" s="3">
        <f t="shared" si="114"/>
        <v>10821</v>
      </c>
      <c r="X1115" s="3">
        <f t="shared" si="112"/>
        <v>10830</v>
      </c>
      <c r="Y1115" s="151">
        <f t="shared" si="113"/>
        <v>628.56000000000358</v>
      </c>
      <c r="Z1115" s="151"/>
    </row>
    <row r="1116" spans="23:26">
      <c r="W1116" s="3">
        <f t="shared" si="114"/>
        <v>10831</v>
      </c>
      <c r="X1116" s="3">
        <f t="shared" si="112"/>
        <v>10840</v>
      </c>
      <c r="Y1116" s="151">
        <f t="shared" si="113"/>
        <v>629.14000000000362</v>
      </c>
      <c r="Z1116" s="151"/>
    </row>
    <row r="1117" spans="23:26">
      <c r="W1117" s="3">
        <f t="shared" si="114"/>
        <v>10841</v>
      </c>
      <c r="X1117" s="3">
        <f t="shared" si="112"/>
        <v>10850</v>
      </c>
      <c r="Y1117" s="151">
        <f t="shared" si="113"/>
        <v>629.72000000000367</v>
      </c>
      <c r="Z1117" s="151"/>
    </row>
    <row r="1118" spans="23:26">
      <c r="W1118" s="3">
        <f t="shared" si="114"/>
        <v>10851</v>
      </c>
      <c r="X1118" s="3">
        <f t="shared" si="112"/>
        <v>10860</v>
      </c>
      <c r="Y1118" s="151">
        <f t="shared" si="113"/>
        <v>630.30000000000371</v>
      </c>
      <c r="Z1118" s="151"/>
    </row>
    <row r="1119" spans="23:26">
      <c r="W1119" s="3">
        <f t="shared" si="114"/>
        <v>10861</v>
      </c>
      <c r="X1119" s="3">
        <f t="shared" si="112"/>
        <v>10870</v>
      </c>
      <c r="Y1119" s="151">
        <f t="shared" si="113"/>
        <v>630.88000000000375</v>
      </c>
      <c r="Z1119" s="151"/>
    </row>
    <row r="1120" spans="23:26">
      <c r="W1120" s="3">
        <f t="shared" si="114"/>
        <v>10871</v>
      </c>
      <c r="X1120" s="3">
        <f t="shared" si="112"/>
        <v>10880</v>
      </c>
      <c r="Y1120" s="151">
        <f t="shared" si="113"/>
        <v>631.46000000000379</v>
      </c>
      <c r="Z1120" s="151"/>
    </row>
    <row r="1121" spans="23:26">
      <c r="W1121" s="3">
        <f t="shared" si="114"/>
        <v>10881</v>
      </c>
      <c r="X1121" s="3">
        <f t="shared" si="112"/>
        <v>10890</v>
      </c>
      <c r="Y1121" s="151">
        <f t="shared" si="113"/>
        <v>632.04000000000383</v>
      </c>
      <c r="Z1121" s="151"/>
    </row>
    <row r="1122" spans="23:26">
      <c r="W1122" s="3">
        <f t="shared" si="114"/>
        <v>10891</v>
      </c>
      <c r="X1122" s="3">
        <f t="shared" ref="X1122:X1185" si="115">W1122+9</f>
        <v>10900</v>
      </c>
      <c r="Y1122" s="151">
        <f t="shared" ref="Y1122:Y1185" si="116">Y1121+$Z$33</f>
        <v>632.62000000000387</v>
      </c>
      <c r="Z1122" s="151"/>
    </row>
    <row r="1123" spans="23:26">
      <c r="W1123" s="3">
        <f t="shared" si="114"/>
        <v>10901</v>
      </c>
      <c r="X1123" s="3">
        <f t="shared" si="115"/>
        <v>10910</v>
      </c>
      <c r="Y1123" s="151">
        <f t="shared" si="116"/>
        <v>633.20000000000391</v>
      </c>
      <c r="Z1123" s="151"/>
    </row>
    <row r="1124" spans="23:26">
      <c r="W1124" s="3">
        <f t="shared" si="114"/>
        <v>10911</v>
      </c>
      <c r="X1124" s="3">
        <f t="shared" si="115"/>
        <v>10920</v>
      </c>
      <c r="Y1124" s="151">
        <f t="shared" si="116"/>
        <v>633.78000000000395</v>
      </c>
      <c r="Z1124" s="151"/>
    </row>
    <row r="1125" spans="23:26">
      <c r="W1125" s="3">
        <f t="shared" ref="W1125:W1188" si="117">W1124+10</f>
        <v>10921</v>
      </c>
      <c r="X1125" s="3">
        <f t="shared" si="115"/>
        <v>10930</v>
      </c>
      <c r="Y1125" s="151">
        <f t="shared" si="116"/>
        <v>634.36000000000399</v>
      </c>
      <c r="Z1125" s="151"/>
    </row>
    <row r="1126" spans="23:26">
      <c r="W1126" s="3">
        <f t="shared" si="117"/>
        <v>10931</v>
      </c>
      <c r="X1126" s="3">
        <f t="shared" si="115"/>
        <v>10940</v>
      </c>
      <c r="Y1126" s="151">
        <f t="shared" si="116"/>
        <v>634.94000000000403</v>
      </c>
      <c r="Z1126" s="151"/>
    </row>
    <row r="1127" spans="23:26">
      <c r="W1127" s="3">
        <f t="shared" si="117"/>
        <v>10941</v>
      </c>
      <c r="X1127" s="3">
        <f t="shared" si="115"/>
        <v>10950</v>
      </c>
      <c r="Y1127" s="151">
        <f t="shared" si="116"/>
        <v>635.52000000000407</v>
      </c>
      <c r="Z1127" s="151"/>
    </row>
    <row r="1128" spans="23:26">
      <c r="W1128" s="3">
        <f t="shared" si="117"/>
        <v>10951</v>
      </c>
      <c r="X1128" s="3">
        <f t="shared" si="115"/>
        <v>10960</v>
      </c>
      <c r="Y1128" s="151">
        <f t="shared" si="116"/>
        <v>636.10000000000412</v>
      </c>
      <c r="Z1128" s="151"/>
    </row>
    <row r="1129" spans="23:26">
      <c r="W1129" s="3">
        <f t="shared" si="117"/>
        <v>10961</v>
      </c>
      <c r="X1129" s="3">
        <f t="shared" si="115"/>
        <v>10970</v>
      </c>
      <c r="Y1129" s="151">
        <f t="shared" si="116"/>
        <v>636.68000000000416</v>
      </c>
      <c r="Z1129" s="151"/>
    </row>
    <row r="1130" spans="23:26">
      <c r="W1130" s="3">
        <f t="shared" si="117"/>
        <v>10971</v>
      </c>
      <c r="X1130" s="3">
        <f t="shared" si="115"/>
        <v>10980</v>
      </c>
      <c r="Y1130" s="151">
        <f t="shared" si="116"/>
        <v>637.2600000000042</v>
      </c>
      <c r="Z1130" s="151"/>
    </row>
    <row r="1131" spans="23:26">
      <c r="W1131" s="3">
        <f t="shared" si="117"/>
        <v>10981</v>
      </c>
      <c r="X1131" s="3">
        <f t="shared" si="115"/>
        <v>10990</v>
      </c>
      <c r="Y1131" s="151">
        <f t="shared" si="116"/>
        <v>637.84000000000424</v>
      </c>
      <c r="Z1131" s="151"/>
    </row>
    <row r="1132" spans="23:26">
      <c r="W1132" s="3">
        <f t="shared" si="117"/>
        <v>10991</v>
      </c>
      <c r="X1132" s="3">
        <f t="shared" si="115"/>
        <v>11000</v>
      </c>
      <c r="Y1132" s="151">
        <f t="shared" si="116"/>
        <v>638.42000000000428</v>
      </c>
      <c r="Z1132" s="151"/>
    </row>
    <row r="1133" spans="23:26">
      <c r="W1133" s="3">
        <f t="shared" si="117"/>
        <v>11001</v>
      </c>
      <c r="X1133" s="3">
        <f t="shared" si="115"/>
        <v>11010</v>
      </c>
      <c r="Y1133" s="151">
        <f t="shared" si="116"/>
        <v>639.00000000000432</v>
      </c>
      <c r="Z1133" s="151"/>
    </row>
    <row r="1134" spans="23:26">
      <c r="W1134" s="3">
        <f t="shared" si="117"/>
        <v>11011</v>
      </c>
      <c r="X1134" s="3">
        <f t="shared" si="115"/>
        <v>11020</v>
      </c>
      <c r="Y1134" s="151">
        <f t="shared" si="116"/>
        <v>639.58000000000436</v>
      </c>
      <c r="Z1134" s="151"/>
    </row>
    <row r="1135" spans="23:26">
      <c r="W1135" s="3">
        <f t="shared" si="117"/>
        <v>11021</v>
      </c>
      <c r="X1135" s="3">
        <f t="shared" si="115"/>
        <v>11030</v>
      </c>
      <c r="Y1135" s="151">
        <f t="shared" si="116"/>
        <v>640.1600000000044</v>
      </c>
      <c r="Z1135" s="151"/>
    </row>
    <row r="1136" spans="23:26">
      <c r="W1136" s="3">
        <f t="shared" si="117"/>
        <v>11031</v>
      </c>
      <c r="X1136" s="3">
        <f t="shared" si="115"/>
        <v>11040</v>
      </c>
      <c r="Y1136" s="151">
        <f t="shared" si="116"/>
        <v>640.74000000000444</v>
      </c>
      <c r="Z1136" s="151"/>
    </row>
    <row r="1137" spans="23:26">
      <c r="W1137" s="3">
        <f t="shared" si="117"/>
        <v>11041</v>
      </c>
      <c r="X1137" s="3">
        <f t="shared" si="115"/>
        <v>11050</v>
      </c>
      <c r="Y1137" s="151">
        <f t="shared" si="116"/>
        <v>641.32000000000448</v>
      </c>
      <c r="Z1137" s="151"/>
    </row>
    <row r="1138" spans="23:26">
      <c r="W1138" s="3">
        <f t="shared" si="117"/>
        <v>11051</v>
      </c>
      <c r="X1138" s="3">
        <f t="shared" si="115"/>
        <v>11060</v>
      </c>
      <c r="Y1138" s="151">
        <f t="shared" si="116"/>
        <v>641.90000000000452</v>
      </c>
      <c r="Z1138" s="151"/>
    </row>
    <row r="1139" spans="23:26">
      <c r="W1139" s="3">
        <f t="shared" si="117"/>
        <v>11061</v>
      </c>
      <c r="X1139" s="3">
        <f t="shared" si="115"/>
        <v>11070</v>
      </c>
      <c r="Y1139" s="151">
        <f t="shared" si="116"/>
        <v>642.48000000000457</v>
      </c>
      <c r="Z1139" s="151"/>
    </row>
    <row r="1140" spans="23:26">
      <c r="W1140" s="3">
        <f t="shared" si="117"/>
        <v>11071</v>
      </c>
      <c r="X1140" s="3">
        <f t="shared" si="115"/>
        <v>11080</v>
      </c>
      <c r="Y1140" s="151">
        <f t="shared" si="116"/>
        <v>643.06000000000461</v>
      </c>
      <c r="Z1140" s="151"/>
    </row>
    <row r="1141" spans="23:26">
      <c r="W1141" s="3">
        <f t="shared" si="117"/>
        <v>11081</v>
      </c>
      <c r="X1141" s="3">
        <f t="shared" si="115"/>
        <v>11090</v>
      </c>
      <c r="Y1141" s="151">
        <f t="shared" si="116"/>
        <v>643.64000000000465</v>
      </c>
      <c r="Z1141" s="151"/>
    </row>
    <row r="1142" spans="23:26">
      <c r="W1142" s="3">
        <f t="shared" si="117"/>
        <v>11091</v>
      </c>
      <c r="X1142" s="3">
        <f t="shared" si="115"/>
        <v>11100</v>
      </c>
      <c r="Y1142" s="151">
        <f t="shared" si="116"/>
        <v>644.22000000000469</v>
      </c>
      <c r="Z1142" s="151"/>
    </row>
    <row r="1143" spans="23:26">
      <c r="W1143" s="3">
        <f t="shared" si="117"/>
        <v>11101</v>
      </c>
      <c r="X1143" s="3">
        <f t="shared" si="115"/>
        <v>11110</v>
      </c>
      <c r="Y1143" s="151">
        <f t="shared" si="116"/>
        <v>644.80000000000473</v>
      </c>
      <c r="Z1143" s="151"/>
    </row>
    <row r="1144" spans="23:26">
      <c r="W1144" s="3">
        <f t="shared" si="117"/>
        <v>11111</v>
      </c>
      <c r="X1144" s="3">
        <f t="shared" si="115"/>
        <v>11120</v>
      </c>
      <c r="Y1144" s="151">
        <f t="shared" si="116"/>
        <v>645.38000000000477</v>
      </c>
      <c r="Z1144" s="151"/>
    </row>
    <row r="1145" spans="23:26">
      <c r="W1145" s="3">
        <f t="shared" si="117"/>
        <v>11121</v>
      </c>
      <c r="X1145" s="3">
        <f t="shared" si="115"/>
        <v>11130</v>
      </c>
      <c r="Y1145" s="151">
        <f t="shared" si="116"/>
        <v>645.96000000000481</v>
      </c>
      <c r="Z1145" s="151"/>
    </row>
    <row r="1146" spans="23:26">
      <c r="W1146" s="3">
        <f t="shared" si="117"/>
        <v>11131</v>
      </c>
      <c r="X1146" s="3">
        <f t="shared" si="115"/>
        <v>11140</v>
      </c>
      <c r="Y1146" s="151">
        <f t="shared" si="116"/>
        <v>646.54000000000485</v>
      </c>
      <c r="Z1146" s="151"/>
    </row>
    <row r="1147" spans="23:26">
      <c r="W1147" s="3">
        <f t="shared" si="117"/>
        <v>11141</v>
      </c>
      <c r="X1147" s="3">
        <f t="shared" si="115"/>
        <v>11150</v>
      </c>
      <c r="Y1147" s="151">
        <f t="shared" si="116"/>
        <v>647.12000000000489</v>
      </c>
      <c r="Z1147" s="151"/>
    </row>
    <row r="1148" spans="23:26">
      <c r="W1148" s="3">
        <f t="shared" si="117"/>
        <v>11151</v>
      </c>
      <c r="X1148" s="3">
        <f t="shared" si="115"/>
        <v>11160</v>
      </c>
      <c r="Y1148" s="151">
        <f t="shared" si="116"/>
        <v>647.70000000000493</v>
      </c>
      <c r="Z1148" s="151"/>
    </row>
    <row r="1149" spans="23:26">
      <c r="W1149" s="3">
        <f t="shared" si="117"/>
        <v>11161</v>
      </c>
      <c r="X1149" s="3">
        <f t="shared" si="115"/>
        <v>11170</v>
      </c>
      <c r="Y1149" s="151">
        <f t="shared" si="116"/>
        <v>648.28000000000497</v>
      </c>
      <c r="Z1149" s="151"/>
    </row>
    <row r="1150" spans="23:26">
      <c r="W1150" s="3">
        <f t="shared" si="117"/>
        <v>11171</v>
      </c>
      <c r="X1150" s="3">
        <f t="shared" si="115"/>
        <v>11180</v>
      </c>
      <c r="Y1150" s="151">
        <f t="shared" si="116"/>
        <v>648.86000000000502</v>
      </c>
      <c r="Z1150" s="151"/>
    </row>
    <row r="1151" spans="23:26">
      <c r="W1151" s="3">
        <f t="shared" si="117"/>
        <v>11181</v>
      </c>
      <c r="X1151" s="3">
        <f t="shared" si="115"/>
        <v>11190</v>
      </c>
      <c r="Y1151" s="151">
        <f t="shared" si="116"/>
        <v>649.44000000000506</v>
      </c>
      <c r="Z1151" s="151"/>
    </row>
    <row r="1152" spans="23:26">
      <c r="W1152" s="3">
        <f t="shared" si="117"/>
        <v>11191</v>
      </c>
      <c r="X1152" s="3">
        <f t="shared" si="115"/>
        <v>11200</v>
      </c>
      <c r="Y1152" s="151">
        <f t="shared" si="116"/>
        <v>650.0200000000051</v>
      </c>
      <c r="Z1152" s="151"/>
    </row>
    <row r="1153" spans="23:26">
      <c r="W1153" s="3">
        <f t="shared" si="117"/>
        <v>11201</v>
      </c>
      <c r="X1153" s="3">
        <f t="shared" si="115"/>
        <v>11210</v>
      </c>
      <c r="Y1153" s="151">
        <f t="shared" si="116"/>
        <v>650.60000000000514</v>
      </c>
      <c r="Z1153" s="151"/>
    </row>
    <row r="1154" spans="23:26">
      <c r="W1154" s="3">
        <f t="shared" si="117"/>
        <v>11211</v>
      </c>
      <c r="X1154" s="3">
        <f t="shared" si="115"/>
        <v>11220</v>
      </c>
      <c r="Y1154" s="151">
        <f t="shared" si="116"/>
        <v>651.18000000000518</v>
      </c>
      <c r="Z1154" s="151"/>
    </row>
    <row r="1155" spans="23:26">
      <c r="W1155" s="3">
        <f t="shared" si="117"/>
        <v>11221</v>
      </c>
      <c r="X1155" s="3">
        <f t="shared" si="115"/>
        <v>11230</v>
      </c>
      <c r="Y1155" s="151">
        <f t="shared" si="116"/>
        <v>651.76000000000522</v>
      </c>
      <c r="Z1155" s="151"/>
    </row>
    <row r="1156" spans="23:26">
      <c r="W1156" s="3">
        <f t="shared" si="117"/>
        <v>11231</v>
      </c>
      <c r="X1156" s="3">
        <f t="shared" si="115"/>
        <v>11240</v>
      </c>
      <c r="Y1156" s="151">
        <f t="shared" si="116"/>
        <v>652.34000000000526</v>
      </c>
      <c r="Z1156" s="151"/>
    </row>
    <row r="1157" spans="23:26">
      <c r="W1157" s="3">
        <f t="shared" si="117"/>
        <v>11241</v>
      </c>
      <c r="X1157" s="3">
        <f t="shared" si="115"/>
        <v>11250</v>
      </c>
      <c r="Y1157" s="151">
        <f t="shared" si="116"/>
        <v>652.9200000000053</v>
      </c>
      <c r="Z1157" s="151"/>
    </row>
    <row r="1158" spans="23:26">
      <c r="W1158" s="3">
        <f t="shared" si="117"/>
        <v>11251</v>
      </c>
      <c r="X1158" s="3">
        <f t="shared" si="115"/>
        <v>11260</v>
      </c>
      <c r="Y1158" s="151">
        <f t="shared" si="116"/>
        <v>653.50000000000534</v>
      </c>
      <c r="Z1158" s="151"/>
    </row>
    <row r="1159" spans="23:26">
      <c r="W1159" s="3">
        <f t="shared" si="117"/>
        <v>11261</v>
      </c>
      <c r="X1159" s="3">
        <f t="shared" si="115"/>
        <v>11270</v>
      </c>
      <c r="Y1159" s="151">
        <f t="shared" si="116"/>
        <v>654.08000000000538</v>
      </c>
      <c r="Z1159" s="151"/>
    </row>
    <row r="1160" spans="23:26">
      <c r="W1160" s="3">
        <f t="shared" si="117"/>
        <v>11271</v>
      </c>
      <c r="X1160" s="3">
        <f t="shared" si="115"/>
        <v>11280</v>
      </c>
      <c r="Y1160" s="151">
        <f t="shared" si="116"/>
        <v>654.66000000000543</v>
      </c>
      <c r="Z1160" s="151"/>
    </row>
    <row r="1161" spans="23:26">
      <c r="W1161" s="3">
        <f t="shared" si="117"/>
        <v>11281</v>
      </c>
      <c r="X1161" s="3">
        <f t="shared" si="115"/>
        <v>11290</v>
      </c>
      <c r="Y1161" s="151">
        <f t="shared" si="116"/>
        <v>655.24000000000547</v>
      </c>
      <c r="Z1161" s="151"/>
    </row>
    <row r="1162" spans="23:26">
      <c r="W1162" s="3">
        <f t="shared" si="117"/>
        <v>11291</v>
      </c>
      <c r="X1162" s="3">
        <f t="shared" si="115"/>
        <v>11300</v>
      </c>
      <c r="Y1162" s="151">
        <f t="shared" si="116"/>
        <v>655.82000000000551</v>
      </c>
      <c r="Z1162" s="151"/>
    </row>
    <row r="1163" spans="23:26">
      <c r="W1163" s="3">
        <f t="shared" si="117"/>
        <v>11301</v>
      </c>
      <c r="X1163" s="3">
        <f t="shared" si="115"/>
        <v>11310</v>
      </c>
      <c r="Y1163" s="151">
        <f t="shared" si="116"/>
        <v>656.40000000000555</v>
      </c>
      <c r="Z1163" s="151"/>
    </row>
    <row r="1164" spans="23:26">
      <c r="W1164" s="3">
        <f t="shared" si="117"/>
        <v>11311</v>
      </c>
      <c r="X1164" s="3">
        <f t="shared" si="115"/>
        <v>11320</v>
      </c>
      <c r="Y1164" s="151">
        <f t="shared" si="116"/>
        <v>656.98000000000559</v>
      </c>
      <c r="Z1164" s="151"/>
    </row>
    <row r="1165" spans="23:26">
      <c r="W1165" s="3">
        <f t="shared" si="117"/>
        <v>11321</v>
      </c>
      <c r="X1165" s="3">
        <f t="shared" si="115"/>
        <v>11330</v>
      </c>
      <c r="Y1165" s="151">
        <f t="shared" si="116"/>
        <v>657.56000000000563</v>
      </c>
      <c r="Z1165" s="151"/>
    </row>
    <row r="1166" spans="23:26">
      <c r="W1166" s="3">
        <f t="shared" si="117"/>
        <v>11331</v>
      </c>
      <c r="X1166" s="3">
        <f t="shared" si="115"/>
        <v>11340</v>
      </c>
      <c r="Y1166" s="151">
        <f t="shared" si="116"/>
        <v>658.14000000000567</v>
      </c>
      <c r="Z1166" s="151"/>
    </row>
    <row r="1167" spans="23:26">
      <c r="W1167" s="3">
        <f t="shared" si="117"/>
        <v>11341</v>
      </c>
      <c r="X1167" s="3">
        <f t="shared" si="115"/>
        <v>11350</v>
      </c>
      <c r="Y1167" s="151">
        <f t="shared" si="116"/>
        <v>658.72000000000571</v>
      </c>
      <c r="Z1167" s="151"/>
    </row>
    <row r="1168" spans="23:26">
      <c r="W1168" s="3">
        <f t="shared" si="117"/>
        <v>11351</v>
      </c>
      <c r="X1168" s="3">
        <f t="shared" si="115"/>
        <v>11360</v>
      </c>
      <c r="Y1168" s="151">
        <f t="shared" si="116"/>
        <v>659.30000000000575</v>
      </c>
      <c r="Z1168" s="151"/>
    </row>
    <row r="1169" spans="23:26">
      <c r="W1169" s="3">
        <f t="shared" si="117"/>
        <v>11361</v>
      </c>
      <c r="X1169" s="3">
        <f t="shared" si="115"/>
        <v>11370</v>
      </c>
      <c r="Y1169" s="151">
        <f t="shared" si="116"/>
        <v>659.88000000000579</v>
      </c>
      <c r="Z1169" s="151"/>
    </row>
    <row r="1170" spans="23:26">
      <c r="W1170" s="3">
        <f t="shared" si="117"/>
        <v>11371</v>
      </c>
      <c r="X1170" s="3">
        <f t="shared" si="115"/>
        <v>11380</v>
      </c>
      <c r="Y1170" s="151">
        <f t="shared" si="116"/>
        <v>660.46000000000583</v>
      </c>
      <c r="Z1170" s="151"/>
    </row>
    <row r="1171" spans="23:26">
      <c r="W1171" s="3">
        <f t="shared" si="117"/>
        <v>11381</v>
      </c>
      <c r="X1171" s="3">
        <f t="shared" si="115"/>
        <v>11390</v>
      </c>
      <c r="Y1171" s="151">
        <f t="shared" si="116"/>
        <v>661.04000000000588</v>
      </c>
      <c r="Z1171" s="151"/>
    </row>
    <row r="1172" spans="23:26">
      <c r="W1172" s="3">
        <f t="shared" si="117"/>
        <v>11391</v>
      </c>
      <c r="X1172" s="3">
        <f t="shared" si="115"/>
        <v>11400</v>
      </c>
      <c r="Y1172" s="151">
        <f t="shared" si="116"/>
        <v>661.62000000000592</v>
      </c>
      <c r="Z1172" s="151"/>
    </row>
    <row r="1173" spans="23:26">
      <c r="W1173" s="3">
        <f t="shared" si="117"/>
        <v>11401</v>
      </c>
      <c r="X1173" s="3">
        <f t="shared" si="115"/>
        <v>11410</v>
      </c>
      <c r="Y1173" s="151">
        <f t="shared" si="116"/>
        <v>662.20000000000596</v>
      </c>
      <c r="Z1173" s="151"/>
    </row>
    <row r="1174" spans="23:26">
      <c r="W1174" s="3">
        <f t="shared" si="117"/>
        <v>11411</v>
      </c>
      <c r="X1174" s="3">
        <f t="shared" si="115"/>
        <v>11420</v>
      </c>
      <c r="Y1174" s="151">
        <f t="shared" si="116"/>
        <v>662.780000000006</v>
      </c>
      <c r="Z1174" s="151"/>
    </row>
    <row r="1175" spans="23:26">
      <c r="W1175" s="3">
        <f t="shared" si="117"/>
        <v>11421</v>
      </c>
      <c r="X1175" s="3">
        <f t="shared" si="115"/>
        <v>11430</v>
      </c>
      <c r="Y1175" s="151">
        <f t="shared" si="116"/>
        <v>663.36000000000604</v>
      </c>
      <c r="Z1175" s="151"/>
    </row>
    <row r="1176" spans="23:26">
      <c r="W1176" s="3">
        <f t="shared" si="117"/>
        <v>11431</v>
      </c>
      <c r="X1176" s="3">
        <f t="shared" si="115"/>
        <v>11440</v>
      </c>
      <c r="Y1176" s="151">
        <f t="shared" si="116"/>
        <v>663.94000000000608</v>
      </c>
      <c r="Z1176" s="151"/>
    </row>
    <row r="1177" spans="23:26">
      <c r="W1177" s="3">
        <f t="shared" si="117"/>
        <v>11441</v>
      </c>
      <c r="X1177" s="3">
        <f t="shared" si="115"/>
        <v>11450</v>
      </c>
      <c r="Y1177" s="151">
        <f t="shared" si="116"/>
        <v>664.52000000000612</v>
      </c>
      <c r="Z1177" s="151"/>
    </row>
    <row r="1178" spans="23:26">
      <c r="W1178" s="3">
        <f t="shared" si="117"/>
        <v>11451</v>
      </c>
      <c r="X1178" s="3">
        <f t="shared" si="115"/>
        <v>11460</v>
      </c>
      <c r="Y1178" s="151">
        <f t="shared" si="116"/>
        <v>665.10000000000616</v>
      </c>
      <c r="Z1178" s="151"/>
    </row>
    <row r="1179" spans="23:26">
      <c r="W1179" s="3">
        <f t="shared" si="117"/>
        <v>11461</v>
      </c>
      <c r="X1179" s="3">
        <f t="shared" si="115"/>
        <v>11470</v>
      </c>
      <c r="Y1179" s="151">
        <f t="shared" si="116"/>
        <v>665.6800000000062</v>
      </c>
      <c r="Z1179" s="151"/>
    </row>
    <row r="1180" spans="23:26">
      <c r="W1180" s="3">
        <f t="shared" si="117"/>
        <v>11471</v>
      </c>
      <c r="X1180" s="3">
        <f t="shared" si="115"/>
        <v>11480</v>
      </c>
      <c r="Y1180" s="151">
        <f t="shared" si="116"/>
        <v>666.26000000000624</v>
      </c>
      <c r="Z1180" s="151"/>
    </row>
    <row r="1181" spans="23:26">
      <c r="W1181" s="3">
        <f t="shared" si="117"/>
        <v>11481</v>
      </c>
      <c r="X1181" s="3">
        <f t="shared" si="115"/>
        <v>11490</v>
      </c>
      <c r="Y1181" s="151">
        <f t="shared" si="116"/>
        <v>666.84000000000628</v>
      </c>
      <c r="Z1181" s="151"/>
    </row>
    <row r="1182" spans="23:26">
      <c r="W1182" s="3">
        <f t="shared" si="117"/>
        <v>11491</v>
      </c>
      <c r="X1182" s="3">
        <f t="shared" si="115"/>
        <v>11500</v>
      </c>
      <c r="Y1182" s="151">
        <f t="shared" si="116"/>
        <v>667.42000000000633</v>
      </c>
      <c r="Z1182" s="151"/>
    </row>
    <row r="1183" spans="23:26">
      <c r="W1183" s="3">
        <f t="shared" si="117"/>
        <v>11501</v>
      </c>
      <c r="X1183" s="3">
        <f t="shared" si="115"/>
        <v>11510</v>
      </c>
      <c r="Y1183" s="151">
        <f t="shared" si="116"/>
        <v>668.00000000000637</v>
      </c>
      <c r="Z1183" s="151"/>
    </row>
    <row r="1184" spans="23:26">
      <c r="W1184" s="3">
        <f t="shared" si="117"/>
        <v>11511</v>
      </c>
      <c r="X1184" s="3">
        <f t="shared" si="115"/>
        <v>11520</v>
      </c>
      <c r="Y1184" s="151">
        <f t="shared" si="116"/>
        <v>668.58000000000641</v>
      </c>
      <c r="Z1184" s="151"/>
    </row>
    <row r="1185" spans="23:26">
      <c r="W1185" s="3">
        <f t="shared" si="117"/>
        <v>11521</v>
      </c>
      <c r="X1185" s="3">
        <f t="shared" si="115"/>
        <v>11530</v>
      </c>
      <c r="Y1185" s="151">
        <f t="shared" si="116"/>
        <v>669.16000000000645</v>
      </c>
      <c r="Z1185" s="151"/>
    </row>
    <row r="1186" spans="23:26">
      <c r="W1186" s="3">
        <f t="shared" si="117"/>
        <v>11531</v>
      </c>
      <c r="X1186" s="3">
        <f t="shared" ref="X1186:X1249" si="118">W1186+9</f>
        <v>11540</v>
      </c>
      <c r="Y1186" s="151">
        <f t="shared" ref="Y1186:Y1249" si="119">Y1185+$Z$33</f>
        <v>669.74000000000649</v>
      </c>
      <c r="Z1186" s="151"/>
    </row>
    <row r="1187" spans="23:26">
      <c r="W1187" s="3">
        <f t="shared" si="117"/>
        <v>11541</v>
      </c>
      <c r="X1187" s="3">
        <f t="shared" si="118"/>
        <v>11550</v>
      </c>
      <c r="Y1187" s="151">
        <f t="shared" si="119"/>
        <v>670.32000000000653</v>
      </c>
      <c r="Z1187" s="151"/>
    </row>
    <row r="1188" spans="23:26">
      <c r="W1188" s="3">
        <f t="shared" si="117"/>
        <v>11551</v>
      </c>
      <c r="X1188" s="3">
        <f t="shared" si="118"/>
        <v>11560</v>
      </c>
      <c r="Y1188" s="151">
        <f t="shared" si="119"/>
        <v>670.90000000000657</v>
      </c>
      <c r="Z1188" s="151"/>
    </row>
    <row r="1189" spans="23:26">
      <c r="W1189" s="3">
        <f t="shared" ref="W1189:W1252" si="120">W1188+10</f>
        <v>11561</v>
      </c>
      <c r="X1189" s="3">
        <f t="shared" si="118"/>
        <v>11570</v>
      </c>
      <c r="Y1189" s="151">
        <f t="shared" si="119"/>
        <v>671.48000000000661</v>
      </c>
      <c r="Z1189" s="151"/>
    </row>
    <row r="1190" spans="23:26">
      <c r="W1190" s="3">
        <f t="shared" si="120"/>
        <v>11571</v>
      </c>
      <c r="X1190" s="3">
        <f t="shared" si="118"/>
        <v>11580</v>
      </c>
      <c r="Y1190" s="151">
        <f t="shared" si="119"/>
        <v>672.06000000000665</v>
      </c>
      <c r="Z1190" s="151"/>
    </row>
    <row r="1191" spans="23:26">
      <c r="W1191" s="3">
        <f t="shared" si="120"/>
        <v>11581</v>
      </c>
      <c r="X1191" s="3">
        <f t="shared" si="118"/>
        <v>11590</v>
      </c>
      <c r="Y1191" s="151">
        <f t="shared" si="119"/>
        <v>672.64000000000669</v>
      </c>
      <c r="Z1191" s="151"/>
    </row>
    <row r="1192" spans="23:26">
      <c r="W1192" s="3">
        <f t="shared" si="120"/>
        <v>11591</v>
      </c>
      <c r="X1192" s="3">
        <f t="shared" si="118"/>
        <v>11600</v>
      </c>
      <c r="Y1192" s="151">
        <f t="shared" si="119"/>
        <v>673.22000000000673</v>
      </c>
      <c r="Z1192" s="151"/>
    </row>
    <row r="1193" spans="23:26">
      <c r="W1193" s="3">
        <f t="shared" si="120"/>
        <v>11601</v>
      </c>
      <c r="X1193" s="3">
        <f t="shared" si="118"/>
        <v>11610</v>
      </c>
      <c r="Y1193" s="151">
        <f t="shared" si="119"/>
        <v>673.80000000000678</v>
      </c>
      <c r="Z1193" s="151"/>
    </row>
    <row r="1194" spans="23:26">
      <c r="W1194" s="3">
        <f t="shared" si="120"/>
        <v>11611</v>
      </c>
      <c r="X1194" s="3">
        <f t="shared" si="118"/>
        <v>11620</v>
      </c>
      <c r="Y1194" s="151">
        <f t="shared" si="119"/>
        <v>674.38000000000682</v>
      </c>
      <c r="Z1194" s="151"/>
    </row>
    <row r="1195" spans="23:26">
      <c r="W1195" s="3">
        <f t="shared" si="120"/>
        <v>11621</v>
      </c>
      <c r="X1195" s="3">
        <f t="shared" si="118"/>
        <v>11630</v>
      </c>
      <c r="Y1195" s="151">
        <f t="shared" si="119"/>
        <v>674.96000000000686</v>
      </c>
      <c r="Z1195" s="151"/>
    </row>
    <row r="1196" spans="23:26">
      <c r="W1196" s="3">
        <f t="shared" si="120"/>
        <v>11631</v>
      </c>
      <c r="X1196" s="3">
        <f t="shared" si="118"/>
        <v>11640</v>
      </c>
      <c r="Y1196" s="151">
        <f t="shared" si="119"/>
        <v>675.5400000000069</v>
      </c>
      <c r="Z1196" s="151"/>
    </row>
    <row r="1197" spans="23:26">
      <c r="W1197" s="3">
        <f t="shared" si="120"/>
        <v>11641</v>
      </c>
      <c r="X1197" s="3">
        <f t="shared" si="118"/>
        <v>11650</v>
      </c>
      <c r="Y1197" s="151">
        <f t="shared" si="119"/>
        <v>676.12000000000694</v>
      </c>
      <c r="Z1197" s="151"/>
    </row>
    <row r="1198" spans="23:26">
      <c r="W1198" s="3">
        <f t="shared" si="120"/>
        <v>11651</v>
      </c>
      <c r="X1198" s="3">
        <f t="shared" si="118"/>
        <v>11660</v>
      </c>
      <c r="Y1198" s="151">
        <f t="shared" si="119"/>
        <v>676.70000000000698</v>
      </c>
      <c r="Z1198" s="151"/>
    </row>
    <row r="1199" spans="23:26">
      <c r="W1199" s="3">
        <f t="shared" si="120"/>
        <v>11661</v>
      </c>
      <c r="X1199" s="3">
        <f t="shared" si="118"/>
        <v>11670</v>
      </c>
      <c r="Y1199" s="151">
        <f t="shared" si="119"/>
        <v>677.28000000000702</v>
      </c>
      <c r="Z1199" s="151"/>
    </row>
    <row r="1200" spans="23:26">
      <c r="W1200" s="3">
        <f t="shared" si="120"/>
        <v>11671</v>
      </c>
      <c r="X1200" s="3">
        <f t="shared" si="118"/>
        <v>11680</v>
      </c>
      <c r="Y1200" s="151">
        <f t="shared" si="119"/>
        <v>677.86000000000706</v>
      </c>
      <c r="Z1200" s="151"/>
    </row>
    <row r="1201" spans="23:26">
      <c r="W1201" s="3">
        <f t="shared" si="120"/>
        <v>11681</v>
      </c>
      <c r="X1201" s="3">
        <f t="shared" si="118"/>
        <v>11690</v>
      </c>
      <c r="Y1201" s="151">
        <f t="shared" si="119"/>
        <v>678.4400000000071</v>
      </c>
      <c r="Z1201" s="151"/>
    </row>
    <row r="1202" spans="23:26">
      <c r="W1202" s="3">
        <f t="shared" si="120"/>
        <v>11691</v>
      </c>
      <c r="X1202" s="3">
        <f t="shared" si="118"/>
        <v>11700</v>
      </c>
      <c r="Y1202" s="151">
        <f t="shared" si="119"/>
        <v>679.02000000000714</v>
      </c>
      <c r="Z1202" s="151"/>
    </row>
    <row r="1203" spans="23:26">
      <c r="W1203" s="3">
        <f t="shared" si="120"/>
        <v>11701</v>
      </c>
      <c r="X1203" s="3">
        <f t="shared" si="118"/>
        <v>11710</v>
      </c>
      <c r="Y1203" s="151">
        <f t="shared" si="119"/>
        <v>679.60000000000719</v>
      </c>
      <c r="Z1203" s="151"/>
    </row>
    <row r="1204" spans="23:26">
      <c r="W1204" s="3">
        <f t="shared" si="120"/>
        <v>11711</v>
      </c>
      <c r="X1204" s="3">
        <f t="shared" si="118"/>
        <v>11720</v>
      </c>
      <c r="Y1204" s="151">
        <f t="shared" si="119"/>
        <v>680.18000000000723</v>
      </c>
      <c r="Z1204" s="151"/>
    </row>
    <row r="1205" spans="23:26">
      <c r="W1205" s="3">
        <f t="shared" si="120"/>
        <v>11721</v>
      </c>
      <c r="X1205" s="3">
        <f t="shared" si="118"/>
        <v>11730</v>
      </c>
      <c r="Y1205" s="151">
        <f t="shared" si="119"/>
        <v>680.76000000000727</v>
      </c>
      <c r="Z1205" s="151"/>
    </row>
    <row r="1206" spans="23:26">
      <c r="W1206" s="3">
        <f t="shared" si="120"/>
        <v>11731</v>
      </c>
      <c r="X1206" s="3">
        <f t="shared" si="118"/>
        <v>11740</v>
      </c>
      <c r="Y1206" s="151">
        <f t="shared" si="119"/>
        <v>681.34000000000731</v>
      </c>
      <c r="Z1206" s="151"/>
    </row>
    <row r="1207" spans="23:26">
      <c r="W1207" s="3">
        <f t="shared" si="120"/>
        <v>11741</v>
      </c>
      <c r="X1207" s="3">
        <f t="shared" si="118"/>
        <v>11750</v>
      </c>
      <c r="Y1207" s="151">
        <f t="shared" si="119"/>
        <v>681.92000000000735</v>
      </c>
      <c r="Z1207" s="151"/>
    </row>
    <row r="1208" spans="23:26">
      <c r="W1208" s="3">
        <f t="shared" si="120"/>
        <v>11751</v>
      </c>
      <c r="X1208" s="3">
        <f t="shared" si="118"/>
        <v>11760</v>
      </c>
      <c r="Y1208" s="151">
        <f t="shared" si="119"/>
        <v>682.50000000000739</v>
      </c>
      <c r="Z1208" s="151"/>
    </row>
    <row r="1209" spans="23:26">
      <c r="W1209" s="3">
        <f t="shared" si="120"/>
        <v>11761</v>
      </c>
      <c r="X1209" s="3">
        <f t="shared" si="118"/>
        <v>11770</v>
      </c>
      <c r="Y1209" s="151">
        <f t="shared" si="119"/>
        <v>683.08000000000743</v>
      </c>
      <c r="Z1209" s="151"/>
    </row>
    <row r="1210" spans="23:26">
      <c r="W1210" s="3">
        <f t="shared" si="120"/>
        <v>11771</v>
      </c>
      <c r="X1210" s="3">
        <f t="shared" si="118"/>
        <v>11780</v>
      </c>
      <c r="Y1210" s="151">
        <f t="shared" si="119"/>
        <v>683.66000000000747</v>
      </c>
      <c r="Z1210" s="151"/>
    </row>
    <row r="1211" spans="23:26">
      <c r="W1211" s="3">
        <f t="shared" si="120"/>
        <v>11781</v>
      </c>
      <c r="X1211" s="3">
        <f t="shared" si="118"/>
        <v>11790</v>
      </c>
      <c r="Y1211" s="151">
        <f t="shared" si="119"/>
        <v>684.24000000000751</v>
      </c>
      <c r="Z1211" s="151"/>
    </row>
    <row r="1212" spans="23:26">
      <c r="W1212" s="3">
        <f t="shared" si="120"/>
        <v>11791</v>
      </c>
      <c r="X1212" s="3">
        <f t="shared" si="118"/>
        <v>11800</v>
      </c>
      <c r="Y1212" s="151">
        <f t="shared" si="119"/>
        <v>684.82000000000755</v>
      </c>
      <c r="Z1212" s="151"/>
    </row>
    <row r="1213" spans="23:26">
      <c r="W1213" s="3">
        <f t="shared" si="120"/>
        <v>11801</v>
      </c>
      <c r="X1213" s="3">
        <f t="shared" si="118"/>
        <v>11810</v>
      </c>
      <c r="Y1213" s="151">
        <f t="shared" si="119"/>
        <v>685.40000000000759</v>
      </c>
      <c r="Z1213" s="151"/>
    </row>
    <row r="1214" spans="23:26">
      <c r="W1214" s="3">
        <f t="shared" si="120"/>
        <v>11811</v>
      </c>
      <c r="X1214" s="3">
        <f t="shared" si="118"/>
        <v>11820</v>
      </c>
      <c r="Y1214" s="151">
        <f t="shared" si="119"/>
        <v>685.98000000000764</v>
      </c>
      <c r="Z1214" s="151"/>
    </row>
    <row r="1215" spans="23:26">
      <c r="W1215" s="3">
        <f t="shared" si="120"/>
        <v>11821</v>
      </c>
      <c r="X1215" s="3">
        <f t="shared" si="118"/>
        <v>11830</v>
      </c>
      <c r="Y1215" s="151">
        <f t="shared" si="119"/>
        <v>686.56000000000768</v>
      </c>
      <c r="Z1215" s="151"/>
    </row>
    <row r="1216" spans="23:26">
      <c r="W1216" s="3">
        <f t="shared" si="120"/>
        <v>11831</v>
      </c>
      <c r="X1216" s="3">
        <f t="shared" si="118"/>
        <v>11840</v>
      </c>
      <c r="Y1216" s="151">
        <f t="shared" si="119"/>
        <v>687.14000000000772</v>
      </c>
      <c r="Z1216" s="151"/>
    </row>
    <row r="1217" spans="23:26">
      <c r="W1217" s="3">
        <f t="shared" si="120"/>
        <v>11841</v>
      </c>
      <c r="X1217" s="3">
        <f t="shared" si="118"/>
        <v>11850</v>
      </c>
      <c r="Y1217" s="151">
        <f t="shared" si="119"/>
        <v>687.72000000000776</v>
      </c>
      <c r="Z1217" s="151"/>
    </row>
    <row r="1218" spans="23:26">
      <c r="W1218" s="3">
        <f t="shared" si="120"/>
        <v>11851</v>
      </c>
      <c r="X1218" s="3">
        <f t="shared" si="118"/>
        <v>11860</v>
      </c>
      <c r="Y1218" s="151">
        <f t="shared" si="119"/>
        <v>688.3000000000078</v>
      </c>
      <c r="Z1218" s="151"/>
    </row>
    <row r="1219" spans="23:26">
      <c r="W1219" s="3">
        <f t="shared" si="120"/>
        <v>11861</v>
      </c>
      <c r="X1219" s="3">
        <f t="shared" si="118"/>
        <v>11870</v>
      </c>
      <c r="Y1219" s="151">
        <f t="shared" si="119"/>
        <v>688.88000000000784</v>
      </c>
      <c r="Z1219" s="151"/>
    </row>
    <row r="1220" spans="23:26">
      <c r="W1220" s="3">
        <f t="shared" si="120"/>
        <v>11871</v>
      </c>
      <c r="X1220" s="3">
        <f t="shared" si="118"/>
        <v>11880</v>
      </c>
      <c r="Y1220" s="151">
        <f t="shared" si="119"/>
        <v>689.46000000000788</v>
      </c>
      <c r="Z1220" s="151"/>
    </row>
    <row r="1221" spans="23:26">
      <c r="W1221" s="3">
        <f t="shared" si="120"/>
        <v>11881</v>
      </c>
      <c r="X1221" s="3">
        <f t="shared" si="118"/>
        <v>11890</v>
      </c>
      <c r="Y1221" s="151">
        <f t="shared" si="119"/>
        <v>690.04000000000792</v>
      </c>
      <c r="Z1221" s="151"/>
    </row>
    <row r="1222" spans="23:26">
      <c r="W1222" s="3">
        <f t="shared" si="120"/>
        <v>11891</v>
      </c>
      <c r="X1222" s="3">
        <f t="shared" si="118"/>
        <v>11900</v>
      </c>
      <c r="Y1222" s="151">
        <f t="shared" si="119"/>
        <v>690.62000000000796</v>
      </c>
      <c r="Z1222" s="151"/>
    </row>
    <row r="1223" spans="23:26">
      <c r="W1223" s="3">
        <f t="shared" si="120"/>
        <v>11901</v>
      </c>
      <c r="X1223" s="3">
        <f t="shared" si="118"/>
        <v>11910</v>
      </c>
      <c r="Y1223" s="151">
        <f t="shared" si="119"/>
        <v>691.200000000008</v>
      </c>
      <c r="Z1223" s="151"/>
    </row>
    <row r="1224" spans="23:26">
      <c r="W1224" s="3">
        <f t="shared" si="120"/>
        <v>11911</v>
      </c>
      <c r="X1224" s="3">
        <f t="shared" si="118"/>
        <v>11920</v>
      </c>
      <c r="Y1224" s="151">
        <f t="shared" si="119"/>
        <v>691.78000000000804</v>
      </c>
      <c r="Z1224" s="151"/>
    </row>
    <row r="1225" spans="23:26">
      <c r="W1225" s="3">
        <f t="shared" si="120"/>
        <v>11921</v>
      </c>
      <c r="X1225" s="3">
        <f t="shared" si="118"/>
        <v>11930</v>
      </c>
      <c r="Y1225" s="151">
        <f t="shared" si="119"/>
        <v>692.36000000000809</v>
      </c>
      <c r="Z1225" s="151"/>
    </row>
    <row r="1226" spans="23:26">
      <c r="W1226" s="3">
        <f t="shared" si="120"/>
        <v>11931</v>
      </c>
      <c r="X1226" s="3">
        <f t="shared" si="118"/>
        <v>11940</v>
      </c>
      <c r="Y1226" s="151">
        <f t="shared" si="119"/>
        <v>692.94000000000813</v>
      </c>
      <c r="Z1226" s="151"/>
    </row>
    <row r="1227" spans="23:26">
      <c r="W1227" s="3">
        <f t="shared" si="120"/>
        <v>11941</v>
      </c>
      <c r="X1227" s="3">
        <f t="shared" si="118"/>
        <v>11950</v>
      </c>
      <c r="Y1227" s="151">
        <f t="shared" si="119"/>
        <v>693.52000000000817</v>
      </c>
      <c r="Z1227" s="151"/>
    </row>
    <row r="1228" spans="23:26">
      <c r="W1228" s="3">
        <f t="shared" si="120"/>
        <v>11951</v>
      </c>
      <c r="X1228" s="3">
        <f t="shared" si="118"/>
        <v>11960</v>
      </c>
      <c r="Y1228" s="151">
        <f t="shared" si="119"/>
        <v>694.10000000000821</v>
      </c>
      <c r="Z1228" s="151"/>
    </row>
    <row r="1229" spans="23:26">
      <c r="W1229" s="3">
        <f t="shared" si="120"/>
        <v>11961</v>
      </c>
      <c r="X1229" s="3">
        <f t="shared" si="118"/>
        <v>11970</v>
      </c>
      <c r="Y1229" s="151">
        <f t="shared" si="119"/>
        <v>694.68000000000825</v>
      </c>
      <c r="Z1229" s="151"/>
    </row>
    <row r="1230" spans="23:26">
      <c r="W1230" s="3">
        <f t="shared" si="120"/>
        <v>11971</v>
      </c>
      <c r="X1230" s="3">
        <f t="shared" si="118"/>
        <v>11980</v>
      </c>
      <c r="Y1230" s="151">
        <f t="shared" si="119"/>
        <v>695.26000000000829</v>
      </c>
      <c r="Z1230" s="151"/>
    </row>
    <row r="1231" spans="23:26">
      <c r="W1231" s="3">
        <f t="shared" si="120"/>
        <v>11981</v>
      </c>
      <c r="X1231" s="3">
        <f t="shared" si="118"/>
        <v>11990</v>
      </c>
      <c r="Y1231" s="151">
        <f t="shared" si="119"/>
        <v>695.84000000000833</v>
      </c>
      <c r="Z1231" s="151"/>
    </row>
    <row r="1232" spans="23:26">
      <c r="W1232" s="3">
        <f t="shared" si="120"/>
        <v>11991</v>
      </c>
      <c r="X1232" s="3">
        <f t="shared" si="118"/>
        <v>12000</v>
      </c>
      <c r="Y1232" s="151">
        <f t="shared" si="119"/>
        <v>696.42000000000837</v>
      </c>
      <c r="Z1232" s="151"/>
    </row>
    <row r="1233" spans="23:26">
      <c r="W1233" s="3">
        <f t="shared" si="120"/>
        <v>12001</v>
      </c>
      <c r="X1233" s="3">
        <f t="shared" si="118"/>
        <v>12010</v>
      </c>
      <c r="Y1233" s="151">
        <f t="shared" si="119"/>
        <v>697.00000000000841</v>
      </c>
      <c r="Z1233" s="151"/>
    </row>
    <row r="1234" spans="23:26">
      <c r="W1234" s="3">
        <f t="shared" si="120"/>
        <v>12011</v>
      </c>
      <c r="X1234" s="3">
        <f t="shared" si="118"/>
        <v>12020</v>
      </c>
      <c r="Y1234" s="151">
        <f t="shared" si="119"/>
        <v>697.58000000000845</v>
      </c>
      <c r="Z1234" s="151"/>
    </row>
    <row r="1235" spans="23:26">
      <c r="W1235" s="3">
        <f t="shared" si="120"/>
        <v>12021</v>
      </c>
      <c r="X1235" s="3">
        <f t="shared" si="118"/>
        <v>12030</v>
      </c>
      <c r="Y1235" s="151">
        <f t="shared" si="119"/>
        <v>698.16000000000849</v>
      </c>
      <c r="Z1235" s="151"/>
    </row>
    <row r="1236" spans="23:26">
      <c r="W1236" s="3">
        <f t="shared" si="120"/>
        <v>12031</v>
      </c>
      <c r="X1236" s="3">
        <f t="shared" si="118"/>
        <v>12040</v>
      </c>
      <c r="Y1236" s="151">
        <f t="shared" si="119"/>
        <v>698.74000000000854</v>
      </c>
      <c r="Z1236" s="151"/>
    </row>
    <row r="1237" spans="23:26">
      <c r="W1237" s="3">
        <f t="shared" si="120"/>
        <v>12041</v>
      </c>
      <c r="X1237" s="3">
        <f t="shared" si="118"/>
        <v>12050</v>
      </c>
      <c r="Y1237" s="151">
        <f t="shared" si="119"/>
        <v>699.32000000000858</v>
      </c>
      <c r="Z1237" s="151"/>
    </row>
    <row r="1238" spans="23:26">
      <c r="W1238" s="3">
        <f t="shared" si="120"/>
        <v>12051</v>
      </c>
      <c r="X1238" s="3">
        <f t="shared" si="118"/>
        <v>12060</v>
      </c>
      <c r="Y1238" s="151">
        <f t="shared" si="119"/>
        <v>699.90000000000862</v>
      </c>
      <c r="Z1238" s="151"/>
    </row>
    <row r="1239" spans="23:26">
      <c r="W1239" s="3">
        <f t="shared" si="120"/>
        <v>12061</v>
      </c>
      <c r="X1239" s="3">
        <f t="shared" si="118"/>
        <v>12070</v>
      </c>
      <c r="Y1239" s="151">
        <f t="shared" si="119"/>
        <v>700.48000000000866</v>
      </c>
      <c r="Z1239" s="151"/>
    </row>
    <row r="1240" spans="23:26">
      <c r="W1240" s="3">
        <f t="shared" si="120"/>
        <v>12071</v>
      </c>
      <c r="X1240" s="3">
        <f t="shared" si="118"/>
        <v>12080</v>
      </c>
      <c r="Y1240" s="151">
        <f t="shared" si="119"/>
        <v>701.0600000000087</v>
      </c>
      <c r="Z1240" s="151"/>
    </row>
    <row r="1241" spans="23:26">
      <c r="W1241" s="3">
        <f t="shared" si="120"/>
        <v>12081</v>
      </c>
      <c r="X1241" s="3">
        <f t="shared" si="118"/>
        <v>12090</v>
      </c>
      <c r="Y1241" s="151">
        <f t="shared" si="119"/>
        <v>701.64000000000874</v>
      </c>
      <c r="Z1241" s="151"/>
    </row>
    <row r="1242" spans="23:26">
      <c r="W1242" s="3">
        <f t="shared" si="120"/>
        <v>12091</v>
      </c>
      <c r="X1242" s="3">
        <f t="shared" si="118"/>
        <v>12100</v>
      </c>
      <c r="Y1242" s="151">
        <f t="shared" si="119"/>
        <v>702.22000000000878</v>
      </c>
      <c r="Z1242" s="151"/>
    </row>
    <row r="1243" spans="23:26">
      <c r="W1243" s="3">
        <f t="shared" si="120"/>
        <v>12101</v>
      </c>
      <c r="X1243" s="3">
        <f t="shared" si="118"/>
        <v>12110</v>
      </c>
      <c r="Y1243" s="151">
        <f t="shared" si="119"/>
        <v>702.80000000000882</v>
      </c>
      <c r="Z1243" s="151"/>
    </row>
    <row r="1244" spans="23:26">
      <c r="W1244" s="3">
        <f t="shared" si="120"/>
        <v>12111</v>
      </c>
      <c r="X1244" s="3">
        <f t="shared" si="118"/>
        <v>12120</v>
      </c>
      <c r="Y1244" s="151">
        <f t="shared" si="119"/>
        <v>703.38000000000886</v>
      </c>
      <c r="Z1244" s="151"/>
    </row>
    <row r="1245" spans="23:26">
      <c r="W1245" s="3">
        <f t="shared" si="120"/>
        <v>12121</v>
      </c>
      <c r="X1245" s="3">
        <f t="shared" si="118"/>
        <v>12130</v>
      </c>
      <c r="Y1245" s="151">
        <f t="shared" si="119"/>
        <v>703.9600000000089</v>
      </c>
      <c r="Z1245" s="151"/>
    </row>
    <row r="1246" spans="23:26">
      <c r="W1246" s="3">
        <f t="shared" si="120"/>
        <v>12131</v>
      </c>
      <c r="X1246" s="3">
        <f t="shared" si="118"/>
        <v>12140</v>
      </c>
      <c r="Y1246" s="151">
        <f t="shared" si="119"/>
        <v>704.54000000000894</v>
      </c>
      <c r="Z1246" s="151"/>
    </row>
    <row r="1247" spans="23:26">
      <c r="W1247" s="3">
        <f t="shared" si="120"/>
        <v>12141</v>
      </c>
      <c r="X1247" s="3">
        <f t="shared" si="118"/>
        <v>12150</v>
      </c>
      <c r="Y1247" s="151">
        <f t="shared" si="119"/>
        <v>705.12000000000899</v>
      </c>
      <c r="Z1247" s="151"/>
    </row>
    <row r="1248" spans="23:26">
      <c r="W1248" s="3">
        <f t="shared" si="120"/>
        <v>12151</v>
      </c>
      <c r="X1248" s="3">
        <f t="shared" si="118"/>
        <v>12160</v>
      </c>
      <c r="Y1248" s="151">
        <f t="shared" si="119"/>
        <v>705.70000000000903</v>
      </c>
      <c r="Z1248" s="151"/>
    </row>
    <row r="1249" spans="23:26">
      <c r="W1249" s="3">
        <f t="shared" si="120"/>
        <v>12161</v>
      </c>
      <c r="X1249" s="3">
        <f t="shared" si="118"/>
        <v>12170</v>
      </c>
      <c r="Y1249" s="151">
        <f t="shared" si="119"/>
        <v>706.28000000000907</v>
      </c>
      <c r="Z1249" s="151"/>
    </row>
    <row r="1250" spans="23:26">
      <c r="W1250" s="3">
        <f t="shared" si="120"/>
        <v>12171</v>
      </c>
      <c r="X1250" s="3">
        <f t="shared" ref="X1250:X1313" si="121">W1250+9</f>
        <v>12180</v>
      </c>
      <c r="Y1250" s="151">
        <f t="shared" ref="Y1250:Y1313" si="122">Y1249+$Z$33</f>
        <v>706.86000000000911</v>
      </c>
      <c r="Z1250" s="151"/>
    </row>
    <row r="1251" spans="23:26">
      <c r="W1251" s="3">
        <f t="shared" si="120"/>
        <v>12181</v>
      </c>
      <c r="X1251" s="3">
        <f t="shared" si="121"/>
        <v>12190</v>
      </c>
      <c r="Y1251" s="151">
        <f t="shared" si="122"/>
        <v>707.44000000000915</v>
      </c>
      <c r="Z1251" s="151"/>
    </row>
    <row r="1252" spans="23:26">
      <c r="W1252" s="3">
        <f t="shared" si="120"/>
        <v>12191</v>
      </c>
      <c r="X1252" s="3">
        <f t="shared" si="121"/>
        <v>12200</v>
      </c>
      <c r="Y1252" s="151">
        <f t="shared" si="122"/>
        <v>708.02000000000919</v>
      </c>
      <c r="Z1252" s="151"/>
    </row>
    <row r="1253" spans="23:26">
      <c r="W1253" s="3">
        <f t="shared" ref="W1253:W1316" si="123">W1252+10</f>
        <v>12201</v>
      </c>
      <c r="X1253" s="3">
        <f t="shared" si="121"/>
        <v>12210</v>
      </c>
      <c r="Y1253" s="151">
        <f t="shared" si="122"/>
        <v>708.60000000000923</v>
      </c>
      <c r="Z1253" s="151"/>
    </row>
    <row r="1254" spans="23:26">
      <c r="W1254" s="3">
        <f t="shared" si="123"/>
        <v>12211</v>
      </c>
      <c r="X1254" s="3">
        <f t="shared" si="121"/>
        <v>12220</v>
      </c>
      <c r="Y1254" s="151">
        <f t="shared" si="122"/>
        <v>709.18000000000927</v>
      </c>
      <c r="Z1254" s="151"/>
    </row>
    <row r="1255" spans="23:26">
      <c r="W1255" s="3">
        <f t="shared" si="123"/>
        <v>12221</v>
      </c>
      <c r="X1255" s="3">
        <f t="shared" si="121"/>
        <v>12230</v>
      </c>
      <c r="Y1255" s="151">
        <f t="shared" si="122"/>
        <v>709.76000000000931</v>
      </c>
      <c r="Z1255" s="151"/>
    </row>
    <row r="1256" spans="23:26">
      <c r="W1256" s="3">
        <f t="shared" si="123"/>
        <v>12231</v>
      </c>
      <c r="X1256" s="3">
        <f t="shared" si="121"/>
        <v>12240</v>
      </c>
      <c r="Y1256" s="151">
        <f t="shared" si="122"/>
        <v>710.34000000000935</v>
      </c>
      <c r="Z1256" s="151"/>
    </row>
    <row r="1257" spans="23:26">
      <c r="W1257" s="3">
        <f t="shared" si="123"/>
        <v>12241</v>
      </c>
      <c r="X1257" s="3">
        <f t="shared" si="121"/>
        <v>12250</v>
      </c>
      <c r="Y1257" s="151">
        <f t="shared" si="122"/>
        <v>710.9200000000094</v>
      </c>
      <c r="Z1257" s="151"/>
    </row>
    <row r="1258" spans="23:26">
      <c r="W1258" s="3">
        <f t="shared" si="123"/>
        <v>12251</v>
      </c>
      <c r="X1258" s="3">
        <f t="shared" si="121"/>
        <v>12260</v>
      </c>
      <c r="Y1258" s="151">
        <f t="shared" si="122"/>
        <v>711.50000000000944</v>
      </c>
      <c r="Z1258" s="151"/>
    </row>
    <row r="1259" spans="23:26">
      <c r="W1259" s="3">
        <f t="shared" si="123"/>
        <v>12261</v>
      </c>
      <c r="X1259" s="3">
        <f t="shared" si="121"/>
        <v>12270</v>
      </c>
      <c r="Y1259" s="151">
        <f t="shared" si="122"/>
        <v>712.08000000000948</v>
      </c>
      <c r="Z1259" s="151"/>
    </row>
    <row r="1260" spans="23:26">
      <c r="W1260" s="3">
        <f t="shared" si="123"/>
        <v>12271</v>
      </c>
      <c r="X1260" s="3">
        <f t="shared" si="121"/>
        <v>12280</v>
      </c>
      <c r="Y1260" s="151">
        <f t="shared" si="122"/>
        <v>712.66000000000952</v>
      </c>
      <c r="Z1260" s="151"/>
    </row>
    <row r="1261" spans="23:26">
      <c r="W1261" s="3">
        <f t="shared" si="123"/>
        <v>12281</v>
      </c>
      <c r="X1261" s="3">
        <f t="shared" si="121"/>
        <v>12290</v>
      </c>
      <c r="Y1261" s="151">
        <f t="shared" si="122"/>
        <v>713.24000000000956</v>
      </c>
      <c r="Z1261" s="151"/>
    </row>
    <row r="1262" spans="23:26">
      <c r="W1262" s="3">
        <f t="shared" si="123"/>
        <v>12291</v>
      </c>
      <c r="X1262" s="3">
        <f t="shared" si="121"/>
        <v>12300</v>
      </c>
      <c r="Y1262" s="151">
        <f t="shared" si="122"/>
        <v>713.8200000000096</v>
      </c>
      <c r="Z1262" s="151"/>
    </row>
    <row r="1263" spans="23:26">
      <c r="W1263" s="3">
        <f t="shared" si="123"/>
        <v>12301</v>
      </c>
      <c r="X1263" s="3">
        <f t="shared" si="121"/>
        <v>12310</v>
      </c>
      <c r="Y1263" s="151">
        <f t="shared" si="122"/>
        <v>714.40000000000964</v>
      </c>
      <c r="Z1263" s="151"/>
    </row>
    <row r="1264" spans="23:26">
      <c r="W1264" s="3">
        <f t="shared" si="123"/>
        <v>12311</v>
      </c>
      <c r="X1264" s="3">
        <f t="shared" si="121"/>
        <v>12320</v>
      </c>
      <c r="Y1264" s="151">
        <f t="shared" si="122"/>
        <v>714.98000000000968</v>
      </c>
      <c r="Z1264" s="151"/>
    </row>
    <row r="1265" spans="23:26">
      <c r="W1265" s="3">
        <f t="shared" si="123"/>
        <v>12321</v>
      </c>
      <c r="X1265" s="3">
        <f t="shared" si="121"/>
        <v>12330</v>
      </c>
      <c r="Y1265" s="151">
        <f t="shared" si="122"/>
        <v>715.56000000000972</v>
      </c>
      <c r="Z1265" s="151"/>
    </row>
    <row r="1266" spans="23:26">
      <c r="W1266" s="3">
        <f t="shared" si="123"/>
        <v>12331</v>
      </c>
      <c r="X1266" s="3">
        <f t="shared" si="121"/>
        <v>12340</v>
      </c>
      <c r="Y1266" s="151">
        <f t="shared" si="122"/>
        <v>716.14000000000976</v>
      </c>
      <c r="Z1266" s="151"/>
    </row>
    <row r="1267" spans="23:26">
      <c r="W1267" s="3">
        <f t="shared" si="123"/>
        <v>12341</v>
      </c>
      <c r="X1267" s="3">
        <f t="shared" si="121"/>
        <v>12350</v>
      </c>
      <c r="Y1267" s="151">
        <f t="shared" si="122"/>
        <v>716.7200000000098</v>
      </c>
      <c r="Z1267" s="151"/>
    </row>
    <row r="1268" spans="23:26">
      <c r="W1268" s="3">
        <f t="shared" si="123"/>
        <v>12351</v>
      </c>
      <c r="X1268" s="3">
        <f t="shared" si="121"/>
        <v>12360</v>
      </c>
      <c r="Y1268" s="151">
        <f t="shared" si="122"/>
        <v>717.30000000000985</v>
      </c>
      <c r="Z1268" s="151"/>
    </row>
    <row r="1269" spans="23:26">
      <c r="W1269" s="3">
        <f t="shared" si="123"/>
        <v>12361</v>
      </c>
      <c r="X1269" s="3">
        <f t="shared" si="121"/>
        <v>12370</v>
      </c>
      <c r="Y1269" s="151">
        <f t="shared" si="122"/>
        <v>717.88000000000989</v>
      </c>
      <c r="Z1269" s="151"/>
    </row>
    <row r="1270" spans="23:26">
      <c r="W1270" s="3">
        <f t="shared" si="123"/>
        <v>12371</v>
      </c>
      <c r="X1270" s="3">
        <f t="shared" si="121"/>
        <v>12380</v>
      </c>
      <c r="Y1270" s="151">
        <f t="shared" si="122"/>
        <v>718.46000000000993</v>
      </c>
      <c r="Z1270" s="151"/>
    </row>
    <row r="1271" spans="23:26">
      <c r="W1271" s="3">
        <f t="shared" si="123"/>
        <v>12381</v>
      </c>
      <c r="X1271" s="3">
        <f t="shared" si="121"/>
        <v>12390</v>
      </c>
      <c r="Y1271" s="151">
        <f t="shared" si="122"/>
        <v>719.04000000000997</v>
      </c>
      <c r="Z1271" s="151"/>
    </row>
    <row r="1272" spans="23:26">
      <c r="W1272" s="3">
        <f t="shared" si="123"/>
        <v>12391</v>
      </c>
      <c r="X1272" s="3">
        <f t="shared" si="121"/>
        <v>12400</v>
      </c>
      <c r="Y1272" s="151">
        <f t="shared" si="122"/>
        <v>719.62000000001001</v>
      </c>
      <c r="Z1272" s="151"/>
    </row>
    <row r="1273" spans="23:26">
      <c r="W1273" s="3">
        <f t="shared" si="123"/>
        <v>12401</v>
      </c>
      <c r="X1273" s="3">
        <f t="shared" si="121"/>
        <v>12410</v>
      </c>
      <c r="Y1273" s="151">
        <f t="shared" si="122"/>
        <v>720.20000000001005</v>
      </c>
      <c r="Z1273" s="151"/>
    </row>
    <row r="1274" spans="23:26">
      <c r="W1274" s="3">
        <f t="shared" si="123"/>
        <v>12411</v>
      </c>
      <c r="X1274" s="3">
        <f t="shared" si="121"/>
        <v>12420</v>
      </c>
      <c r="Y1274" s="151">
        <f t="shared" si="122"/>
        <v>720.78000000001009</v>
      </c>
      <c r="Z1274" s="151"/>
    </row>
    <row r="1275" spans="23:26">
      <c r="W1275" s="3">
        <f t="shared" si="123"/>
        <v>12421</v>
      </c>
      <c r="X1275" s="3">
        <f t="shared" si="121"/>
        <v>12430</v>
      </c>
      <c r="Y1275" s="151">
        <f t="shared" si="122"/>
        <v>721.36000000001013</v>
      </c>
      <c r="Z1275" s="151"/>
    </row>
    <row r="1276" spans="23:26">
      <c r="W1276" s="3">
        <f t="shared" si="123"/>
        <v>12431</v>
      </c>
      <c r="X1276" s="3">
        <f t="shared" si="121"/>
        <v>12440</v>
      </c>
      <c r="Y1276" s="151">
        <f t="shared" si="122"/>
        <v>721.94000000001017</v>
      </c>
      <c r="Z1276" s="151"/>
    </row>
    <row r="1277" spans="23:26">
      <c r="W1277" s="3">
        <f t="shared" si="123"/>
        <v>12441</v>
      </c>
      <c r="X1277" s="3">
        <f t="shared" si="121"/>
        <v>12450</v>
      </c>
      <c r="Y1277" s="151">
        <f t="shared" si="122"/>
        <v>722.52000000001021</v>
      </c>
      <c r="Z1277" s="151"/>
    </row>
    <row r="1278" spans="23:26">
      <c r="W1278" s="3">
        <f t="shared" si="123"/>
        <v>12451</v>
      </c>
      <c r="X1278" s="3">
        <f t="shared" si="121"/>
        <v>12460</v>
      </c>
      <c r="Y1278" s="151">
        <f t="shared" si="122"/>
        <v>723.10000000001025</v>
      </c>
      <c r="Z1278" s="151"/>
    </row>
    <row r="1279" spans="23:26">
      <c r="W1279" s="3">
        <f t="shared" si="123"/>
        <v>12461</v>
      </c>
      <c r="X1279" s="3">
        <f t="shared" si="121"/>
        <v>12470</v>
      </c>
      <c r="Y1279" s="151">
        <f t="shared" si="122"/>
        <v>723.6800000000103</v>
      </c>
      <c r="Z1279" s="151"/>
    </row>
    <row r="1280" spans="23:26">
      <c r="W1280" s="3">
        <f t="shared" si="123"/>
        <v>12471</v>
      </c>
      <c r="X1280" s="3">
        <f t="shared" si="121"/>
        <v>12480</v>
      </c>
      <c r="Y1280" s="151">
        <f t="shared" si="122"/>
        <v>724.26000000001034</v>
      </c>
      <c r="Z1280" s="151"/>
    </row>
    <row r="1281" spans="23:26">
      <c r="W1281" s="3">
        <f t="shared" si="123"/>
        <v>12481</v>
      </c>
      <c r="X1281" s="3">
        <f t="shared" si="121"/>
        <v>12490</v>
      </c>
      <c r="Y1281" s="151">
        <f t="shared" si="122"/>
        <v>724.84000000001038</v>
      </c>
      <c r="Z1281" s="151"/>
    </row>
    <row r="1282" spans="23:26">
      <c r="W1282" s="3">
        <f t="shared" si="123"/>
        <v>12491</v>
      </c>
      <c r="X1282" s="3">
        <f t="shared" si="121"/>
        <v>12500</v>
      </c>
      <c r="Y1282" s="151">
        <f t="shared" si="122"/>
        <v>725.42000000001042</v>
      </c>
      <c r="Z1282" s="151"/>
    </row>
    <row r="1283" spans="23:26">
      <c r="W1283" s="3">
        <f t="shared" si="123"/>
        <v>12501</v>
      </c>
      <c r="X1283" s="3">
        <f t="shared" si="121"/>
        <v>12510</v>
      </c>
      <c r="Y1283" s="151">
        <f t="shared" si="122"/>
        <v>726.00000000001046</v>
      </c>
      <c r="Z1283" s="151"/>
    </row>
    <row r="1284" spans="23:26">
      <c r="W1284" s="3">
        <f t="shared" si="123"/>
        <v>12511</v>
      </c>
      <c r="X1284" s="3">
        <f t="shared" si="121"/>
        <v>12520</v>
      </c>
      <c r="Y1284" s="151">
        <f t="shared" si="122"/>
        <v>726.5800000000105</v>
      </c>
      <c r="Z1284" s="151"/>
    </row>
    <row r="1285" spans="23:26">
      <c r="W1285" s="3">
        <f t="shared" si="123"/>
        <v>12521</v>
      </c>
      <c r="X1285" s="3">
        <f t="shared" si="121"/>
        <v>12530</v>
      </c>
      <c r="Y1285" s="151">
        <f t="shared" si="122"/>
        <v>727.16000000001054</v>
      </c>
      <c r="Z1285" s="151"/>
    </row>
    <row r="1286" spans="23:26">
      <c r="W1286" s="3">
        <f t="shared" si="123"/>
        <v>12531</v>
      </c>
      <c r="X1286" s="3">
        <f t="shared" si="121"/>
        <v>12540</v>
      </c>
      <c r="Y1286" s="151">
        <f t="shared" si="122"/>
        <v>727.74000000001058</v>
      </c>
      <c r="Z1286" s="151"/>
    </row>
    <row r="1287" spans="23:26">
      <c r="W1287" s="3">
        <f t="shared" si="123"/>
        <v>12541</v>
      </c>
      <c r="X1287" s="3">
        <f t="shared" si="121"/>
        <v>12550</v>
      </c>
      <c r="Y1287" s="151">
        <f t="shared" si="122"/>
        <v>728.32000000001062</v>
      </c>
      <c r="Z1287" s="151"/>
    </row>
    <row r="1288" spans="23:26">
      <c r="W1288" s="3">
        <f t="shared" si="123"/>
        <v>12551</v>
      </c>
      <c r="X1288" s="3">
        <f t="shared" si="121"/>
        <v>12560</v>
      </c>
      <c r="Y1288" s="151">
        <f t="shared" si="122"/>
        <v>728.90000000001066</v>
      </c>
      <c r="Z1288" s="151"/>
    </row>
    <row r="1289" spans="23:26">
      <c r="W1289" s="3">
        <f t="shared" si="123"/>
        <v>12561</v>
      </c>
      <c r="X1289" s="3">
        <f t="shared" si="121"/>
        <v>12570</v>
      </c>
      <c r="Y1289" s="151">
        <f t="shared" si="122"/>
        <v>729.4800000000107</v>
      </c>
      <c r="Z1289" s="151"/>
    </row>
    <row r="1290" spans="23:26">
      <c r="W1290" s="3">
        <f t="shared" si="123"/>
        <v>12571</v>
      </c>
      <c r="X1290" s="3">
        <f t="shared" si="121"/>
        <v>12580</v>
      </c>
      <c r="Y1290" s="151">
        <f t="shared" si="122"/>
        <v>730.06000000001075</v>
      </c>
      <c r="Z1290" s="151"/>
    </row>
    <row r="1291" spans="23:26">
      <c r="W1291" s="3">
        <f t="shared" si="123"/>
        <v>12581</v>
      </c>
      <c r="X1291" s="3">
        <f t="shared" si="121"/>
        <v>12590</v>
      </c>
      <c r="Y1291" s="151">
        <f t="shared" si="122"/>
        <v>730.64000000001079</v>
      </c>
      <c r="Z1291" s="151"/>
    </row>
    <row r="1292" spans="23:26">
      <c r="W1292" s="3">
        <f t="shared" si="123"/>
        <v>12591</v>
      </c>
      <c r="X1292" s="3">
        <f t="shared" si="121"/>
        <v>12600</v>
      </c>
      <c r="Y1292" s="151">
        <f t="shared" si="122"/>
        <v>731.22000000001083</v>
      </c>
      <c r="Z1292" s="151"/>
    </row>
    <row r="1293" spans="23:26">
      <c r="W1293" s="3">
        <f t="shared" si="123"/>
        <v>12601</v>
      </c>
      <c r="X1293" s="3">
        <f t="shared" si="121"/>
        <v>12610</v>
      </c>
      <c r="Y1293" s="151">
        <f t="shared" si="122"/>
        <v>731.80000000001087</v>
      </c>
      <c r="Z1293" s="151"/>
    </row>
    <row r="1294" spans="23:26">
      <c r="W1294" s="3">
        <f t="shared" si="123"/>
        <v>12611</v>
      </c>
      <c r="X1294" s="3">
        <f t="shared" si="121"/>
        <v>12620</v>
      </c>
      <c r="Y1294" s="151">
        <f t="shared" si="122"/>
        <v>732.38000000001091</v>
      </c>
      <c r="Z1294" s="151"/>
    </row>
    <row r="1295" spans="23:26">
      <c r="W1295" s="3">
        <f t="shared" si="123"/>
        <v>12621</v>
      </c>
      <c r="X1295" s="3">
        <f t="shared" si="121"/>
        <v>12630</v>
      </c>
      <c r="Y1295" s="151">
        <f t="shared" si="122"/>
        <v>732.96000000001095</v>
      </c>
      <c r="Z1295" s="151"/>
    </row>
    <row r="1296" spans="23:26">
      <c r="W1296" s="3">
        <f t="shared" si="123"/>
        <v>12631</v>
      </c>
      <c r="X1296" s="3">
        <f t="shared" si="121"/>
        <v>12640</v>
      </c>
      <c r="Y1296" s="151">
        <f t="shared" si="122"/>
        <v>733.54000000001099</v>
      </c>
      <c r="Z1296" s="151"/>
    </row>
    <row r="1297" spans="23:26">
      <c r="W1297" s="3">
        <f t="shared" si="123"/>
        <v>12641</v>
      </c>
      <c r="X1297" s="3">
        <f t="shared" si="121"/>
        <v>12650</v>
      </c>
      <c r="Y1297" s="151">
        <f t="shared" si="122"/>
        <v>734.12000000001103</v>
      </c>
      <c r="Z1297" s="151"/>
    </row>
    <row r="1298" spans="23:26">
      <c r="W1298" s="3">
        <f t="shared" si="123"/>
        <v>12651</v>
      </c>
      <c r="X1298" s="3">
        <f t="shared" si="121"/>
        <v>12660</v>
      </c>
      <c r="Y1298" s="151">
        <f t="shared" si="122"/>
        <v>734.70000000001107</v>
      </c>
      <c r="Z1298" s="151"/>
    </row>
    <row r="1299" spans="23:26">
      <c r="W1299" s="3">
        <f t="shared" si="123"/>
        <v>12661</v>
      </c>
      <c r="X1299" s="3">
        <f t="shared" si="121"/>
        <v>12670</v>
      </c>
      <c r="Y1299" s="151">
        <f t="shared" si="122"/>
        <v>735.28000000001111</v>
      </c>
      <c r="Z1299" s="151"/>
    </row>
    <row r="1300" spans="23:26">
      <c r="W1300" s="3">
        <f t="shared" si="123"/>
        <v>12671</v>
      </c>
      <c r="X1300" s="3">
        <f t="shared" si="121"/>
        <v>12680</v>
      </c>
      <c r="Y1300" s="151">
        <f t="shared" si="122"/>
        <v>735.86000000001115</v>
      </c>
      <c r="Z1300" s="151"/>
    </row>
    <row r="1301" spans="23:26">
      <c r="W1301" s="3">
        <f t="shared" si="123"/>
        <v>12681</v>
      </c>
      <c r="X1301" s="3">
        <f t="shared" si="121"/>
        <v>12690</v>
      </c>
      <c r="Y1301" s="151">
        <f t="shared" si="122"/>
        <v>736.4400000000112</v>
      </c>
      <c r="Z1301" s="151"/>
    </row>
    <row r="1302" spans="23:26">
      <c r="W1302" s="3">
        <f t="shared" si="123"/>
        <v>12691</v>
      </c>
      <c r="X1302" s="3">
        <f t="shared" si="121"/>
        <v>12700</v>
      </c>
      <c r="Y1302" s="151">
        <f t="shared" si="122"/>
        <v>737.02000000001124</v>
      </c>
      <c r="Z1302" s="151"/>
    </row>
    <row r="1303" spans="23:26">
      <c r="W1303" s="3">
        <f t="shared" si="123"/>
        <v>12701</v>
      </c>
      <c r="X1303" s="3">
        <f t="shared" si="121"/>
        <v>12710</v>
      </c>
      <c r="Y1303" s="151">
        <f t="shared" si="122"/>
        <v>737.60000000001128</v>
      </c>
      <c r="Z1303" s="151"/>
    </row>
    <row r="1304" spans="23:26">
      <c r="W1304" s="3">
        <f t="shared" si="123"/>
        <v>12711</v>
      </c>
      <c r="X1304" s="3">
        <f t="shared" si="121"/>
        <v>12720</v>
      </c>
      <c r="Y1304" s="151">
        <f t="shared" si="122"/>
        <v>738.18000000001132</v>
      </c>
      <c r="Z1304" s="151"/>
    </row>
    <row r="1305" spans="23:26">
      <c r="W1305" s="3">
        <f t="shared" si="123"/>
        <v>12721</v>
      </c>
      <c r="X1305" s="3">
        <f t="shared" si="121"/>
        <v>12730</v>
      </c>
      <c r="Y1305" s="151">
        <f t="shared" si="122"/>
        <v>738.76000000001136</v>
      </c>
      <c r="Z1305" s="151"/>
    </row>
    <row r="1306" spans="23:26">
      <c r="W1306" s="3">
        <f t="shared" si="123"/>
        <v>12731</v>
      </c>
      <c r="X1306" s="3">
        <f t="shared" si="121"/>
        <v>12740</v>
      </c>
      <c r="Y1306" s="151">
        <f t="shared" si="122"/>
        <v>739.3400000000114</v>
      </c>
      <c r="Z1306" s="151"/>
    </row>
    <row r="1307" spans="23:26">
      <c r="W1307" s="3">
        <f t="shared" si="123"/>
        <v>12741</v>
      </c>
      <c r="X1307" s="3">
        <f t="shared" si="121"/>
        <v>12750</v>
      </c>
      <c r="Y1307" s="151">
        <f t="shared" si="122"/>
        <v>739.92000000001144</v>
      </c>
      <c r="Z1307" s="151"/>
    </row>
    <row r="1308" spans="23:26">
      <c r="W1308" s="3">
        <f t="shared" si="123"/>
        <v>12751</v>
      </c>
      <c r="X1308" s="3">
        <f t="shared" si="121"/>
        <v>12760</v>
      </c>
      <c r="Y1308" s="151">
        <f t="shared" si="122"/>
        <v>740.50000000001148</v>
      </c>
      <c r="Z1308" s="151"/>
    </row>
    <row r="1309" spans="23:26">
      <c r="W1309" s="3">
        <f t="shared" si="123"/>
        <v>12761</v>
      </c>
      <c r="X1309" s="3">
        <f t="shared" si="121"/>
        <v>12770</v>
      </c>
      <c r="Y1309" s="151">
        <f t="shared" si="122"/>
        <v>741.08000000001152</v>
      </c>
      <c r="Z1309" s="151"/>
    </row>
    <row r="1310" spans="23:26">
      <c r="W1310" s="3">
        <f t="shared" si="123"/>
        <v>12771</v>
      </c>
      <c r="X1310" s="3">
        <f t="shared" si="121"/>
        <v>12780</v>
      </c>
      <c r="Y1310" s="151">
        <f t="shared" si="122"/>
        <v>741.66000000001156</v>
      </c>
      <c r="Z1310" s="151"/>
    </row>
    <row r="1311" spans="23:26">
      <c r="W1311" s="3">
        <f t="shared" si="123"/>
        <v>12781</v>
      </c>
      <c r="X1311" s="3">
        <f t="shared" si="121"/>
        <v>12790</v>
      </c>
      <c r="Y1311" s="151">
        <f t="shared" si="122"/>
        <v>742.24000000001161</v>
      </c>
      <c r="Z1311" s="151"/>
    </row>
    <row r="1312" spans="23:26">
      <c r="W1312" s="3">
        <f t="shared" si="123"/>
        <v>12791</v>
      </c>
      <c r="X1312" s="3">
        <f t="shared" si="121"/>
        <v>12800</v>
      </c>
      <c r="Y1312" s="151">
        <f t="shared" si="122"/>
        <v>742.82000000001165</v>
      </c>
      <c r="Z1312" s="151"/>
    </row>
    <row r="1313" spans="23:26">
      <c r="W1313" s="3">
        <f t="shared" si="123"/>
        <v>12801</v>
      </c>
      <c r="X1313" s="3">
        <f t="shared" si="121"/>
        <v>12810</v>
      </c>
      <c r="Y1313" s="151">
        <f t="shared" si="122"/>
        <v>743.40000000001169</v>
      </c>
      <c r="Z1313" s="151"/>
    </row>
    <row r="1314" spans="23:26">
      <c r="W1314" s="3">
        <f t="shared" si="123"/>
        <v>12811</v>
      </c>
      <c r="X1314" s="3">
        <f t="shared" ref="X1314:X1377" si="124">W1314+9</f>
        <v>12820</v>
      </c>
      <c r="Y1314" s="151">
        <f t="shared" ref="Y1314:Y1377" si="125">Y1313+$Z$33</f>
        <v>743.98000000001173</v>
      </c>
      <c r="Z1314" s="151"/>
    </row>
    <row r="1315" spans="23:26">
      <c r="W1315" s="3">
        <f t="shared" si="123"/>
        <v>12821</v>
      </c>
      <c r="X1315" s="3">
        <f t="shared" si="124"/>
        <v>12830</v>
      </c>
      <c r="Y1315" s="151">
        <f t="shared" si="125"/>
        <v>744.56000000001177</v>
      </c>
      <c r="Z1315" s="151"/>
    </row>
    <row r="1316" spans="23:26">
      <c r="W1316" s="3">
        <f t="shared" si="123"/>
        <v>12831</v>
      </c>
      <c r="X1316" s="3">
        <f t="shared" si="124"/>
        <v>12840</v>
      </c>
      <c r="Y1316" s="151">
        <f t="shared" si="125"/>
        <v>745.14000000001181</v>
      </c>
      <c r="Z1316" s="151"/>
    </row>
    <row r="1317" spans="23:26">
      <c r="W1317" s="3">
        <f t="shared" ref="W1317:W1380" si="126">W1316+10</f>
        <v>12841</v>
      </c>
      <c r="X1317" s="3">
        <f t="shared" si="124"/>
        <v>12850</v>
      </c>
      <c r="Y1317" s="151">
        <f t="shared" si="125"/>
        <v>745.72000000001185</v>
      </c>
      <c r="Z1317" s="151"/>
    </row>
    <row r="1318" spans="23:26">
      <c r="W1318" s="3">
        <f t="shared" si="126"/>
        <v>12851</v>
      </c>
      <c r="X1318" s="3">
        <f t="shared" si="124"/>
        <v>12860</v>
      </c>
      <c r="Y1318" s="151">
        <f t="shared" si="125"/>
        <v>746.30000000001189</v>
      </c>
      <c r="Z1318" s="151"/>
    </row>
    <row r="1319" spans="23:26">
      <c r="W1319" s="3">
        <f t="shared" si="126"/>
        <v>12861</v>
      </c>
      <c r="X1319" s="3">
        <f t="shared" si="124"/>
        <v>12870</v>
      </c>
      <c r="Y1319" s="151">
        <f t="shared" si="125"/>
        <v>746.88000000001193</v>
      </c>
      <c r="Z1319" s="151"/>
    </row>
    <row r="1320" spans="23:26">
      <c r="W1320" s="3">
        <f t="shared" si="126"/>
        <v>12871</v>
      </c>
      <c r="X1320" s="3">
        <f t="shared" si="124"/>
        <v>12880</v>
      </c>
      <c r="Y1320" s="151">
        <f t="shared" si="125"/>
        <v>747.46000000001197</v>
      </c>
      <c r="Z1320" s="151"/>
    </row>
    <row r="1321" spans="23:26">
      <c r="W1321" s="3">
        <f t="shared" si="126"/>
        <v>12881</v>
      </c>
      <c r="X1321" s="3">
        <f t="shared" si="124"/>
        <v>12890</v>
      </c>
      <c r="Y1321" s="151">
        <f t="shared" si="125"/>
        <v>748.04000000001201</v>
      </c>
      <c r="Z1321" s="151"/>
    </row>
    <row r="1322" spans="23:26">
      <c r="W1322" s="3">
        <f t="shared" si="126"/>
        <v>12891</v>
      </c>
      <c r="X1322" s="3">
        <f t="shared" si="124"/>
        <v>12900</v>
      </c>
      <c r="Y1322" s="151">
        <f t="shared" si="125"/>
        <v>748.62000000001206</v>
      </c>
      <c r="Z1322" s="151"/>
    </row>
    <row r="1323" spans="23:26">
      <c r="W1323" s="3">
        <f t="shared" si="126"/>
        <v>12901</v>
      </c>
      <c r="X1323" s="3">
        <f t="shared" si="124"/>
        <v>12910</v>
      </c>
      <c r="Y1323" s="151">
        <f t="shared" si="125"/>
        <v>749.2000000000121</v>
      </c>
      <c r="Z1323" s="151"/>
    </row>
    <row r="1324" spans="23:26">
      <c r="W1324" s="3">
        <f t="shared" si="126"/>
        <v>12911</v>
      </c>
      <c r="X1324" s="3">
        <f t="shared" si="124"/>
        <v>12920</v>
      </c>
      <c r="Y1324" s="151">
        <f t="shared" si="125"/>
        <v>749.78000000001214</v>
      </c>
      <c r="Z1324" s="151"/>
    </row>
    <row r="1325" spans="23:26">
      <c r="W1325" s="3">
        <f t="shared" si="126"/>
        <v>12921</v>
      </c>
      <c r="X1325" s="3">
        <f t="shared" si="124"/>
        <v>12930</v>
      </c>
      <c r="Y1325" s="151">
        <f t="shared" si="125"/>
        <v>750.36000000001218</v>
      </c>
      <c r="Z1325" s="151"/>
    </row>
    <row r="1326" spans="23:26">
      <c r="W1326" s="3">
        <f t="shared" si="126"/>
        <v>12931</v>
      </c>
      <c r="X1326" s="3">
        <f t="shared" si="124"/>
        <v>12940</v>
      </c>
      <c r="Y1326" s="151">
        <f t="shared" si="125"/>
        <v>750.94000000001222</v>
      </c>
      <c r="Z1326" s="151"/>
    </row>
    <row r="1327" spans="23:26">
      <c r="W1327" s="3">
        <f t="shared" si="126"/>
        <v>12941</v>
      </c>
      <c r="X1327" s="3">
        <f t="shared" si="124"/>
        <v>12950</v>
      </c>
      <c r="Y1327" s="151">
        <f t="shared" si="125"/>
        <v>751.52000000001226</v>
      </c>
      <c r="Z1327" s="151"/>
    </row>
    <row r="1328" spans="23:26">
      <c r="W1328" s="3">
        <f t="shared" si="126"/>
        <v>12951</v>
      </c>
      <c r="X1328" s="3">
        <f t="shared" si="124"/>
        <v>12960</v>
      </c>
      <c r="Y1328" s="151">
        <f t="shared" si="125"/>
        <v>752.1000000000123</v>
      </c>
      <c r="Z1328" s="151"/>
    </row>
    <row r="1329" spans="23:26">
      <c r="W1329" s="3">
        <f t="shared" si="126"/>
        <v>12961</v>
      </c>
      <c r="X1329" s="3">
        <f t="shared" si="124"/>
        <v>12970</v>
      </c>
      <c r="Y1329" s="151">
        <f t="shared" si="125"/>
        <v>752.68000000001234</v>
      </c>
      <c r="Z1329" s="151"/>
    </row>
    <row r="1330" spans="23:26">
      <c r="W1330" s="3">
        <f t="shared" si="126"/>
        <v>12971</v>
      </c>
      <c r="X1330" s="3">
        <f t="shared" si="124"/>
        <v>12980</v>
      </c>
      <c r="Y1330" s="151">
        <f t="shared" si="125"/>
        <v>753.26000000001238</v>
      </c>
      <c r="Z1330" s="151"/>
    </row>
    <row r="1331" spans="23:26">
      <c r="W1331" s="3">
        <f t="shared" si="126"/>
        <v>12981</v>
      </c>
      <c r="X1331" s="3">
        <f t="shared" si="124"/>
        <v>12990</v>
      </c>
      <c r="Y1331" s="151">
        <f t="shared" si="125"/>
        <v>753.84000000001242</v>
      </c>
      <c r="Z1331" s="151"/>
    </row>
    <row r="1332" spans="23:26">
      <c r="W1332" s="3">
        <f t="shared" si="126"/>
        <v>12991</v>
      </c>
      <c r="X1332" s="3">
        <f t="shared" si="124"/>
        <v>13000</v>
      </c>
      <c r="Y1332" s="151">
        <f t="shared" si="125"/>
        <v>754.42000000001246</v>
      </c>
      <c r="Z1332" s="151"/>
    </row>
    <row r="1333" spans="23:26">
      <c r="W1333" s="3">
        <f t="shared" si="126"/>
        <v>13001</v>
      </c>
      <c r="X1333" s="3">
        <f t="shared" si="124"/>
        <v>13010</v>
      </c>
      <c r="Y1333" s="151">
        <f t="shared" si="125"/>
        <v>755.00000000001251</v>
      </c>
      <c r="Z1333" s="151"/>
    </row>
    <row r="1334" spans="23:26">
      <c r="W1334" s="3">
        <f t="shared" si="126"/>
        <v>13011</v>
      </c>
      <c r="X1334" s="3">
        <f t="shared" si="124"/>
        <v>13020</v>
      </c>
      <c r="Y1334" s="151">
        <f t="shared" si="125"/>
        <v>755.58000000001255</v>
      </c>
      <c r="Z1334" s="151"/>
    </row>
    <row r="1335" spans="23:26">
      <c r="W1335" s="3">
        <f t="shared" si="126"/>
        <v>13021</v>
      </c>
      <c r="X1335" s="3">
        <f t="shared" si="124"/>
        <v>13030</v>
      </c>
      <c r="Y1335" s="151">
        <f t="shared" si="125"/>
        <v>756.16000000001259</v>
      </c>
      <c r="Z1335" s="151"/>
    </row>
    <row r="1336" spans="23:26">
      <c r="W1336" s="3">
        <f t="shared" si="126"/>
        <v>13031</v>
      </c>
      <c r="X1336" s="3">
        <f t="shared" si="124"/>
        <v>13040</v>
      </c>
      <c r="Y1336" s="151">
        <f t="shared" si="125"/>
        <v>756.74000000001263</v>
      </c>
      <c r="Z1336" s="151"/>
    </row>
    <row r="1337" spans="23:26">
      <c r="W1337" s="3">
        <f t="shared" si="126"/>
        <v>13041</v>
      </c>
      <c r="X1337" s="3">
        <f t="shared" si="124"/>
        <v>13050</v>
      </c>
      <c r="Y1337" s="151">
        <f t="shared" si="125"/>
        <v>757.32000000001267</v>
      </c>
      <c r="Z1337" s="151"/>
    </row>
    <row r="1338" spans="23:26">
      <c r="W1338" s="3">
        <f t="shared" si="126"/>
        <v>13051</v>
      </c>
      <c r="X1338" s="3">
        <f t="shared" si="124"/>
        <v>13060</v>
      </c>
      <c r="Y1338" s="151">
        <f t="shared" si="125"/>
        <v>757.90000000001271</v>
      </c>
      <c r="Z1338" s="151"/>
    </row>
    <row r="1339" spans="23:26">
      <c r="W1339" s="3">
        <f t="shared" si="126"/>
        <v>13061</v>
      </c>
      <c r="X1339" s="3">
        <f t="shared" si="124"/>
        <v>13070</v>
      </c>
      <c r="Y1339" s="151">
        <f t="shared" si="125"/>
        <v>758.48000000001275</v>
      </c>
      <c r="Z1339" s="151"/>
    </row>
    <row r="1340" spans="23:26">
      <c r="W1340" s="3">
        <f t="shared" si="126"/>
        <v>13071</v>
      </c>
      <c r="X1340" s="3">
        <f t="shared" si="124"/>
        <v>13080</v>
      </c>
      <c r="Y1340" s="151">
        <f t="shared" si="125"/>
        <v>759.06000000001279</v>
      </c>
      <c r="Z1340" s="151"/>
    </row>
    <row r="1341" spans="23:26">
      <c r="W1341" s="3">
        <f t="shared" si="126"/>
        <v>13081</v>
      </c>
      <c r="X1341" s="3">
        <f t="shared" si="124"/>
        <v>13090</v>
      </c>
      <c r="Y1341" s="151">
        <f t="shared" si="125"/>
        <v>759.64000000001283</v>
      </c>
      <c r="Z1341" s="151"/>
    </row>
    <row r="1342" spans="23:26">
      <c r="W1342" s="3">
        <f t="shared" si="126"/>
        <v>13091</v>
      </c>
      <c r="X1342" s="3">
        <f t="shared" si="124"/>
        <v>13100</v>
      </c>
      <c r="Y1342" s="151">
        <f t="shared" si="125"/>
        <v>760.22000000001287</v>
      </c>
      <c r="Z1342" s="151"/>
    </row>
    <row r="1343" spans="23:26">
      <c r="W1343" s="3">
        <f t="shared" si="126"/>
        <v>13101</v>
      </c>
      <c r="X1343" s="3">
        <f t="shared" si="124"/>
        <v>13110</v>
      </c>
      <c r="Y1343" s="151">
        <f t="shared" si="125"/>
        <v>760.80000000001291</v>
      </c>
      <c r="Z1343" s="151"/>
    </row>
    <row r="1344" spans="23:26">
      <c r="W1344" s="3">
        <f t="shared" si="126"/>
        <v>13111</v>
      </c>
      <c r="X1344" s="3">
        <f t="shared" si="124"/>
        <v>13120</v>
      </c>
      <c r="Y1344" s="151">
        <f t="shared" si="125"/>
        <v>761.38000000001296</v>
      </c>
      <c r="Z1344" s="151"/>
    </row>
    <row r="1345" spans="23:26">
      <c r="W1345" s="3">
        <f t="shared" si="126"/>
        <v>13121</v>
      </c>
      <c r="X1345" s="3">
        <f t="shared" si="124"/>
        <v>13130</v>
      </c>
      <c r="Y1345" s="151">
        <f t="shared" si="125"/>
        <v>761.960000000013</v>
      </c>
      <c r="Z1345" s="151"/>
    </row>
    <row r="1346" spans="23:26">
      <c r="W1346" s="3">
        <f t="shared" si="126"/>
        <v>13131</v>
      </c>
      <c r="X1346" s="3">
        <f t="shared" si="124"/>
        <v>13140</v>
      </c>
      <c r="Y1346" s="151">
        <f t="shared" si="125"/>
        <v>762.54000000001304</v>
      </c>
      <c r="Z1346" s="151"/>
    </row>
    <row r="1347" spans="23:26">
      <c r="W1347" s="3">
        <f t="shared" si="126"/>
        <v>13141</v>
      </c>
      <c r="X1347" s="3">
        <f t="shared" si="124"/>
        <v>13150</v>
      </c>
      <c r="Y1347" s="151">
        <f t="shared" si="125"/>
        <v>763.12000000001308</v>
      </c>
      <c r="Z1347" s="151"/>
    </row>
    <row r="1348" spans="23:26">
      <c r="W1348" s="3">
        <f t="shared" si="126"/>
        <v>13151</v>
      </c>
      <c r="X1348" s="3">
        <f t="shared" si="124"/>
        <v>13160</v>
      </c>
      <c r="Y1348" s="151">
        <f t="shared" si="125"/>
        <v>763.70000000001312</v>
      </c>
      <c r="Z1348" s="151"/>
    </row>
    <row r="1349" spans="23:26">
      <c r="W1349" s="3">
        <f t="shared" si="126"/>
        <v>13161</v>
      </c>
      <c r="X1349" s="3">
        <f t="shared" si="124"/>
        <v>13170</v>
      </c>
      <c r="Y1349" s="151">
        <f t="shared" si="125"/>
        <v>764.28000000001316</v>
      </c>
      <c r="Z1349" s="151"/>
    </row>
    <row r="1350" spans="23:26">
      <c r="W1350" s="3">
        <f t="shared" si="126"/>
        <v>13171</v>
      </c>
      <c r="X1350" s="3">
        <f t="shared" si="124"/>
        <v>13180</v>
      </c>
      <c r="Y1350" s="151">
        <f t="shared" si="125"/>
        <v>764.8600000000132</v>
      </c>
      <c r="Z1350" s="151"/>
    </row>
    <row r="1351" spans="23:26">
      <c r="W1351" s="3">
        <f t="shared" si="126"/>
        <v>13181</v>
      </c>
      <c r="X1351" s="3">
        <f t="shared" si="124"/>
        <v>13190</v>
      </c>
      <c r="Y1351" s="151">
        <f t="shared" si="125"/>
        <v>765.44000000001324</v>
      </c>
      <c r="Z1351" s="151"/>
    </row>
    <row r="1352" spans="23:26">
      <c r="W1352" s="3">
        <f t="shared" si="126"/>
        <v>13191</v>
      </c>
      <c r="X1352" s="3">
        <f t="shared" si="124"/>
        <v>13200</v>
      </c>
      <c r="Y1352" s="151">
        <f t="shared" si="125"/>
        <v>766.02000000001328</v>
      </c>
      <c r="Z1352" s="151"/>
    </row>
    <row r="1353" spans="23:26">
      <c r="W1353" s="3">
        <f t="shared" si="126"/>
        <v>13201</v>
      </c>
      <c r="X1353" s="3">
        <f t="shared" si="124"/>
        <v>13210</v>
      </c>
      <c r="Y1353" s="151">
        <f t="shared" si="125"/>
        <v>766.60000000001332</v>
      </c>
      <c r="Z1353" s="151"/>
    </row>
    <row r="1354" spans="23:26">
      <c r="W1354" s="3">
        <f t="shared" si="126"/>
        <v>13211</v>
      </c>
      <c r="X1354" s="3">
        <f t="shared" si="124"/>
        <v>13220</v>
      </c>
      <c r="Y1354" s="151">
        <f t="shared" si="125"/>
        <v>767.18000000001337</v>
      </c>
      <c r="Z1354" s="151"/>
    </row>
    <row r="1355" spans="23:26">
      <c r="W1355" s="3">
        <f t="shared" si="126"/>
        <v>13221</v>
      </c>
      <c r="X1355" s="3">
        <f t="shared" si="124"/>
        <v>13230</v>
      </c>
      <c r="Y1355" s="151">
        <f t="shared" si="125"/>
        <v>767.76000000001341</v>
      </c>
      <c r="Z1355" s="151"/>
    </row>
    <row r="1356" spans="23:26">
      <c r="W1356" s="3">
        <f t="shared" si="126"/>
        <v>13231</v>
      </c>
      <c r="X1356" s="3">
        <f t="shared" si="124"/>
        <v>13240</v>
      </c>
      <c r="Y1356" s="151">
        <f t="shared" si="125"/>
        <v>768.34000000001345</v>
      </c>
      <c r="Z1356" s="151"/>
    </row>
    <row r="1357" spans="23:26">
      <c r="W1357" s="3">
        <f t="shared" si="126"/>
        <v>13241</v>
      </c>
      <c r="X1357" s="3">
        <f t="shared" si="124"/>
        <v>13250</v>
      </c>
      <c r="Y1357" s="151">
        <f t="shared" si="125"/>
        <v>768.92000000001349</v>
      </c>
      <c r="Z1357" s="151"/>
    </row>
    <row r="1358" spans="23:26">
      <c r="W1358" s="3">
        <f t="shared" si="126"/>
        <v>13251</v>
      </c>
      <c r="X1358" s="3">
        <f t="shared" si="124"/>
        <v>13260</v>
      </c>
      <c r="Y1358" s="151">
        <f t="shared" si="125"/>
        <v>769.50000000001353</v>
      </c>
      <c r="Z1358" s="151"/>
    </row>
    <row r="1359" spans="23:26">
      <c r="W1359" s="3">
        <f t="shared" si="126"/>
        <v>13261</v>
      </c>
      <c r="X1359" s="3">
        <f t="shared" si="124"/>
        <v>13270</v>
      </c>
      <c r="Y1359" s="151">
        <f t="shared" si="125"/>
        <v>770.08000000001357</v>
      </c>
      <c r="Z1359" s="151"/>
    </row>
    <row r="1360" spans="23:26">
      <c r="W1360" s="3">
        <f t="shared" si="126"/>
        <v>13271</v>
      </c>
      <c r="X1360" s="3">
        <f t="shared" si="124"/>
        <v>13280</v>
      </c>
      <c r="Y1360" s="151">
        <f t="shared" si="125"/>
        <v>770.66000000001361</v>
      </c>
      <c r="Z1360" s="151"/>
    </row>
    <row r="1361" spans="23:26">
      <c r="W1361" s="3">
        <f t="shared" si="126"/>
        <v>13281</v>
      </c>
      <c r="X1361" s="3">
        <f t="shared" si="124"/>
        <v>13290</v>
      </c>
      <c r="Y1361" s="151">
        <f t="shared" si="125"/>
        <v>771.24000000001365</v>
      </c>
      <c r="Z1361" s="151"/>
    </row>
    <row r="1362" spans="23:26">
      <c r="W1362" s="3">
        <f t="shared" si="126"/>
        <v>13291</v>
      </c>
      <c r="X1362" s="3">
        <f t="shared" si="124"/>
        <v>13300</v>
      </c>
      <c r="Y1362" s="151">
        <f t="shared" si="125"/>
        <v>771.82000000001369</v>
      </c>
      <c r="Z1362" s="151"/>
    </row>
    <row r="1363" spans="23:26">
      <c r="W1363" s="3">
        <f t="shared" si="126"/>
        <v>13301</v>
      </c>
      <c r="X1363" s="3">
        <f t="shared" si="124"/>
        <v>13310</v>
      </c>
      <c r="Y1363" s="151">
        <f t="shared" si="125"/>
        <v>772.40000000001373</v>
      </c>
      <c r="Z1363" s="151"/>
    </row>
    <row r="1364" spans="23:26">
      <c r="W1364" s="3">
        <f t="shared" si="126"/>
        <v>13311</v>
      </c>
      <c r="X1364" s="3">
        <f t="shared" si="124"/>
        <v>13320</v>
      </c>
      <c r="Y1364" s="151">
        <f t="shared" si="125"/>
        <v>772.98000000001377</v>
      </c>
      <c r="Z1364" s="151"/>
    </row>
    <row r="1365" spans="23:26">
      <c r="W1365" s="3">
        <f t="shared" si="126"/>
        <v>13321</v>
      </c>
      <c r="X1365" s="3">
        <f t="shared" si="124"/>
        <v>13330</v>
      </c>
      <c r="Y1365" s="151">
        <f t="shared" si="125"/>
        <v>773.56000000001382</v>
      </c>
      <c r="Z1365" s="151"/>
    </row>
    <row r="1366" spans="23:26">
      <c r="W1366" s="3">
        <f t="shared" si="126"/>
        <v>13331</v>
      </c>
      <c r="X1366" s="3">
        <f t="shared" si="124"/>
        <v>13340</v>
      </c>
      <c r="Y1366" s="151">
        <f t="shared" si="125"/>
        <v>774.14000000001386</v>
      </c>
      <c r="Z1366" s="151"/>
    </row>
    <row r="1367" spans="23:26">
      <c r="W1367" s="3">
        <f t="shared" si="126"/>
        <v>13341</v>
      </c>
      <c r="X1367" s="3">
        <f t="shared" si="124"/>
        <v>13350</v>
      </c>
      <c r="Y1367" s="151">
        <f t="shared" si="125"/>
        <v>774.7200000000139</v>
      </c>
      <c r="Z1367" s="151"/>
    </row>
    <row r="1368" spans="23:26">
      <c r="W1368" s="3">
        <f t="shared" si="126"/>
        <v>13351</v>
      </c>
      <c r="X1368" s="3">
        <f t="shared" si="124"/>
        <v>13360</v>
      </c>
      <c r="Y1368" s="151">
        <f t="shared" si="125"/>
        <v>775.30000000001394</v>
      </c>
      <c r="Z1368" s="151"/>
    </row>
    <row r="1369" spans="23:26">
      <c r="W1369" s="3">
        <f t="shared" si="126"/>
        <v>13361</v>
      </c>
      <c r="X1369" s="3">
        <f t="shared" si="124"/>
        <v>13370</v>
      </c>
      <c r="Y1369" s="151">
        <f t="shared" si="125"/>
        <v>775.88000000001398</v>
      </c>
      <c r="Z1369" s="151"/>
    </row>
    <row r="1370" spans="23:26">
      <c r="W1370" s="3">
        <f t="shared" si="126"/>
        <v>13371</v>
      </c>
      <c r="X1370" s="3">
        <f t="shared" si="124"/>
        <v>13380</v>
      </c>
      <c r="Y1370" s="151">
        <f t="shared" si="125"/>
        <v>776.46000000001402</v>
      </c>
      <c r="Z1370" s="151"/>
    </row>
    <row r="1371" spans="23:26">
      <c r="W1371" s="3">
        <f t="shared" si="126"/>
        <v>13381</v>
      </c>
      <c r="X1371" s="3">
        <f t="shared" si="124"/>
        <v>13390</v>
      </c>
      <c r="Y1371" s="151">
        <f t="shared" si="125"/>
        <v>777.04000000001406</v>
      </c>
      <c r="Z1371" s="151"/>
    </row>
    <row r="1372" spans="23:26">
      <c r="W1372" s="3">
        <f t="shared" si="126"/>
        <v>13391</v>
      </c>
      <c r="X1372" s="3">
        <f t="shared" si="124"/>
        <v>13400</v>
      </c>
      <c r="Y1372" s="151">
        <f t="shared" si="125"/>
        <v>777.6200000000141</v>
      </c>
      <c r="Z1372" s="151"/>
    </row>
    <row r="1373" spans="23:26">
      <c r="W1373" s="3">
        <f t="shared" si="126"/>
        <v>13401</v>
      </c>
      <c r="X1373" s="3">
        <f t="shared" si="124"/>
        <v>13410</v>
      </c>
      <c r="Y1373" s="151">
        <f t="shared" si="125"/>
        <v>778.20000000001414</v>
      </c>
      <c r="Z1373" s="151"/>
    </row>
    <row r="1374" spans="23:26">
      <c r="W1374" s="3">
        <f t="shared" si="126"/>
        <v>13411</v>
      </c>
      <c r="X1374" s="3">
        <f t="shared" si="124"/>
        <v>13420</v>
      </c>
      <c r="Y1374" s="151">
        <f t="shared" si="125"/>
        <v>778.78000000001418</v>
      </c>
      <c r="Z1374" s="151"/>
    </row>
    <row r="1375" spans="23:26">
      <c r="W1375" s="3">
        <f t="shared" si="126"/>
        <v>13421</v>
      </c>
      <c r="X1375" s="3">
        <f t="shared" si="124"/>
        <v>13430</v>
      </c>
      <c r="Y1375" s="151">
        <f t="shared" si="125"/>
        <v>779.36000000001422</v>
      </c>
      <c r="Z1375" s="151"/>
    </row>
    <row r="1376" spans="23:26">
      <c r="W1376" s="3">
        <f t="shared" si="126"/>
        <v>13431</v>
      </c>
      <c r="X1376" s="3">
        <f t="shared" si="124"/>
        <v>13440</v>
      </c>
      <c r="Y1376" s="151">
        <f t="shared" si="125"/>
        <v>779.94000000001427</v>
      </c>
      <c r="Z1376" s="151"/>
    </row>
    <row r="1377" spans="23:26">
      <c r="W1377" s="3">
        <f t="shared" si="126"/>
        <v>13441</v>
      </c>
      <c r="X1377" s="3">
        <f t="shared" si="124"/>
        <v>13450</v>
      </c>
      <c r="Y1377" s="151">
        <f t="shared" si="125"/>
        <v>780.52000000001431</v>
      </c>
      <c r="Z1377" s="151"/>
    </row>
    <row r="1378" spans="23:26">
      <c r="W1378" s="3">
        <f t="shared" si="126"/>
        <v>13451</v>
      </c>
      <c r="X1378" s="3">
        <f t="shared" ref="X1378:X1441" si="127">W1378+9</f>
        <v>13460</v>
      </c>
      <c r="Y1378" s="151">
        <f t="shared" ref="Y1378:Y1441" si="128">Y1377+$Z$33</f>
        <v>781.10000000001435</v>
      </c>
      <c r="Z1378" s="151"/>
    </row>
    <row r="1379" spans="23:26">
      <c r="W1379" s="3">
        <f t="shared" si="126"/>
        <v>13461</v>
      </c>
      <c r="X1379" s="3">
        <f t="shared" si="127"/>
        <v>13470</v>
      </c>
      <c r="Y1379" s="151">
        <f t="shared" si="128"/>
        <v>781.68000000001439</v>
      </c>
      <c r="Z1379" s="151"/>
    </row>
    <row r="1380" spans="23:26">
      <c r="W1380" s="3">
        <f t="shared" si="126"/>
        <v>13471</v>
      </c>
      <c r="X1380" s="3">
        <f t="shared" si="127"/>
        <v>13480</v>
      </c>
      <c r="Y1380" s="151">
        <f t="shared" si="128"/>
        <v>782.26000000001443</v>
      </c>
      <c r="Z1380" s="151"/>
    </row>
    <row r="1381" spans="23:26">
      <c r="W1381" s="3">
        <f t="shared" ref="W1381:W1444" si="129">W1380+10</f>
        <v>13481</v>
      </c>
      <c r="X1381" s="3">
        <f t="shared" si="127"/>
        <v>13490</v>
      </c>
      <c r="Y1381" s="151">
        <f t="shared" si="128"/>
        <v>782.84000000001447</v>
      </c>
      <c r="Z1381" s="151"/>
    </row>
    <row r="1382" spans="23:26">
      <c r="W1382" s="3">
        <f t="shared" si="129"/>
        <v>13491</v>
      </c>
      <c r="X1382" s="3">
        <f t="shared" si="127"/>
        <v>13500</v>
      </c>
      <c r="Y1382" s="151">
        <f t="shared" si="128"/>
        <v>783.42000000001451</v>
      </c>
      <c r="Z1382" s="151"/>
    </row>
    <row r="1383" spans="23:26">
      <c r="W1383" s="3">
        <f t="shared" si="129"/>
        <v>13501</v>
      </c>
      <c r="X1383" s="3">
        <f t="shared" si="127"/>
        <v>13510</v>
      </c>
      <c r="Y1383" s="151">
        <f t="shared" si="128"/>
        <v>784.00000000001455</v>
      </c>
      <c r="Z1383" s="151"/>
    </row>
    <row r="1384" spans="23:26">
      <c r="W1384" s="3">
        <f t="shared" si="129"/>
        <v>13511</v>
      </c>
      <c r="X1384" s="3">
        <f t="shared" si="127"/>
        <v>13520</v>
      </c>
      <c r="Y1384" s="151">
        <f t="shared" si="128"/>
        <v>784.58000000001459</v>
      </c>
      <c r="Z1384" s="151"/>
    </row>
    <row r="1385" spans="23:26">
      <c r="W1385" s="3">
        <f t="shared" si="129"/>
        <v>13521</v>
      </c>
      <c r="X1385" s="3">
        <f t="shared" si="127"/>
        <v>13530</v>
      </c>
      <c r="Y1385" s="151">
        <f t="shared" si="128"/>
        <v>785.16000000001463</v>
      </c>
      <c r="Z1385" s="151"/>
    </row>
    <row r="1386" spans="23:26">
      <c r="W1386" s="3">
        <f t="shared" si="129"/>
        <v>13531</v>
      </c>
      <c r="X1386" s="3">
        <f t="shared" si="127"/>
        <v>13540</v>
      </c>
      <c r="Y1386" s="151">
        <f t="shared" si="128"/>
        <v>785.74000000001467</v>
      </c>
      <c r="Z1386" s="151"/>
    </row>
    <row r="1387" spans="23:26">
      <c r="W1387" s="3">
        <f t="shared" si="129"/>
        <v>13541</v>
      </c>
      <c r="X1387" s="3">
        <f t="shared" si="127"/>
        <v>13550</v>
      </c>
      <c r="Y1387" s="151">
        <f t="shared" si="128"/>
        <v>786.32000000001472</v>
      </c>
      <c r="Z1387" s="151"/>
    </row>
    <row r="1388" spans="23:26">
      <c r="W1388" s="3">
        <f t="shared" si="129"/>
        <v>13551</v>
      </c>
      <c r="X1388" s="3">
        <f t="shared" si="127"/>
        <v>13560</v>
      </c>
      <c r="Y1388" s="151">
        <f t="shared" si="128"/>
        <v>786.90000000001476</v>
      </c>
      <c r="Z1388" s="151"/>
    </row>
    <row r="1389" spans="23:26">
      <c r="W1389" s="3">
        <f t="shared" si="129"/>
        <v>13561</v>
      </c>
      <c r="X1389" s="3">
        <f t="shared" si="127"/>
        <v>13570</v>
      </c>
      <c r="Y1389" s="151">
        <f t="shared" si="128"/>
        <v>787.4800000000148</v>
      </c>
      <c r="Z1389" s="151"/>
    </row>
    <row r="1390" spans="23:26">
      <c r="W1390" s="3">
        <f t="shared" si="129"/>
        <v>13571</v>
      </c>
      <c r="X1390" s="3">
        <f t="shared" si="127"/>
        <v>13580</v>
      </c>
      <c r="Y1390" s="151">
        <f t="shared" si="128"/>
        <v>788.06000000001484</v>
      </c>
      <c r="Z1390" s="151"/>
    </row>
    <row r="1391" spans="23:26">
      <c r="W1391" s="3">
        <f t="shared" si="129"/>
        <v>13581</v>
      </c>
      <c r="X1391" s="3">
        <f t="shared" si="127"/>
        <v>13590</v>
      </c>
      <c r="Y1391" s="151">
        <f t="shared" si="128"/>
        <v>788.64000000001488</v>
      </c>
      <c r="Z1391" s="151"/>
    </row>
    <row r="1392" spans="23:26">
      <c r="W1392" s="3">
        <f t="shared" si="129"/>
        <v>13591</v>
      </c>
      <c r="X1392" s="3">
        <f t="shared" si="127"/>
        <v>13600</v>
      </c>
      <c r="Y1392" s="151">
        <f t="shared" si="128"/>
        <v>789.22000000001492</v>
      </c>
      <c r="Z1392" s="151"/>
    </row>
    <row r="1393" spans="23:26">
      <c r="W1393" s="3">
        <f t="shared" si="129"/>
        <v>13601</v>
      </c>
      <c r="X1393" s="3">
        <f t="shared" si="127"/>
        <v>13610</v>
      </c>
      <c r="Y1393" s="151">
        <f t="shared" si="128"/>
        <v>789.80000000001496</v>
      </c>
      <c r="Z1393" s="151"/>
    </row>
    <row r="1394" spans="23:26">
      <c r="W1394" s="3">
        <f t="shared" si="129"/>
        <v>13611</v>
      </c>
      <c r="X1394" s="3">
        <f t="shared" si="127"/>
        <v>13620</v>
      </c>
      <c r="Y1394" s="151">
        <f t="shared" si="128"/>
        <v>790.380000000015</v>
      </c>
      <c r="Z1394" s="151"/>
    </row>
    <row r="1395" spans="23:26">
      <c r="W1395" s="3">
        <f t="shared" si="129"/>
        <v>13621</v>
      </c>
      <c r="X1395" s="3">
        <f t="shared" si="127"/>
        <v>13630</v>
      </c>
      <c r="Y1395" s="151">
        <f t="shared" si="128"/>
        <v>790.96000000001504</v>
      </c>
      <c r="Z1395" s="151"/>
    </row>
    <row r="1396" spans="23:26">
      <c r="W1396" s="3">
        <f t="shared" si="129"/>
        <v>13631</v>
      </c>
      <c r="X1396" s="3">
        <f t="shared" si="127"/>
        <v>13640</v>
      </c>
      <c r="Y1396" s="151">
        <f t="shared" si="128"/>
        <v>791.54000000001508</v>
      </c>
      <c r="Z1396" s="151"/>
    </row>
    <row r="1397" spans="23:26">
      <c r="W1397" s="3">
        <f t="shared" si="129"/>
        <v>13641</v>
      </c>
      <c r="X1397" s="3">
        <f t="shared" si="127"/>
        <v>13650</v>
      </c>
      <c r="Y1397" s="151">
        <f t="shared" si="128"/>
        <v>792.12000000001512</v>
      </c>
      <c r="Z1397" s="151"/>
    </row>
    <row r="1398" spans="23:26">
      <c r="W1398" s="3">
        <f t="shared" si="129"/>
        <v>13651</v>
      </c>
      <c r="X1398" s="3">
        <f t="shared" si="127"/>
        <v>13660</v>
      </c>
      <c r="Y1398" s="151">
        <f t="shared" si="128"/>
        <v>792.70000000001517</v>
      </c>
      <c r="Z1398" s="151"/>
    </row>
    <row r="1399" spans="23:26">
      <c r="W1399" s="3">
        <f t="shared" si="129"/>
        <v>13661</v>
      </c>
      <c r="X1399" s="3">
        <f t="shared" si="127"/>
        <v>13670</v>
      </c>
      <c r="Y1399" s="151">
        <f t="shared" si="128"/>
        <v>793.28000000001521</v>
      </c>
      <c r="Z1399" s="151"/>
    </row>
    <row r="1400" spans="23:26">
      <c r="W1400" s="3">
        <f t="shared" si="129"/>
        <v>13671</v>
      </c>
      <c r="X1400" s="3">
        <f t="shared" si="127"/>
        <v>13680</v>
      </c>
      <c r="Y1400" s="151">
        <f t="shared" si="128"/>
        <v>793.86000000001525</v>
      </c>
      <c r="Z1400" s="151"/>
    </row>
    <row r="1401" spans="23:26">
      <c r="W1401" s="3">
        <f t="shared" si="129"/>
        <v>13681</v>
      </c>
      <c r="X1401" s="3">
        <f t="shared" si="127"/>
        <v>13690</v>
      </c>
      <c r="Y1401" s="151">
        <f t="shared" si="128"/>
        <v>794.44000000001529</v>
      </c>
      <c r="Z1401" s="151"/>
    </row>
    <row r="1402" spans="23:26">
      <c r="W1402" s="3">
        <f t="shared" si="129"/>
        <v>13691</v>
      </c>
      <c r="X1402" s="3">
        <f t="shared" si="127"/>
        <v>13700</v>
      </c>
      <c r="Y1402" s="151">
        <f t="shared" si="128"/>
        <v>795.02000000001533</v>
      </c>
      <c r="Z1402" s="151"/>
    </row>
    <row r="1403" spans="23:26">
      <c r="W1403" s="3">
        <f t="shared" si="129"/>
        <v>13701</v>
      </c>
      <c r="X1403" s="3">
        <f t="shared" si="127"/>
        <v>13710</v>
      </c>
      <c r="Y1403" s="151">
        <f t="shared" si="128"/>
        <v>795.60000000001537</v>
      </c>
      <c r="Z1403" s="151"/>
    </row>
    <row r="1404" spans="23:26">
      <c r="W1404" s="3">
        <f t="shared" si="129"/>
        <v>13711</v>
      </c>
      <c r="X1404" s="3">
        <f t="shared" si="127"/>
        <v>13720</v>
      </c>
      <c r="Y1404" s="151">
        <f t="shared" si="128"/>
        <v>796.18000000001541</v>
      </c>
      <c r="Z1404" s="151"/>
    </row>
    <row r="1405" spans="23:26">
      <c r="W1405" s="3">
        <f t="shared" si="129"/>
        <v>13721</v>
      </c>
      <c r="X1405" s="3">
        <f t="shared" si="127"/>
        <v>13730</v>
      </c>
      <c r="Y1405" s="151">
        <f t="shared" si="128"/>
        <v>796.76000000001545</v>
      </c>
      <c r="Z1405" s="151"/>
    </row>
    <row r="1406" spans="23:26">
      <c r="W1406" s="3">
        <f t="shared" si="129"/>
        <v>13731</v>
      </c>
      <c r="X1406" s="3">
        <f t="shared" si="127"/>
        <v>13740</v>
      </c>
      <c r="Y1406" s="151">
        <f t="shared" si="128"/>
        <v>797.34000000001549</v>
      </c>
      <c r="Z1406" s="151"/>
    </row>
    <row r="1407" spans="23:26">
      <c r="W1407" s="3">
        <f t="shared" si="129"/>
        <v>13741</v>
      </c>
      <c r="X1407" s="3">
        <f t="shared" si="127"/>
        <v>13750</v>
      </c>
      <c r="Y1407" s="151">
        <f t="shared" si="128"/>
        <v>797.92000000001553</v>
      </c>
      <c r="Z1407" s="151"/>
    </row>
    <row r="1408" spans="23:26">
      <c r="W1408" s="3">
        <f t="shared" si="129"/>
        <v>13751</v>
      </c>
      <c r="X1408" s="3">
        <f t="shared" si="127"/>
        <v>13760</v>
      </c>
      <c r="Y1408" s="151">
        <f t="shared" si="128"/>
        <v>798.50000000001558</v>
      </c>
      <c r="Z1408" s="151"/>
    </row>
    <row r="1409" spans="23:26">
      <c r="W1409" s="3">
        <f t="shared" si="129"/>
        <v>13761</v>
      </c>
      <c r="X1409" s="3">
        <f t="shared" si="127"/>
        <v>13770</v>
      </c>
      <c r="Y1409" s="151">
        <f t="shared" si="128"/>
        <v>799.08000000001562</v>
      </c>
      <c r="Z1409" s="151"/>
    </row>
    <row r="1410" spans="23:26">
      <c r="W1410" s="3">
        <f t="shared" si="129"/>
        <v>13771</v>
      </c>
      <c r="X1410" s="3">
        <f t="shared" si="127"/>
        <v>13780</v>
      </c>
      <c r="Y1410" s="151">
        <f t="shared" si="128"/>
        <v>799.66000000001566</v>
      </c>
      <c r="Z1410" s="151"/>
    </row>
    <row r="1411" spans="23:26">
      <c r="W1411" s="3">
        <f t="shared" si="129"/>
        <v>13781</v>
      </c>
      <c r="X1411" s="3">
        <f t="shared" si="127"/>
        <v>13790</v>
      </c>
      <c r="Y1411" s="151">
        <f t="shared" si="128"/>
        <v>800.2400000000157</v>
      </c>
      <c r="Z1411" s="151"/>
    </row>
    <row r="1412" spans="23:26">
      <c r="W1412" s="3">
        <f t="shared" si="129"/>
        <v>13791</v>
      </c>
      <c r="X1412" s="3">
        <f t="shared" si="127"/>
        <v>13800</v>
      </c>
      <c r="Y1412" s="151">
        <f t="shared" si="128"/>
        <v>800.82000000001574</v>
      </c>
      <c r="Z1412" s="151"/>
    </row>
    <row r="1413" spans="23:26">
      <c r="W1413" s="3">
        <f t="shared" si="129"/>
        <v>13801</v>
      </c>
      <c r="X1413" s="3">
        <f t="shared" si="127"/>
        <v>13810</v>
      </c>
      <c r="Y1413" s="151">
        <f t="shared" si="128"/>
        <v>801.40000000001578</v>
      </c>
      <c r="Z1413" s="151"/>
    </row>
    <row r="1414" spans="23:26">
      <c r="W1414" s="3">
        <f t="shared" si="129"/>
        <v>13811</v>
      </c>
      <c r="X1414" s="3">
        <f t="shared" si="127"/>
        <v>13820</v>
      </c>
      <c r="Y1414" s="151">
        <f t="shared" si="128"/>
        <v>801.98000000001582</v>
      </c>
      <c r="Z1414" s="151"/>
    </row>
    <row r="1415" spans="23:26">
      <c r="W1415" s="3">
        <f t="shared" si="129"/>
        <v>13821</v>
      </c>
      <c r="X1415" s="3">
        <f t="shared" si="127"/>
        <v>13830</v>
      </c>
      <c r="Y1415" s="151">
        <f t="shared" si="128"/>
        <v>802.56000000001586</v>
      </c>
      <c r="Z1415" s="151"/>
    </row>
    <row r="1416" spans="23:26">
      <c r="W1416" s="3">
        <f t="shared" si="129"/>
        <v>13831</v>
      </c>
      <c r="X1416" s="3">
        <f t="shared" si="127"/>
        <v>13840</v>
      </c>
      <c r="Y1416" s="151">
        <f t="shared" si="128"/>
        <v>803.1400000000159</v>
      </c>
      <c r="Z1416" s="151"/>
    </row>
    <row r="1417" spans="23:26">
      <c r="W1417" s="3">
        <f t="shared" si="129"/>
        <v>13841</v>
      </c>
      <c r="X1417" s="3">
        <f t="shared" si="127"/>
        <v>13850</v>
      </c>
      <c r="Y1417" s="151">
        <f t="shared" si="128"/>
        <v>803.72000000001594</v>
      </c>
      <c r="Z1417" s="151"/>
    </row>
    <row r="1418" spans="23:26">
      <c r="W1418" s="3">
        <f t="shared" si="129"/>
        <v>13851</v>
      </c>
      <c r="X1418" s="3">
        <f t="shared" si="127"/>
        <v>13860</v>
      </c>
      <c r="Y1418" s="151">
        <f t="shared" si="128"/>
        <v>804.30000000001598</v>
      </c>
      <c r="Z1418" s="151"/>
    </row>
    <row r="1419" spans="23:26">
      <c r="W1419" s="3">
        <f t="shared" si="129"/>
        <v>13861</v>
      </c>
      <c r="X1419" s="3">
        <f t="shared" si="127"/>
        <v>13870</v>
      </c>
      <c r="Y1419" s="151">
        <f t="shared" si="128"/>
        <v>804.88000000001603</v>
      </c>
      <c r="Z1419" s="151"/>
    </row>
    <row r="1420" spans="23:26">
      <c r="W1420" s="3">
        <f t="shared" si="129"/>
        <v>13871</v>
      </c>
      <c r="X1420" s="3">
        <f t="shared" si="127"/>
        <v>13880</v>
      </c>
      <c r="Y1420" s="151">
        <f t="shared" si="128"/>
        <v>805.46000000001607</v>
      </c>
      <c r="Z1420" s="151"/>
    </row>
    <row r="1421" spans="23:26">
      <c r="W1421" s="3">
        <f t="shared" si="129"/>
        <v>13881</v>
      </c>
      <c r="X1421" s="3">
        <f t="shared" si="127"/>
        <v>13890</v>
      </c>
      <c r="Y1421" s="151">
        <f t="shared" si="128"/>
        <v>806.04000000001611</v>
      </c>
      <c r="Z1421" s="151"/>
    </row>
    <row r="1422" spans="23:26">
      <c r="W1422" s="3">
        <f t="shared" si="129"/>
        <v>13891</v>
      </c>
      <c r="X1422" s="3">
        <f t="shared" si="127"/>
        <v>13900</v>
      </c>
      <c r="Y1422" s="151">
        <f t="shared" si="128"/>
        <v>806.62000000001615</v>
      </c>
      <c r="Z1422" s="151"/>
    </row>
    <row r="1423" spans="23:26">
      <c r="W1423" s="3">
        <f t="shared" si="129"/>
        <v>13901</v>
      </c>
      <c r="X1423" s="3">
        <f t="shared" si="127"/>
        <v>13910</v>
      </c>
      <c r="Y1423" s="151">
        <f t="shared" si="128"/>
        <v>807.20000000001619</v>
      </c>
      <c r="Z1423" s="151"/>
    </row>
    <row r="1424" spans="23:26">
      <c r="W1424" s="3">
        <f t="shared" si="129"/>
        <v>13911</v>
      </c>
      <c r="X1424" s="3">
        <f t="shared" si="127"/>
        <v>13920</v>
      </c>
      <c r="Y1424" s="151">
        <f t="shared" si="128"/>
        <v>807.78000000001623</v>
      </c>
      <c r="Z1424" s="151"/>
    </row>
    <row r="1425" spans="23:26">
      <c r="W1425" s="3">
        <f t="shared" si="129"/>
        <v>13921</v>
      </c>
      <c r="X1425" s="3">
        <f t="shared" si="127"/>
        <v>13930</v>
      </c>
      <c r="Y1425" s="151">
        <f t="shared" si="128"/>
        <v>808.36000000001627</v>
      </c>
      <c r="Z1425" s="151"/>
    </row>
    <row r="1426" spans="23:26">
      <c r="W1426" s="3">
        <f t="shared" si="129"/>
        <v>13931</v>
      </c>
      <c r="X1426" s="3">
        <f t="shared" si="127"/>
        <v>13940</v>
      </c>
      <c r="Y1426" s="151">
        <f t="shared" si="128"/>
        <v>808.94000000001631</v>
      </c>
      <c r="Z1426" s="151"/>
    </row>
    <row r="1427" spans="23:26">
      <c r="W1427" s="3">
        <f t="shared" si="129"/>
        <v>13941</v>
      </c>
      <c r="X1427" s="3">
        <f t="shared" si="127"/>
        <v>13950</v>
      </c>
      <c r="Y1427" s="151">
        <f t="shared" si="128"/>
        <v>809.52000000001635</v>
      </c>
      <c r="Z1427" s="151"/>
    </row>
    <row r="1428" spans="23:26">
      <c r="W1428" s="3">
        <f t="shared" si="129"/>
        <v>13951</v>
      </c>
      <c r="X1428" s="3">
        <f t="shared" si="127"/>
        <v>13960</v>
      </c>
      <c r="Y1428" s="151">
        <f t="shared" si="128"/>
        <v>810.10000000001639</v>
      </c>
      <c r="Z1428" s="151"/>
    </row>
    <row r="1429" spans="23:26">
      <c r="W1429" s="3">
        <f t="shared" si="129"/>
        <v>13961</v>
      </c>
      <c r="X1429" s="3">
        <f t="shared" si="127"/>
        <v>13970</v>
      </c>
      <c r="Y1429" s="151">
        <f t="shared" si="128"/>
        <v>810.68000000001643</v>
      </c>
      <c r="Z1429" s="151"/>
    </row>
    <row r="1430" spans="23:26">
      <c r="W1430" s="3">
        <f t="shared" si="129"/>
        <v>13971</v>
      </c>
      <c r="X1430" s="3">
        <f t="shared" si="127"/>
        <v>13980</v>
      </c>
      <c r="Y1430" s="151">
        <f t="shared" si="128"/>
        <v>811.26000000001648</v>
      </c>
      <c r="Z1430" s="151"/>
    </row>
    <row r="1431" spans="23:26">
      <c r="W1431" s="3">
        <f t="shared" si="129"/>
        <v>13981</v>
      </c>
      <c r="X1431" s="3">
        <f t="shared" si="127"/>
        <v>13990</v>
      </c>
      <c r="Y1431" s="151">
        <f t="shared" si="128"/>
        <v>811.84000000001652</v>
      </c>
      <c r="Z1431" s="151"/>
    </row>
    <row r="1432" spans="23:26">
      <c r="W1432" s="3">
        <f t="shared" si="129"/>
        <v>13991</v>
      </c>
      <c r="X1432" s="3">
        <f t="shared" si="127"/>
        <v>14000</v>
      </c>
      <c r="Y1432" s="151">
        <f t="shared" si="128"/>
        <v>812.42000000001656</v>
      </c>
      <c r="Z1432" s="151"/>
    </row>
    <row r="1433" spans="23:26">
      <c r="W1433" s="3">
        <f t="shared" si="129"/>
        <v>14001</v>
      </c>
      <c r="X1433" s="3">
        <f t="shared" si="127"/>
        <v>14010</v>
      </c>
      <c r="Y1433" s="151">
        <f t="shared" si="128"/>
        <v>813.0000000000166</v>
      </c>
      <c r="Z1433" s="151"/>
    </row>
    <row r="1434" spans="23:26">
      <c r="W1434" s="3">
        <f t="shared" si="129"/>
        <v>14011</v>
      </c>
      <c r="X1434" s="3">
        <f t="shared" si="127"/>
        <v>14020</v>
      </c>
      <c r="Y1434" s="151">
        <f t="shared" si="128"/>
        <v>813.58000000001664</v>
      </c>
      <c r="Z1434" s="151"/>
    </row>
    <row r="1435" spans="23:26">
      <c r="W1435" s="3">
        <f t="shared" si="129"/>
        <v>14021</v>
      </c>
      <c r="X1435" s="3">
        <f t="shared" si="127"/>
        <v>14030</v>
      </c>
      <c r="Y1435" s="151">
        <f t="shared" si="128"/>
        <v>814.16000000001668</v>
      </c>
      <c r="Z1435" s="151"/>
    </row>
    <row r="1436" spans="23:26">
      <c r="W1436" s="3">
        <f t="shared" si="129"/>
        <v>14031</v>
      </c>
      <c r="X1436" s="3">
        <f t="shared" si="127"/>
        <v>14040</v>
      </c>
      <c r="Y1436" s="151">
        <f t="shared" si="128"/>
        <v>814.74000000001672</v>
      </c>
      <c r="Z1436" s="151"/>
    </row>
    <row r="1437" spans="23:26">
      <c r="W1437" s="3">
        <f t="shared" si="129"/>
        <v>14041</v>
      </c>
      <c r="X1437" s="3">
        <f t="shared" si="127"/>
        <v>14050</v>
      </c>
      <c r="Y1437" s="151">
        <f t="shared" si="128"/>
        <v>815.32000000001676</v>
      </c>
      <c r="Z1437" s="151"/>
    </row>
    <row r="1438" spans="23:26">
      <c r="W1438" s="3">
        <f t="shared" si="129"/>
        <v>14051</v>
      </c>
      <c r="X1438" s="3">
        <f t="shared" si="127"/>
        <v>14060</v>
      </c>
      <c r="Y1438" s="151">
        <f t="shared" si="128"/>
        <v>815.9000000000168</v>
      </c>
      <c r="Z1438" s="151"/>
    </row>
    <row r="1439" spans="23:26">
      <c r="W1439" s="3">
        <f t="shared" si="129"/>
        <v>14061</v>
      </c>
      <c r="X1439" s="3">
        <f t="shared" si="127"/>
        <v>14070</v>
      </c>
      <c r="Y1439" s="151">
        <f t="shared" si="128"/>
        <v>816.48000000001684</v>
      </c>
      <c r="Z1439" s="151"/>
    </row>
    <row r="1440" spans="23:26">
      <c r="W1440" s="3">
        <f t="shared" si="129"/>
        <v>14071</v>
      </c>
      <c r="X1440" s="3">
        <f t="shared" si="127"/>
        <v>14080</v>
      </c>
      <c r="Y1440" s="151">
        <f t="shared" si="128"/>
        <v>817.06000000001688</v>
      </c>
      <c r="Z1440" s="151"/>
    </row>
    <row r="1441" spans="23:26">
      <c r="W1441" s="3">
        <f t="shared" si="129"/>
        <v>14081</v>
      </c>
      <c r="X1441" s="3">
        <f t="shared" si="127"/>
        <v>14090</v>
      </c>
      <c r="Y1441" s="151">
        <f t="shared" si="128"/>
        <v>817.64000000001693</v>
      </c>
      <c r="Z1441" s="151"/>
    </row>
    <row r="1442" spans="23:26">
      <c r="W1442" s="3">
        <f t="shared" si="129"/>
        <v>14091</v>
      </c>
      <c r="X1442" s="3">
        <f t="shared" ref="X1442:X1482" si="130">W1442+9</f>
        <v>14100</v>
      </c>
      <c r="Y1442" s="151">
        <f t="shared" ref="Y1442:Y1482" si="131">Y1441+$Z$33</f>
        <v>818.22000000001697</v>
      </c>
      <c r="Z1442" s="151"/>
    </row>
    <row r="1443" spans="23:26">
      <c r="W1443" s="3">
        <f t="shared" si="129"/>
        <v>14101</v>
      </c>
      <c r="X1443" s="3">
        <f t="shared" si="130"/>
        <v>14110</v>
      </c>
      <c r="Y1443" s="151">
        <f t="shared" si="131"/>
        <v>818.80000000001701</v>
      </c>
      <c r="Z1443" s="151"/>
    </row>
    <row r="1444" spans="23:26">
      <c r="W1444" s="3">
        <f t="shared" si="129"/>
        <v>14111</v>
      </c>
      <c r="X1444" s="3">
        <f t="shared" si="130"/>
        <v>14120</v>
      </c>
      <c r="Y1444" s="151">
        <f t="shared" si="131"/>
        <v>819.38000000001705</v>
      </c>
      <c r="Z1444" s="151"/>
    </row>
    <row r="1445" spans="23:26">
      <c r="W1445" s="3">
        <f t="shared" ref="W1445:W1482" si="132">W1444+10</f>
        <v>14121</v>
      </c>
      <c r="X1445" s="3">
        <f t="shared" si="130"/>
        <v>14130</v>
      </c>
      <c r="Y1445" s="151">
        <f t="shared" si="131"/>
        <v>819.96000000001709</v>
      </c>
      <c r="Z1445" s="151"/>
    </row>
    <row r="1446" spans="23:26">
      <c r="W1446" s="3">
        <f t="shared" si="132"/>
        <v>14131</v>
      </c>
      <c r="X1446" s="3">
        <f t="shared" si="130"/>
        <v>14140</v>
      </c>
      <c r="Y1446" s="151">
        <f t="shared" si="131"/>
        <v>820.54000000001713</v>
      </c>
      <c r="Z1446" s="151"/>
    </row>
    <row r="1447" spans="23:26">
      <c r="W1447" s="3">
        <f t="shared" si="132"/>
        <v>14141</v>
      </c>
      <c r="X1447" s="3">
        <f t="shared" si="130"/>
        <v>14150</v>
      </c>
      <c r="Y1447" s="151">
        <f t="shared" si="131"/>
        <v>821.12000000001717</v>
      </c>
      <c r="Z1447" s="151"/>
    </row>
    <row r="1448" spans="23:26">
      <c r="W1448" s="3">
        <f t="shared" si="132"/>
        <v>14151</v>
      </c>
      <c r="X1448" s="3">
        <f t="shared" si="130"/>
        <v>14160</v>
      </c>
      <c r="Y1448" s="151">
        <f t="shared" si="131"/>
        <v>821.70000000001721</v>
      </c>
      <c r="Z1448" s="151"/>
    </row>
    <row r="1449" spans="23:26">
      <c r="W1449" s="3">
        <f t="shared" si="132"/>
        <v>14161</v>
      </c>
      <c r="X1449" s="3">
        <f t="shared" si="130"/>
        <v>14170</v>
      </c>
      <c r="Y1449" s="151">
        <f t="shared" si="131"/>
        <v>822.28000000001725</v>
      </c>
      <c r="Z1449" s="151"/>
    </row>
    <row r="1450" spans="23:26">
      <c r="W1450" s="3">
        <f t="shared" si="132"/>
        <v>14171</v>
      </c>
      <c r="X1450" s="3">
        <f t="shared" si="130"/>
        <v>14180</v>
      </c>
      <c r="Y1450" s="151">
        <f t="shared" si="131"/>
        <v>822.86000000001729</v>
      </c>
      <c r="Z1450" s="151"/>
    </row>
    <row r="1451" spans="23:26">
      <c r="W1451" s="3">
        <f t="shared" si="132"/>
        <v>14181</v>
      </c>
      <c r="X1451" s="3">
        <f t="shared" si="130"/>
        <v>14190</v>
      </c>
      <c r="Y1451" s="151">
        <f t="shared" si="131"/>
        <v>823.44000000001733</v>
      </c>
      <c r="Z1451" s="151"/>
    </row>
    <row r="1452" spans="23:26">
      <c r="W1452" s="3">
        <f t="shared" si="132"/>
        <v>14191</v>
      </c>
      <c r="X1452" s="3">
        <f t="shared" si="130"/>
        <v>14200</v>
      </c>
      <c r="Y1452" s="151">
        <f t="shared" si="131"/>
        <v>824.02000000001738</v>
      </c>
      <c r="Z1452" s="151"/>
    </row>
    <row r="1453" spans="23:26">
      <c r="W1453" s="3">
        <f t="shared" si="132"/>
        <v>14201</v>
      </c>
      <c r="X1453" s="3">
        <f t="shared" si="130"/>
        <v>14210</v>
      </c>
      <c r="Y1453" s="151">
        <f t="shared" si="131"/>
        <v>824.60000000001742</v>
      </c>
      <c r="Z1453" s="151"/>
    </row>
    <row r="1454" spans="23:26">
      <c r="W1454" s="3">
        <f t="shared" si="132"/>
        <v>14211</v>
      </c>
      <c r="X1454" s="3">
        <f t="shared" si="130"/>
        <v>14220</v>
      </c>
      <c r="Y1454" s="151">
        <f t="shared" si="131"/>
        <v>825.18000000001746</v>
      </c>
      <c r="Z1454" s="151"/>
    </row>
    <row r="1455" spans="23:26">
      <c r="W1455" s="3">
        <f t="shared" si="132"/>
        <v>14221</v>
      </c>
      <c r="X1455" s="3">
        <f t="shared" si="130"/>
        <v>14230</v>
      </c>
      <c r="Y1455" s="151">
        <f t="shared" si="131"/>
        <v>825.7600000000175</v>
      </c>
      <c r="Z1455" s="151"/>
    </row>
    <row r="1456" spans="23:26">
      <c r="W1456" s="3">
        <f t="shared" si="132"/>
        <v>14231</v>
      </c>
      <c r="X1456" s="3">
        <f t="shared" si="130"/>
        <v>14240</v>
      </c>
      <c r="Y1456" s="151">
        <f t="shared" si="131"/>
        <v>826.34000000001754</v>
      </c>
      <c r="Z1456" s="151"/>
    </row>
    <row r="1457" spans="23:26">
      <c r="W1457" s="3">
        <f t="shared" si="132"/>
        <v>14241</v>
      </c>
      <c r="X1457" s="3">
        <f t="shared" si="130"/>
        <v>14250</v>
      </c>
      <c r="Y1457" s="151">
        <f t="shared" si="131"/>
        <v>826.92000000001758</v>
      </c>
      <c r="Z1457" s="151"/>
    </row>
    <row r="1458" spans="23:26">
      <c r="W1458" s="3">
        <f t="shared" si="132"/>
        <v>14251</v>
      </c>
      <c r="X1458" s="3">
        <f t="shared" si="130"/>
        <v>14260</v>
      </c>
      <c r="Y1458" s="151">
        <f t="shared" si="131"/>
        <v>827.50000000001762</v>
      </c>
      <c r="Z1458" s="151"/>
    </row>
    <row r="1459" spans="23:26">
      <c r="W1459" s="3">
        <f t="shared" si="132"/>
        <v>14261</v>
      </c>
      <c r="X1459" s="3">
        <f t="shared" si="130"/>
        <v>14270</v>
      </c>
      <c r="Y1459" s="151">
        <f t="shared" si="131"/>
        <v>828.08000000001766</v>
      </c>
      <c r="Z1459" s="151"/>
    </row>
    <row r="1460" spans="23:26">
      <c r="W1460" s="3">
        <f t="shared" si="132"/>
        <v>14271</v>
      </c>
      <c r="X1460" s="3">
        <f t="shared" si="130"/>
        <v>14280</v>
      </c>
      <c r="Y1460" s="151">
        <f t="shared" si="131"/>
        <v>828.6600000000177</v>
      </c>
      <c r="Z1460" s="151"/>
    </row>
    <row r="1461" spans="23:26">
      <c r="W1461" s="3">
        <f t="shared" si="132"/>
        <v>14281</v>
      </c>
      <c r="X1461" s="3">
        <f t="shared" si="130"/>
        <v>14290</v>
      </c>
      <c r="Y1461" s="151">
        <f t="shared" si="131"/>
        <v>829.24000000001774</v>
      </c>
      <c r="Z1461" s="151"/>
    </row>
    <row r="1462" spans="23:26">
      <c r="W1462" s="3">
        <f t="shared" si="132"/>
        <v>14291</v>
      </c>
      <c r="X1462" s="3">
        <f t="shared" si="130"/>
        <v>14300</v>
      </c>
      <c r="Y1462" s="151">
        <f t="shared" si="131"/>
        <v>829.82000000001779</v>
      </c>
      <c r="Z1462" s="151"/>
    </row>
    <row r="1463" spans="23:26">
      <c r="W1463" s="3">
        <f t="shared" si="132"/>
        <v>14301</v>
      </c>
      <c r="X1463" s="3">
        <f t="shared" si="130"/>
        <v>14310</v>
      </c>
      <c r="Y1463" s="151">
        <f t="shared" si="131"/>
        <v>830.40000000001783</v>
      </c>
      <c r="Z1463" s="151"/>
    </row>
    <row r="1464" spans="23:26">
      <c r="W1464" s="3">
        <f t="shared" si="132"/>
        <v>14311</v>
      </c>
      <c r="X1464" s="3">
        <f t="shared" si="130"/>
        <v>14320</v>
      </c>
      <c r="Y1464" s="151">
        <f t="shared" si="131"/>
        <v>830.98000000001787</v>
      </c>
      <c r="Z1464" s="151"/>
    </row>
    <row r="1465" spans="23:26">
      <c r="W1465" s="3">
        <f t="shared" si="132"/>
        <v>14321</v>
      </c>
      <c r="X1465" s="3">
        <f t="shared" si="130"/>
        <v>14330</v>
      </c>
      <c r="Y1465" s="151">
        <f t="shared" si="131"/>
        <v>831.56000000001791</v>
      </c>
      <c r="Z1465" s="151"/>
    </row>
    <row r="1466" spans="23:26">
      <c r="W1466" s="3">
        <f t="shared" si="132"/>
        <v>14331</v>
      </c>
      <c r="X1466" s="3">
        <f t="shared" si="130"/>
        <v>14340</v>
      </c>
      <c r="Y1466" s="151">
        <f t="shared" si="131"/>
        <v>832.14000000001795</v>
      </c>
      <c r="Z1466" s="151"/>
    </row>
    <row r="1467" spans="23:26">
      <c r="W1467" s="3">
        <f t="shared" si="132"/>
        <v>14341</v>
      </c>
      <c r="X1467" s="3">
        <f t="shared" si="130"/>
        <v>14350</v>
      </c>
      <c r="Y1467" s="151">
        <f t="shared" si="131"/>
        <v>832.72000000001799</v>
      </c>
      <c r="Z1467" s="151"/>
    </row>
    <row r="1468" spans="23:26">
      <c r="W1468" s="3">
        <f t="shared" si="132"/>
        <v>14351</v>
      </c>
      <c r="X1468" s="3">
        <f t="shared" si="130"/>
        <v>14360</v>
      </c>
      <c r="Y1468" s="151">
        <f t="shared" si="131"/>
        <v>833.30000000001803</v>
      </c>
      <c r="Z1468" s="151"/>
    </row>
    <row r="1469" spans="23:26">
      <c r="W1469" s="3">
        <f t="shared" si="132"/>
        <v>14361</v>
      </c>
      <c r="X1469" s="3">
        <f t="shared" si="130"/>
        <v>14370</v>
      </c>
      <c r="Y1469" s="151">
        <f t="shared" si="131"/>
        <v>833.88000000001807</v>
      </c>
      <c r="Z1469" s="151"/>
    </row>
    <row r="1470" spans="23:26">
      <c r="W1470" s="3">
        <f t="shared" si="132"/>
        <v>14371</v>
      </c>
      <c r="X1470" s="3">
        <f t="shared" si="130"/>
        <v>14380</v>
      </c>
      <c r="Y1470" s="151">
        <f t="shared" si="131"/>
        <v>834.46000000001811</v>
      </c>
      <c r="Z1470" s="151"/>
    </row>
    <row r="1471" spans="23:26">
      <c r="W1471" s="3">
        <f t="shared" si="132"/>
        <v>14381</v>
      </c>
      <c r="X1471" s="3">
        <f t="shared" si="130"/>
        <v>14390</v>
      </c>
      <c r="Y1471" s="151">
        <f t="shared" si="131"/>
        <v>835.04000000001815</v>
      </c>
      <c r="Z1471" s="151"/>
    </row>
    <row r="1472" spans="23:26">
      <c r="W1472" s="3">
        <f t="shared" si="132"/>
        <v>14391</v>
      </c>
      <c r="X1472" s="3">
        <f t="shared" si="130"/>
        <v>14400</v>
      </c>
      <c r="Y1472" s="151">
        <f t="shared" si="131"/>
        <v>835.62000000001819</v>
      </c>
      <c r="Z1472" s="151"/>
    </row>
    <row r="1473" spans="23:26">
      <c r="W1473" s="3">
        <f t="shared" si="132"/>
        <v>14401</v>
      </c>
      <c r="X1473" s="3">
        <f t="shared" si="130"/>
        <v>14410</v>
      </c>
      <c r="Y1473" s="151">
        <f t="shared" si="131"/>
        <v>836.20000000001824</v>
      </c>
      <c r="Z1473" s="151"/>
    </row>
    <row r="1474" spans="23:26">
      <c r="W1474" s="3">
        <f t="shared" si="132"/>
        <v>14411</v>
      </c>
      <c r="X1474" s="3">
        <f t="shared" si="130"/>
        <v>14420</v>
      </c>
      <c r="Y1474" s="151">
        <f t="shared" si="131"/>
        <v>836.78000000001828</v>
      </c>
      <c r="Z1474" s="151"/>
    </row>
    <row r="1475" spans="23:26">
      <c r="W1475" s="3">
        <f t="shared" si="132"/>
        <v>14421</v>
      </c>
      <c r="X1475" s="3">
        <f t="shared" si="130"/>
        <v>14430</v>
      </c>
      <c r="Y1475" s="151">
        <f t="shared" si="131"/>
        <v>837.36000000001832</v>
      </c>
      <c r="Z1475" s="151"/>
    </row>
    <row r="1476" spans="23:26">
      <c r="W1476" s="3">
        <f t="shared" si="132"/>
        <v>14431</v>
      </c>
      <c r="X1476" s="3">
        <f t="shared" si="130"/>
        <v>14440</v>
      </c>
      <c r="Y1476" s="151">
        <f t="shared" si="131"/>
        <v>837.94000000001836</v>
      </c>
      <c r="Z1476" s="151"/>
    </row>
    <row r="1477" spans="23:26">
      <c r="W1477" s="3">
        <f t="shared" si="132"/>
        <v>14441</v>
      </c>
      <c r="X1477" s="3">
        <f t="shared" si="130"/>
        <v>14450</v>
      </c>
      <c r="Y1477" s="151">
        <f t="shared" si="131"/>
        <v>838.5200000000184</v>
      </c>
      <c r="Z1477" s="151"/>
    </row>
    <row r="1478" spans="23:26">
      <c r="W1478" s="3">
        <f t="shared" si="132"/>
        <v>14451</v>
      </c>
      <c r="X1478" s="3">
        <f t="shared" si="130"/>
        <v>14460</v>
      </c>
      <c r="Y1478" s="151">
        <f t="shared" si="131"/>
        <v>839.10000000001844</v>
      </c>
      <c r="Z1478" s="151"/>
    </row>
    <row r="1479" spans="23:26">
      <c r="W1479" s="3">
        <f t="shared" si="132"/>
        <v>14461</v>
      </c>
      <c r="X1479" s="3">
        <f t="shared" si="130"/>
        <v>14470</v>
      </c>
      <c r="Y1479" s="151">
        <f t="shared" si="131"/>
        <v>839.68000000001848</v>
      </c>
      <c r="Z1479" s="151"/>
    </row>
    <row r="1480" spans="23:26">
      <c r="W1480" s="3">
        <f t="shared" si="132"/>
        <v>14471</v>
      </c>
      <c r="X1480" s="3">
        <f t="shared" si="130"/>
        <v>14480</v>
      </c>
      <c r="Y1480" s="151">
        <f t="shared" si="131"/>
        <v>840.26000000001852</v>
      </c>
      <c r="Z1480" s="151"/>
    </row>
    <row r="1481" spans="23:26">
      <c r="W1481" s="3">
        <f t="shared" si="132"/>
        <v>14481</v>
      </c>
      <c r="X1481" s="3">
        <f t="shared" si="130"/>
        <v>14490</v>
      </c>
      <c r="Y1481" s="151">
        <f t="shared" si="131"/>
        <v>840.84000000001856</v>
      </c>
      <c r="Z1481" s="151"/>
    </row>
    <row r="1482" spans="23:26">
      <c r="W1482" s="3">
        <f t="shared" si="132"/>
        <v>14491</v>
      </c>
      <c r="X1482" s="3">
        <f t="shared" si="130"/>
        <v>14500</v>
      </c>
      <c r="Y1482" s="151">
        <f t="shared" si="131"/>
        <v>841.4200000000186</v>
      </c>
      <c r="Z1482" s="151"/>
    </row>
    <row r="1483" spans="23:26">
      <c r="Y1483" s="152"/>
    </row>
    <row r="1484" spans="23:26">
      <c r="Y1484" s="152"/>
    </row>
    <row r="1485" spans="23:26">
      <c r="Y1485" s="152"/>
    </row>
    <row r="1486" spans="23:26">
      <c r="Y1486" s="152"/>
    </row>
    <row r="1487" spans="23:26">
      <c r="Y1487" s="152"/>
    </row>
    <row r="1488" spans="23:26">
      <c r="Y1488" s="152"/>
    </row>
    <row r="1489" spans="25:25">
      <c r="Y1489" s="152"/>
    </row>
    <row r="1490" spans="25:25">
      <c r="Y1490" s="152"/>
    </row>
    <row r="1491" spans="25:25">
      <c r="Y1491" s="152"/>
    </row>
    <row r="1492" spans="25:25">
      <c r="Y1492" s="152"/>
    </row>
    <row r="1493" spans="25:25">
      <c r="Y1493" s="152"/>
    </row>
    <row r="1494" spans="25:25">
      <c r="Y1494" s="152"/>
    </row>
    <row r="1495" spans="25:25">
      <c r="Y1495" s="152"/>
    </row>
    <row r="1496" spans="25:25">
      <c r="Y1496" s="152"/>
    </row>
    <row r="1497" spans="25:25">
      <c r="Y1497" s="152"/>
    </row>
    <row r="1498" spans="25:25">
      <c r="Y1498" s="152"/>
    </row>
    <row r="1499" spans="25:25">
      <c r="Y1499" s="152"/>
    </row>
    <row r="1500" spans="25:25">
      <c r="Y1500" s="152"/>
    </row>
    <row r="1501" spans="25:25">
      <c r="Y1501" s="152"/>
    </row>
    <row r="1502" spans="25:25">
      <c r="Y1502" s="152"/>
    </row>
    <row r="1503" spans="25:25">
      <c r="Y1503" s="152"/>
    </row>
    <row r="1504" spans="25:25">
      <c r="Y1504" s="152"/>
    </row>
    <row r="1505" spans="25:25">
      <c r="Y1505" s="152"/>
    </row>
    <row r="1506" spans="25:25">
      <c r="Y1506" s="152"/>
    </row>
    <row r="1507" spans="25:25">
      <c r="Y1507" s="152"/>
    </row>
    <row r="1508" spans="25:25">
      <c r="Y1508" s="152"/>
    </row>
    <row r="1509" spans="25:25">
      <c r="Y1509" s="152"/>
    </row>
    <row r="1510" spans="25:25">
      <c r="Y1510" s="152"/>
    </row>
    <row r="1511" spans="25:25">
      <c r="Y1511" s="152"/>
    </row>
    <row r="1512" spans="25:25">
      <c r="Y1512" s="152"/>
    </row>
    <row r="1513" spans="25:25">
      <c r="Y1513" s="152"/>
    </row>
    <row r="1514" spans="25:25">
      <c r="Y1514" s="152"/>
    </row>
    <row r="1515" spans="25:25">
      <c r="Y1515" s="152"/>
    </row>
    <row r="1516" spans="25:25">
      <c r="Y1516" s="152"/>
    </row>
    <row r="1517" spans="25:25">
      <c r="Y1517" s="152"/>
    </row>
    <row r="1518" spans="25:25">
      <c r="Y1518" s="152"/>
    </row>
    <row r="1519" spans="25:25">
      <c r="Y1519" s="152"/>
    </row>
    <row r="1520" spans="25:25">
      <c r="Y1520" s="152"/>
    </row>
    <row r="1521" spans="25:25">
      <c r="Y1521" s="152"/>
    </row>
    <row r="1522" spans="25:25">
      <c r="Y1522" s="152"/>
    </row>
    <row r="1523" spans="25:25">
      <c r="Y1523" s="152"/>
    </row>
    <row r="1524" spans="25:25">
      <c r="Y1524" s="152"/>
    </row>
    <row r="1525" spans="25:25">
      <c r="Y1525" s="152"/>
    </row>
    <row r="1526" spans="25:25">
      <c r="Y1526" s="152"/>
    </row>
    <row r="1527" spans="25:25">
      <c r="Y1527" s="152"/>
    </row>
    <row r="1528" spans="25:25">
      <c r="Y1528" s="152"/>
    </row>
    <row r="1529" spans="25:25">
      <c r="Y1529" s="152"/>
    </row>
    <row r="1530" spans="25:25">
      <c r="Y1530" s="152"/>
    </row>
    <row r="1531" spans="25:25">
      <c r="Y1531" s="152"/>
    </row>
    <row r="1532" spans="25:25">
      <c r="Y1532" s="152"/>
    </row>
    <row r="1533" spans="25:25">
      <c r="Y1533" s="152"/>
    </row>
    <row r="1534" spans="25:25">
      <c r="Y1534" s="152"/>
    </row>
    <row r="1535" spans="25:25">
      <c r="Y1535" s="152"/>
    </row>
    <row r="1536" spans="25:25">
      <c r="Y1536" s="152"/>
    </row>
    <row r="1537" spans="25:25">
      <c r="Y1537" s="152"/>
    </row>
    <row r="1538" spans="25:25">
      <c r="Y1538" s="152"/>
    </row>
    <row r="1539" spans="25:25">
      <c r="Y1539" s="152"/>
    </row>
    <row r="1540" spans="25:25">
      <c r="Y1540" s="152"/>
    </row>
    <row r="1541" spans="25:25">
      <c r="Y1541" s="152"/>
    </row>
    <row r="1542" spans="25:25">
      <c r="Y1542" s="152"/>
    </row>
    <row r="1543" spans="25:25">
      <c r="Y1543" s="152"/>
    </row>
    <row r="1544" spans="25:25">
      <c r="Y1544" s="152"/>
    </row>
    <row r="1545" spans="25:25">
      <c r="Y1545" s="152"/>
    </row>
    <row r="1546" spans="25:25">
      <c r="Y1546" s="152"/>
    </row>
    <row r="1547" spans="25:25">
      <c r="Y1547" s="152"/>
    </row>
    <row r="1548" spans="25:25">
      <c r="Y1548" s="152"/>
    </row>
    <row r="1549" spans="25:25">
      <c r="Y1549" s="152"/>
    </row>
    <row r="1550" spans="25:25">
      <c r="Y1550" s="152"/>
    </row>
    <row r="1551" spans="25:25">
      <c r="Y1551" s="152"/>
    </row>
    <row r="1552" spans="25:25">
      <c r="Y1552" s="152"/>
    </row>
    <row r="1553" spans="25:25">
      <c r="Y1553" s="152"/>
    </row>
    <row r="1554" spans="25:25">
      <c r="Y1554" s="152"/>
    </row>
    <row r="1555" spans="25:25">
      <c r="Y1555" s="152"/>
    </row>
    <row r="1556" spans="25:25">
      <c r="Y1556" s="152"/>
    </row>
    <row r="1557" spans="25:25">
      <c r="Y1557" s="152"/>
    </row>
    <row r="1558" spans="25:25">
      <c r="Y1558" s="152"/>
    </row>
    <row r="1559" spans="25:25">
      <c r="Y1559" s="152"/>
    </row>
    <row r="1560" spans="25:25">
      <c r="Y1560" s="152"/>
    </row>
    <row r="1561" spans="25:25">
      <c r="Y1561" s="152"/>
    </row>
    <row r="1562" spans="25:25">
      <c r="Y1562" s="152"/>
    </row>
    <row r="1563" spans="25:25">
      <c r="Y1563" s="152"/>
    </row>
    <row r="1564" spans="25:25">
      <c r="Y1564" s="152"/>
    </row>
    <row r="1565" spans="25:25">
      <c r="Y1565" s="152"/>
    </row>
    <row r="1566" spans="25:25">
      <c r="Y1566" s="152"/>
    </row>
    <row r="1567" spans="25:25">
      <c r="Y1567" s="152"/>
    </row>
    <row r="1568" spans="25:25">
      <c r="Y1568" s="152"/>
    </row>
    <row r="1569" spans="25:25">
      <c r="Y1569" s="152"/>
    </row>
    <row r="1570" spans="25:25">
      <c r="Y1570" s="152"/>
    </row>
    <row r="1571" spans="25:25">
      <c r="Y1571" s="152"/>
    </row>
    <row r="1572" spans="25:25">
      <c r="Y1572" s="152"/>
    </row>
    <row r="1573" spans="25:25">
      <c r="Y1573" s="152"/>
    </row>
    <row r="1574" spans="25:25">
      <c r="Y1574" s="152"/>
    </row>
    <row r="1575" spans="25:25">
      <c r="Y1575" s="152"/>
    </row>
    <row r="1576" spans="25:25">
      <c r="Y1576" s="152"/>
    </row>
    <row r="1577" spans="25:25">
      <c r="Y1577" s="152"/>
    </row>
    <row r="1578" spans="25:25">
      <c r="Y1578" s="152"/>
    </row>
    <row r="1579" spans="25:25">
      <c r="Y1579" s="152"/>
    </row>
    <row r="1580" spans="25:25">
      <c r="Y1580" s="152"/>
    </row>
    <row r="1581" spans="25:25">
      <c r="Y1581" s="152"/>
    </row>
    <row r="1582" spans="25:25">
      <c r="Y1582" s="152"/>
    </row>
    <row r="1583" spans="25:25">
      <c r="Y1583" s="152"/>
    </row>
    <row r="1584" spans="25:25">
      <c r="Y1584" s="152"/>
    </row>
    <row r="1585" spans="25:25">
      <c r="Y1585" s="152"/>
    </row>
    <row r="1586" spans="25:25">
      <c r="Y1586" s="152"/>
    </row>
    <row r="1587" spans="25:25">
      <c r="Y1587" s="152"/>
    </row>
    <row r="1588" spans="25:25">
      <c r="Y1588" s="152"/>
    </row>
    <row r="1589" spans="25:25">
      <c r="Y1589" s="152"/>
    </row>
    <row r="1590" spans="25:25">
      <c r="Y1590" s="152"/>
    </row>
    <row r="1591" spans="25:25">
      <c r="Y1591" s="152"/>
    </row>
    <row r="1592" spans="25:25">
      <c r="Y1592" s="152"/>
    </row>
    <row r="1593" spans="25:25">
      <c r="Y1593" s="152"/>
    </row>
    <row r="1594" spans="25:25">
      <c r="Y1594" s="152"/>
    </row>
    <row r="1595" spans="25:25">
      <c r="Y1595" s="152"/>
    </row>
    <row r="1596" spans="25:25">
      <c r="Y1596" s="152"/>
    </row>
    <row r="1597" spans="25:25">
      <c r="Y1597" s="152"/>
    </row>
    <row r="1598" spans="25:25">
      <c r="Y1598" s="152"/>
    </row>
    <row r="1599" spans="25:25">
      <c r="Y1599" s="152"/>
    </row>
    <row r="1600" spans="25:25">
      <c r="Y1600" s="152"/>
    </row>
    <row r="1601" spans="25:25">
      <c r="Y1601" s="152"/>
    </row>
    <row r="1602" spans="25:25">
      <c r="Y1602" s="152"/>
    </row>
    <row r="1603" spans="25:25">
      <c r="Y1603" s="152"/>
    </row>
    <row r="1604" spans="25:25">
      <c r="Y1604" s="152"/>
    </row>
    <row r="1605" spans="25:25">
      <c r="Y1605" s="152"/>
    </row>
    <row r="1606" spans="25:25">
      <c r="Y1606" s="152"/>
    </row>
    <row r="1607" spans="25:25">
      <c r="Y1607" s="152"/>
    </row>
    <row r="1608" spans="25:25">
      <c r="Y1608" s="152"/>
    </row>
    <row r="1609" spans="25:25">
      <c r="Y1609" s="152"/>
    </row>
    <row r="1610" spans="25:25">
      <c r="Y1610" s="152"/>
    </row>
    <row r="1611" spans="25:25">
      <c r="Y1611" s="152"/>
    </row>
    <row r="1612" spans="25:25">
      <c r="Y1612" s="152"/>
    </row>
    <row r="1613" spans="25:25">
      <c r="Y1613" s="152"/>
    </row>
    <row r="1614" spans="25:25">
      <c r="Y1614" s="152"/>
    </row>
    <row r="1615" spans="25:25">
      <c r="Y1615" s="152"/>
    </row>
    <row r="1616" spans="25:25">
      <c r="Y1616" s="152"/>
    </row>
    <row r="1617" spans="25:25">
      <c r="Y1617" s="152"/>
    </row>
    <row r="1618" spans="25:25">
      <c r="Y1618" s="152"/>
    </row>
    <row r="1619" spans="25:25">
      <c r="Y1619" s="152"/>
    </row>
    <row r="1620" spans="25:25">
      <c r="Y1620" s="152"/>
    </row>
    <row r="1621" spans="25:25">
      <c r="Y1621" s="152"/>
    </row>
    <row r="1622" spans="25:25">
      <c r="Y1622" s="152"/>
    </row>
    <row r="1623" spans="25:25">
      <c r="Y1623" s="152"/>
    </row>
    <row r="1624" spans="25:25">
      <c r="Y1624" s="152"/>
    </row>
    <row r="1625" spans="25:25">
      <c r="Y1625" s="152"/>
    </row>
    <row r="1626" spans="25:25">
      <c r="Y1626" s="152"/>
    </row>
    <row r="1627" spans="25:25">
      <c r="Y1627" s="152"/>
    </row>
    <row r="1628" spans="25:25">
      <c r="Y1628" s="152"/>
    </row>
    <row r="1629" spans="25:25">
      <c r="Y1629" s="152"/>
    </row>
    <row r="1630" spans="25:25">
      <c r="Y1630" s="152"/>
    </row>
    <row r="1631" spans="25:25">
      <c r="Y1631" s="152"/>
    </row>
    <row r="1632" spans="25:25">
      <c r="Y1632" s="152"/>
    </row>
    <row r="1633" spans="25:25">
      <c r="Y1633" s="152"/>
    </row>
    <row r="1634" spans="25:25">
      <c r="Y1634" s="152"/>
    </row>
    <row r="1635" spans="25:25">
      <c r="Y1635" s="152"/>
    </row>
    <row r="1636" spans="25:25">
      <c r="Y1636" s="152"/>
    </row>
    <row r="1637" spans="25:25">
      <c r="Y1637" s="152"/>
    </row>
    <row r="1638" spans="25:25">
      <c r="Y1638" s="152"/>
    </row>
    <row r="1639" spans="25:25">
      <c r="Y1639" s="152"/>
    </row>
    <row r="1640" spans="25:25">
      <c r="Y1640" s="152"/>
    </row>
    <row r="1641" spans="25:25">
      <c r="Y1641" s="152"/>
    </row>
    <row r="1642" spans="25:25">
      <c r="Y1642" s="152"/>
    </row>
    <row r="1643" spans="25:25">
      <c r="Y1643" s="152"/>
    </row>
    <row r="1644" spans="25:25">
      <c r="Y1644" s="152"/>
    </row>
    <row r="1645" spans="25:25">
      <c r="Y1645" s="152"/>
    </row>
    <row r="1646" spans="25:25">
      <c r="Y1646" s="152"/>
    </row>
    <row r="1647" spans="25:25">
      <c r="Y1647" s="152"/>
    </row>
    <row r="1648" spans="25:25">
      <c r="Y1648" s="152"/>
    </row>
    <row r="1649" spans="25:25">
      <c r="Y1649" s="152"/>
    </row>
    <row r="1650" spans="25:25">
      <c r="Y1650" s="152"/>
    </row>
    <row r="1651" spans="25:25">
      <c r="Y1651" s="152"/>
    </row>
    <row r="1652" spans="25:25">
      <c r="Y1652" s="152"/>
    </row>
    <row r="1653" spans="25:25">
      <c r="Y1653" s="152"/>
    </row>
    <row r="1654" spans="25:25">
      <c r="Y1654" s="152"/>
    </row>
    <row r="1655" spans="25:25">
      <c r="Y1655" s="152"/>
    </row>
    <row r="1656" spans="25:25">
      <c r="Y1656" s="152"/>
    </row>
    <row r="1657" spans="25:25">
      <c r="Y1657" s="152"/>
    </row>
    <row r="1658" spans="25:25">
      <c r="Y1658" s="152"/>
    </row>
    <row r="1659" spans="25:25">
      <c r="Y1659" s="152"/>
    </row>
    <row r="1660" spans="25:25">
      <c r="Y1660" s="152"/>
    </row>
    <row r="1661" spans="25:25">
      <c r="Y1661" s="152"/>
    </row>
    <row r="1662" spans="25:25">
      <c r="Y1662" s="152"/>
    </row>
    <row r="1663" spans="25:25">
      <c r="Y1663" s="152"/>
    </row>
    <row r="1664" spans="25:25">
      <c r="Y1664" s="152"/>
    </row>
    <row r="1665" spans="25:25">
      <c r="Y1665" s="152"/>
    </row>
    <row r="1666" spans="25:25">
      <c r="Y1666" s="152"/>
    </row>
    <row r="1667" spans="25:25">
      <c r="Y1667" s="152"/>
    </row>
    <row r="1668" spans="25:25">
      <c r="Y1668" s="152"/>
    </row>
    <row r="1669" spans="25:25">
      <c r="Y1669" s="152"/>
    </row>
    <row r="1670" spans="25:25">
      <c r="Y1670" s="152"/>
    </row>
    <row r="1671" spans="25:25">
      <c r="Y1671" s="152"/>
    </row>
    <row r="1672" spans="25:25">
      <c r="Y1672" s="152"/>
    </row>
    <row r="1673" spans="25:25">
      <c r="Y1673" s="152"/>
    </row>
    <row r="1674" spans="25:25">
      <c r="Y1674" s="152"/>
    </row>
    <row r="1675" spans="25:25">
      <c r="Y1675" s="152"/>
    </row>
    <row r="1676" spans="25:25">
      <c r="Y1676" s="152"/>
    </row>
    <row r="1677" spans="25:25">
      <c r="Y1677" s="152"/>
    </row>
    <row r="1678" spans="25:25">
      <c r="Y1678" s="152"/>
    </row>
    <row r="1679" spans="25:25">
      <c r="Y1679" s="152"/>
    </row>
    <row r="1680" spans="25:25">
      <c r="Y1680" s="152"/>
    </row>
    <row r="1681" spans="25:25">
      <c r="Y1681" s="152"/>
    </row>
    <row r="1682" spans="25:25">
      <c r="Y1682" s="152"/>
    </row>
    <row r="1683" spans="25:25">
      <c r="Y1683" s="152"/>
    </row>
    <row r="1684" spans="25:25">
      <c r="Y1684" s="152"/>
    </row>
    <row r="1685" spans="25:25">
      <c r="Y1685" s="152"/>
    </row>
    <row r="1686" spans="25:25">
      <c r="Y1686" s="152"/>
    </row>
    <row r="1687" spans="25:25">
      <c r="Y1687" s="152"/>
    </row>
    <row r="1688" spans="25:25">
      <c r="Y1688" s="152"/>
    </row>
    <row r="1689" spans="25:25">
      <c r="Y1689" s="152"/>
    </row>
    <row r="1690" spans="25:25">
      <c r="Y1690" s="152"/>
    </row>
    <row r="1691" spans="25:25">
      <c r="Y1691" s="152"/>
    </row>
    <row r="1692" spans="25:25">
      <c r="Y1692" s="152"/>
    </row>
    <row r="1693" spans="25:25">
      <c r="Y1693" s="152"/>
    </row>
    <row r="1694" spans="25:25">
      <c r="Y1694" s="152"/>
    </row>
    <row r="1695" spans="25:25">
      <c r="Y1695" s="152"/>
    </row>
    <row r="1696" spans="25:25">
      <c r="Y1696" s="152"/>
    </row>
    <row r="1697" spans="25:25">
      <c r="Y1697" s="152"/>
    </row>
    <row r="1698" spans="25:25">
      <c r="Y1698" s="152"/>
    </row>
    <row r="1699" spans="25:25">
      <c r="Y1699" s="152"/>
    </row>
    <row r="1700" spans="25:25">
      <c r="Y1700" s="152"/>
    </row>
    <row r="1701" spans="25:25">
      <c r="Y1701" s="152"/>
    </row>
    <row r="1702" spans="25:25">
      <c r="Y1702" s="152"/>
    </row>
    <row r="1703" spans="25:25">
      <c r="Y1703" s="152"/>
    </row>
    <row r="1704" spans="25:25">
      <c r="Y1704" s="152"/>
    </row>
    <row r="1705" spans="25:25">
      <c r="Y1705" s="152"/>
    </row>
    <row r="1706" spans="25:25">
      <c r="Y1706" s="152"/>
    </row>
    <row r="1707" spans="25:25">
      <c r="Y1707" s="152"/>
    </row>
    <row r="1708" spans="25:25">
      <c r="Y1708" s="152"/>
    </row>
    <row r="1709" spans="25:25">
      <c r="Y1709" s="152"/>
    </row>
    <row r="1710" spans="25:25">
      <c r="Y1710" s="152"/>
    </row>
    <row r="1711" spans="25:25">
      <c r="Y1711" s="152"/>
    </row>
    <row r="1712" spans="25:25">
      <c r="Y1712" s="152"/>
    </row>
    <row r="1713" spans="25:25">
      <c r="Y1713" s="152"/>
    </row>
    <row r="1714" spans="25:25">
      <c r="Y1714" s="152"/>
    </row>
    <row r="1715" spans="25:25">
      <c r="Y1715" s="152"/>
    </row>
    <row r="1716" spans="25:25">
      <c r="Y1716" s="152"/>
    </row>
    <row r="1717" spans="25:25">
      <c r="Y1717" s="152"/>
    </row>
    <row r="1718" spans="25:25">
      <c r="Y1718" s="152"/>
    </row>
    <row r="1719" spans="25:25">
      <c r="Y1719" s="152"/>
    </row>
    <row r="1720" spans="25:25">
      <c r="Y1720" s="152"/>
    </row>
    <row r="1721" spans="25:25">
      <c r="Y1721" s="152"/>
    </row>
    <row r="1722" spans="25:25">
      <c r="Y1722" s="152"/>
    </row>
    <row r="1723" spans="25:25">
      <c r="Y1723" s="152"/>
    </row>
    <row r="1724" spans="25:25">
      <c r="Y1724" s="152"/>
    </row>
    <row r="1725" spans="25:25">
      <c r="Y1725" s="152"/>
    </row>
    <row r="1726" spans="25:25">
      <c r="Y1726" s="152"/>
    </row>
    <row r="1727" spans="25:25">
      <c r="Y1727" s="152"/>
    </row>
    <row r="1728" spans="25:25">
      <c r="Y1728" s="152"/>
    </row>
    <row r="1729" spans="25:25">
      <c r="Y1729" s="152"/>
    </row>
    <row r="1730" spans="25:25">
      <c r="Y1730" s="152"/>
    </row>
    <row r="1731" spans="25:25">
      <c r="Y1731" s="152"/>
    </row>
    <row r="1732" spans="25:25">
      <c r="Y1732" s="152"/>
    </row>
    <row r="1733" spans="25:25">
      <c r="Y1733" s="152"/>
    </row>
    <row r="1734" spans="25:25">
      <c r="Y1734" s="152"/>
    </row>
    <row r="1735" spans="25:25">
      <c r="Y1735" s="152"/>
    </row>
    <row r="1736" spans="25:25">
      <c r="Y1736" s="152"/>
    </row>
    <row r="1737" spans="25:25">
      <c r="Y1737" s="152"/>
    </row>
    <row r="1738" spans="25:25">
      <c r="Y1738" s="152"/>
    </row>
    <row r="1739" spans="25:25">
      <c r="Y1739" s="152"/>
    </row>
    <row r="1740" spans="25:25">
      <c r="Y1740" s="152"/>
    </row>
    <row r="1741" spans="25:25">
      <c r="Y1741" s="152"/>
    </row>
    <row r="1742" spans="25:25">
      <c r="Y1742" s="152"/>
    </row>
    <row r="1743" spans="25:25">
      <c r="Y1743" s="152"/>
    </row>
    <row r="1744" spans="25:25">
      <c r="Y1744" s="152"/>
    </row>
    <row r="1745" spans="25:25">
      <c r="Y1745" s="152"/>
    </row>
    <row r="1746" spans="25:25">
      <c r="Y1746" s="152"/>
    </row>
    <row r="1747" spans="25:25">
      <c r="Y1747" s="152"/>
    </row>
    <row r="1748" spans="25:25">
      <c r="Y1748" s="152"/>
    </row>
    <row r="1749" spans="25:25">
      <c r="Y1749" s="152"/>
    </row>
    <row r="1750" spans="25:25">
      <c r="Y1750" s="152"/>
    </row>
    <row r="1751" spans="25:25">
      <c r="Y1751" s="152"/>
    </row>
    <row r="1752" spans="25:25">
      <c r="Y1752" s="152"/>
    </row>
    <row r="1753" spans="25:25">
      <c r="Y1753" s="152"/>
    </row>
    <row r="1754" spans="25:25">
      <c r="Y1754" s="152"/>
    </row>
    <row r="1755" spans="25:25">
      <c r="Y1755" s="152"/>
    </row>
    <row r="1756" spans="25:25">
      <c r="Y1756" s="152"/>
    </row>
    <row r="1757" spans="25:25">
      <c r="Y1757" s="152"/>
    </row>
    <row r="1758" spans="25:25">
      <c r="Y1758" s="152"/>
    </row>
    <row r="1759" spans="25:25">
      <c r="Y1759" s="152"/>
    </row>
    <row r="1760" spans="25:25">
      <c r="Y1760" s="152"/>
    </row>
    <row r="1761" spans="25:25">
      <c r="Y1761" s="152"/>
    </row>
    <row r="1762" spans="25:25">
      <c r="Y1762" s="152"/>
    </row>
    <row r="1763" spans="25:25">
      <c r="Y1763" s="152"/>
    </row>
    <row r="1764" spans="25:25">
      <c r="Y1764" s="152"/>
    </row>
    <row r="1765" spans="25:25">
      <c r="Y1765" s="152"/>
    </row>
    <row r="1766" spans="25:25">
      <c r="Y1766" s="152"/>
    </row>
    <row r="1767" spans="25:25">
      <c r="Y1767" s="152"/>
    </row>
    <row r="1768" spans="25:25">
      <c r="Y1768" s="152"/>
    </row>
    <row r="1769" spans="25:25">
      <c r="Y1769" s="152"/>
    </row>
    <row r="1770" spans="25:25">
      <c r="Y1770" s="152"/>
    </row>
    <row r="1771" spans="25:25">
      <c r="Y1771" s="152"/>
    </row>
    <row r="1772" spans="25:25">
      <c r="Y1772" s="152"/>
    </row>
    <row r="1773" spans="25:25">
      <c r="Y1773" s="152"/>
    </row>
    <row r="1774" spans="25:25">
      <c r="Y1774" s="152"/>
    </row>
    <row r="1775" spans="25:25">
      <c r="Y1775" s="152"/>
    </row>
    <row r="1776" spans="25:25">
      <c r="Y1776" s="152"/>
    </row>
    <row r="1777" spans="25:25">
      <c r="Y1777" s="152"/>
    </row>
    <row r="1778" spans="25:25">
      <c r="Y1778" s="152"/>
    </row>
    <row r="1779" spans="25:25">
      <c r="Y1779" s="152"/>
    </row>
    <row r="1780" spans="25:25">
      <c r="Y1780" s="152"/>
    </row>
    <row r="1781" spans="25:25">
      <c r="Y1781" s="152"/>
    </row>
    <row r="1782" spans="25:25">
      <c r="Y1782" s="152"/>
    </row>
    <row r="1783" spans="25:25">
      <c r="Y1783" s="152"/>
    </row>
    <row r="1784" spans="25:25">
      <c r="Y1784" s="152"/>
    </row>
    <row r="1785" spans="25:25">
      <c r="Y1785" s="152"/>
    </row>
    <row r="1786" spans="25:25">
      <c r="Y1786" s="152"/>
    </row>
    <row r="1787" spans="25:25">
      <c r="Y1787" s="152"/>
    </row>
    <row r="1788" spans="25:25">
      <c r="Y1788" s="152"/>
    </row>
    <row r="1789" spans="25:25">
      <c r="Y1789" s="152"/>
    </row>
    <row r="1790" spans="25:25">
      <c r="Y1790" s="152"/>
    </row>
    <row r="1791" spans="25:25">
      <c r="Y1791" s="152"/>
    </row>
    <row r="1792" spans="25:25">
      <c r="Y1792" s="152"/>
    </row>
    <row r="1793" spans="25:25">
      <c r="Y1793" s="152"/>
    </row>
    <row r="1794" spans="25:25">
      <c r="Y1794" s="152"/>
    </row>
    <row r="1795" spans="25:25">
      <c r="Y1795" s="152"/>
    </row>
    <row r="1796" spans="25:25">
      <c r="Y1796" s="152"/>
    </row>
    <row r="1797" spans="25:25">
      <c r="Y1797" s="152"/>
    </row>
    <row r="1798" spans="25:25">
      <c r="Y1798" s="152"/>
    </row>
    <row r="1799" spans="25:25">
      <c r="Y1799" s="152"/>
    </row>
    <row r="1800" spans="25:25">
      <c r="Y1800" s="152"/>
    </row>
    <row r="1801" spans="25:25">
      <c r="Y1801" s="152"/>
    </row>
    <row r="1802" spans="25:25">
      <c r="Y1802" s="152"/>
    </row>
    <row r="1803" spans="25:25">
      <c r="Y1803" s="152"/>
    </row>
    <row r="1804" spans="25:25">
      <c r="Y1804" s="152"/>
    </row>
    <row r="1805" spans="25:25">
      <c r="Y1805" s="152"/>
    </row>
    <row r="1806" spans="25:25">
      <c r="Y1806" s="152"/>
    </row>
    <row r="1807" spans="25:25">
      <c r="Y1807" s="152"/>
    </row>
    <row r="1808" spans="25:25">
      <c r="Y1808" s="152"/>
    </row>
    <row r="1809" spans="25:25">
      <c r="Y1809" s="152"/>
    </row>
    <row r="1810" spans="25:25">
      <c r="Y1810" s="152"/>
    </row>
    <row r="1811" spans="25:25">
      <c r="Y1811" s="152"/>
    </row>
    <row r="1812" spans="25:25">
      <c r="Y1812" s="152"/>
    </row>
    <row r="1813" spans="25:25">
      <c r="Y1813" s="152"/>
    </row>
    <row r="1814" spans="25:25">
      <c r="Y1814" s="152"/>
    </row>
    <row r="1815" spans="25:25">
      <c r="Y1815" s="152"/>
    </row>
    <row r="1816" spans="25:25">
      <c r="Y1816" s="152"/>
    </row>
    <row r="1817" spans="25:25">
      <c r="Y1817" s="152"/>
    </row>
    <row r="1818" spans="25:25">
      <c r="Y1818" s="152"/>
    </row>
    <row r="1819" spans="25:25">
      <c r="Y1819" s="152"/>
    </row>
    <row r="1820" spans="25:25">
      <c r="Y1820" s="152"/>
    </row>
    <row r="1821" spans="25:25">
      <c r="Y1821" s="152"/>
    </row>
    <row r="1822" spans="25:25">
      <c r="Y1822" s="152"/>
    </row>
    <row r="1823" spans="25:25">
      <c r="Y1823" s="152"/>
    </row>
    <row r="1824" spans="25:25">
      <c r="Y1824" s="152"/>
    </row>
    <row r="1825" spans="25:25">
      <c r="Y1825" s="152"/>
    </row>
    <row r="1826" spans="25:25">
      <c r="Y1826" s="152"/>
    </row>
    <row r="1827" spans="25:25">
      <c r="Y1827" s="152"/>
    </row>
    <row r="1828" spans="25:25">
      <c r="Y1828" s="152"/>
    </row>
    <row r="1829" spans="25:25">
      <c r="Y1829" s="152"/>
    </row>
    <row r="1830" spans="25:25">
      <c r="Y1830" s="152"/>
    </row>
    <row r="1831" spans="25:25">
      <c r="Y1831" s="152"/>
    </row>
    <row r="1832" spans="25:25">
      <c r="Y1832" s="152"/>
    </row>
    <row r="1833" spans="25:25">
      <c r="Y1833" s="152"/>
    </row>
    <row r="1834" spans="25:25">
      <c r="Y1834" s="152"/>
    </row>
    <row r="1835" spans="25:25">
      <c r="Y1835" s="152"/>
    </row>
    <row r="1836" spans="25:25">
      <c r="Y1836" s="152"/>
    </row>
    <row r="1837" spans="25:25">
      <c r="Y1837" s="152"/>
    </row>
    <row r="1838" spans="25:25">
      <c r="Y1838" s="152"/>
    </row>
    <row r="1839" spans="25:25">
      <c r="Y1839" s="152"/>
    </row>
    <row r="1840" spans="25:25">
      <c r="Y1840" s="152"/>
    </row>
    <row r="1841" spans="25:25">
      <c r="Y1841" s="152"/>
    </row>
    <row r="1842" spans="25:25">
      <c r="Y1842" s="152"/>
    </row>
    <row r="1843" spans="25:25">
      <c r="Y1843" s="152"/>
    </row>
    <row r="1844" spans="25:25">
      <c r="Y1844" s="152"/>
    </row>
    <row r="1845" spans="25:25">
      <c r="Y1845" s="152"/>
    </row>
    <row r="1846" spans="25:25">
      <c r="Y1846" s="152"/>
    </row>
    <row r="1847" spans="25:25">
      <c r="Y1847" s="152"/>
    </row>
    <row r="1848" spans="25:25">
      <c r="Y1848" s="152"/>
    </row>
    <row r="1849" spans="25:25">
      <c r="Y1849" s="152"/>
    </row>
    <row r="1850" spans="25:25">
      <c r="Y1850" s="152"/>
    </row>
    <row r="1851" spans="25:25">
      <c r="Y1851" s="152"/>
    </row>
    <row r="1852" spans="25:25">
      <c r="Y1852" s="152"/>
    </row>
    <row r="1853" spans="25:25">
      <c r="Y1853" s="152"/>
    </row>
    <row r="1854" spans="25:25">
      <c r="Y1854" s="152"/>
    </row>
    <row r="1855" spans="25:25">
      <c r="Y1855" s="152"/>
    </row>
    <row r="1856" spans="25:25">
      <c r="Y1856" s="152"/>
    </row>
    <row r="1857" spans="25:25">
      <c r="Y1857" s="152"/>
    </row>
    <row r="1858" spans="25:25">
      <c r="Y1858" s="152"/>
    </row>
    <row r="1859" spans="25:25">
      <c r="Y1859" s="152"/>
    </row>
    <row r="1860" spans="25:25">
      <c r="Y1860" s="152"/>
    </row>
    <row r="1861" spans="25:25">
      <c r="Y1861" s="152"/>
    </row>
    <row r="1862" spans="25:25">
      <c r="Y1862" s="152"/>
    </row>
    <row r="1863" spans="25:25">
      <c r="Y1863" s="152"/>
    </row>
    <row r="1864" spans="25:25">
      <c r="Y1864" s="152"/>
    </row>
    <row r="1865" spans="25:25">
      <c r="Y1865" s="152"/>
    </row>
    <row r="1866" spans="25:25">
      <c r="Y1866" s="152"/>
    </row>
  </sheetData>
  <customSheetViews>
    <customSheetView guid="{B0D8A1E5-B12A-4F37-814F-2DCBC5452478}" showGridLines="0" showRowCol="0" hiddenColumns="1">
      <selection activeCell="I19" sqref="I19:J19"/>
      <pageMargins left="0.511811024" right="0.511811024" top="0.78740157499999996" bottom="0.78740157499999996" header="0.31496062000000002" footer="0.31496062000000002"/>
      <pageSetup paperSize="9" orientation="portrait" r:id="rId1"/>
    </customSheetView>
  </customSheetViews>
  <mergeCells count="45">
    <mergeCell ref="AS10:AU10"/>
    <mergeCell ref="AX10:AZ10"/>
    <mergeCell ref="BC10:BE10"/>
    <mergeCell ref="AN10:AQ10"/>
    <mergeCell ref="AE10:AH10"/>
    <mergeCell ref="C33:F33"/>
    <mergeCell ref="E15:F15"/>
    <mergeCell ref="E16:F16"/>
    <mergeCell ref="E17:F17"/>
    <mergeCell ref="E18:F18"/>
    <mergeCell ref="E19:F19"/>
    <mergeCell ref="E20:F20"/>
    <mergeCell ref="E21:F21"/>
    <mergeCell ref="E23:F23"/>
    <mergeCell ref="E24:F24"/>
    <mergeCell ref="E25:F25"/>
    <mergeCell ref="E8:H8"/>
    <mergeCell ref="B13:C13"/>
    <mergeCell ref="E13:H13"/>
    <mergeCell ref="S14:T14"/>
    <mergeCell ref="D15:D22"/>
    <mergeCell ref="P15:P17"/>
    <mergeCell ref="Q15:Q17"/>
    <mergeCell ref="S15:S17"/>
    <mergeCell ref="T15:T17"/>
    <mergeCell ref="B11:C11"/>
    <mergeCell ref="E11:H11"/>
    <mergeCell ref="E12:H12"/>
    <mergeCell ref="S19:T19"/>
    <mergeCell ref="S23:T23"/>
    <mergeCell ref="B29:I30"/>
    <mergeCell ref="C32:I32"/>
    <mergeCell ref="B2:U5"/>
    <mergeCell ref="B6:U6"/>
    <mergeCell ref="B8:C8"/>
    <mergeCell ref="B9:C9"/>
    <mergeCell ref="B10:C10"/>
    <mergeCell ref="E10:H10"/>
    <mergeCell ref="E9:H9"/>
    <mergeCell ref="P23:Q23"/>
    <mergeCell ref="S8:T8"/>
    <mergeCell ref="P8:Q8"/>
    <mergeCell ref="P13:Q13"/>
    <mergeCell ref="B28:C28"/>
    <mergeCell ref="B12:C12"/>
  </mergeCells>
  <conditionalFormatting sqref="H15:H24">
    <cfRule type="cellIs" dxfId="10" priority="32" operator="between">
      <formula>0</formula>
      <formula>0</formula>
    </cfRule>
  </conditionalFormatting>
  <conditionalFormatting sqref="T27">
    <cfRule type="iconSet" priority="35">
      <iconSet iconSet="5Arrows">
        <cfvo type="percent" val="0"/>
        <cfvo type="num" val="200"/>
        <cfvo type="num" val="300"/>
        <cfvo type="num" val="400"/>
        <cfvo type="num" val="500"/>
      </iconSet>
    </cfRule>
    <cfRule type="cellIs" dxfId="9" priority="36" operator="lessThan">
      <formula>$M$13</formula>
    </cfRule>
  </conditionalFormatting>
  <conditionalFormatting sqref="AE3:AH3">
    <cfRule type="expression" dxfId="8" priority="14">
      <formula>$E$16="X"</formula>
    </cfRule>
  </conditionalFormatting>
  <conditionalFormatting sqref="AE2:AH2">
    <cfRule type="expression" dxfId="7" priority="20">
      <formula>$E$15="X"</formula>
    </cfRule>
  </conditionalFormatting>
  <conditionalFormatting sqref="AE4:AH4">
    <cfRule type="expression" dxfId="6" priority="18">
      <formula>$E$17="X"</formula>
    </cfRule>
  </conditionalFormatting>
  <conditionalFormatting sqref="AE5 AH5">
    <cfRule type="expression" dxfId="5" priority="17">
      <formula>$E$18="X"</formula>
    </cfRule>
  </conditionalFormatting>
  <conditionalFormatting sqref="AE6:AH6">
    <cfRule type="expression" dxfId="4" priority="16">
      <formula>$E$19="X"</formula>
    </cfRule>
  </conditionalFormatting>
  <conditionalFormatting sqref="AE8:AH8">
    <cfRule type="expression" dxfId="3" priority="15">
      <formula>$E$20="X"</formula>
    </cfRule>
  </conditionalFormatting>
  <conditionalFormatting sqref="AE9:AH9">
    <cfRule type="expression" dxfId="2" priority="14">
      <formula>$E$21="X"</formula>
    </cfRule>
  </conditionalFormatting>
  <conditionalFormatting sqref="AF5:AG5 AG12:AH28">
    <cfRule type="expression" dxfId="1" priority="12">
      <formula>$E$18="X"</formula>
    </cfRule>
  </conditionalFormatting>
  <conditionalFormatting sqref="G22">
    <cfRule type="expression" dxfId="0" priority="1">
      <formula>$G$22&lt;0.48</formula>
    </cfRule>
  </conditionalFormatting>
  <dataValidations count="13">
    <dataValidation type="list" allowBlank="1" showInputMessage="1" showErrorMessage="1" sqref="E12:F12">
      <formula1>A1:A2</formula1>
    </dataValidation>
    <dataValidation type="decimal" allowBlank="1" showInputMessage="1" showErrorMessage="1" sqref="T24">
      <formula1>0</formula1>
      <formula2>1</formula2>
    </dataValidation>
    <dataValidation type="list" allowBlank="1" showInputMessage="1" showErrorMessage="1" sqref="AF29">
      <formula1>$C$15:$C$18</formula1>
    </dataValidation>
    <dataValidation type="whole" allowBlank="1" showInputMessage="1" showErrorMessage="1" sqref="AF12:AF27">
      <formula1>1</formula1>
      <formula2>10000000000000</formula2>
    </dataValidation>
    <dataValidation type="whole" allowBlank="1" showInputMessage="1" showErrorMessage="1" sqref="E23:F23">
      <formula1>M12</formula1>
      <formula2>1000000000000000</formula2>
    </dataValidation>
    <dataValidation allowBlank="1" showDropDown="1" showInputMessage="1" showErrorMessage="1" sqref="I28:L28 I15:J25 K22:L25"/>
    <dataValidation type="whole" allowBlank="1" showInputMessage="1" showErrorMessage="1" sqref="H15">
      <formula1>1</formula1>
      <formula2>1000000000000</formula2>
    </dataValidation>
    <dataValidation type="whole" allowBlank="1" showInputMessage="1" showErrorMessage="1" sqref="H16:H21">
      <formula1>1</formula1>
      <formula2>1E+24</formula2>
    </dataValidation>
    <dataValidation type="list" allowBlank="1" showInputMessage="1" showErrorMessage="1" sqref="D51">
      <formula1>$C$15:$C$17</formula1>
    </dataValidation>
    <dataValidation type="whole" showInputMessage="1" showErrorMessage="1" sqref="E11:H11 E9:H9">
      <formula1>1</formula1>
      <formula2>10000000000</formula2>
    </dataValidation>
    <dataValidation type="whole" allowBlank="1" showInputMessage="1" showErrorMessage="1" sqref="E25:F25 E22">
      <formula1>1</formula1>
      <formula2>1000000000000000</formula2>
    </dataValidation>
    <dataValidation type="list" allowBlank="1" showInputMessage="1" showErrorMessage="1" sqref="D23:D24">
      <formula1>$A$3:$A$4</formula1>
    </dataValidation>
    <dataValidation type="whole" allowBlank="1" showInputMessage="1" showErrorMessage="1" sqref="E24:F24">
      <formula1>0</formula1>
      <formula2>1000000000000000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B6:WVU23"/>
  <sheetViews>
    <sheetView showGridLines="0" workbookViewId="0">
      <selection activeCell="C15" sqref="C15"/>
    </sheetView>
  </sheetViews>
  <sheetFormatPr defaultRowHeight="15"/>
  <cols>
    <col min="1" max="1" width="4.85546875" customWidth="1"/>
    <col min="2" max="2" width="14.28515625" bestFit="1" customWidth="1"/>
    <col min="3" max="3" width="15.28515625" bestFit="1" customWidth="1"/>
    <col min="4" max="4" width="11" bestFit="1" customWidth="1"/>
    <col min="5" max="5" width="16.28515625" customWidth="1"/>
    <col min="6" max="6" width="17.28515625" bestFit="1" customWidth="1"/>
    <col min="7" max="7" width="13.28515625" bestFit="1" customWidth="1"/>
    <col min="8" max="8" width="2.85546875" customWidth="1"/>
    <col min="9" max="9" width="2.5703125" customWidth="1"/>
    <col min="10" max="13" width="9.140625" style="63" customWidth="1"/>
    <col min="14" max="15" width="9.140625" style="64"/>
    <col min="257" max="257" width="4.85546875" customWidth="1"/>
    <col min="258" max="258" width="14.28515625" bestFit="1" customWidth="1"/>
    <col min="259" max="259" width="15.28515625" bestFit="1" customWidth="1"/>
    <col min="260" max="260" width="11" bestFit="1" customWidth="1"/>
    <col min="261" max="261" width="16.28515625" customWidth="1"/>
    <col min="262" max="262" width="17.28515625" bestFit="1" customWidth="1"/>
    <col min="263" max="263" width="13.28515625" bestFit="1" customWidth="1"/>
    <col min="264" max="264" width="2.85546875" customWidth="1"/>
    <col min="265" max="265" width="2.5703125" customWidth="1"/>
    <col min="266" max="269" width="9.140625" hidden="1" customWidth="1"/>
    <col min="513" max="513" width="4.85546875" customWidth="1"/>
    <col min="514" max="514" width="14.28515625" bestFit="1" customWidth="1"/>
    <col min="515" max="515" width="15.28515625" bestFit="1" customWidth="1"/>
    <col min="516" max="516" width="11" bestFit="1" customWidth="1"/>
    <col min="517" max="517" width="16.28515625" customWidth="1"/>
    <col min="518" max="518" width="17.28515625" bestFit="1" customWidth="1"/>
    <col min="519" max="519" width="13.28515625" bestFit="1" customWidth="1"/>
    <col min="520" max="520" width="2.85546875" customWidth="1"/>
    <col min="521" max="521" width="2.5703125" customWidth="1"/>
    <col min="522" max="525" width="9.140625" hidden="1" customWidth="1"/>
    <col min="769" max="769" width="4.85546875" customWidth="1"/>
    <col min="770" max="770" width="14.28515625" bestFit="1" customWidth="1"/>
    <col min="771" max="771" width="15.28515625" bestFit="1" customWidth="1"/>
    <col min="772" max="772" width="11" bestFit="1" customWidth="1"/>
    <col min="773" max="773" width="16.28515625" customWidth="1"/>
    <col min="774" max="774" width="17.28515625" bestFit="1" customWidth="1"/>
    <col min="775" max="775" width="13.28515625" bestFit="1" customWidth="1"/>
    <col min="776" max="776" width="2.85546875" customWidth="1"/>
    <col min="777" max="777" width="2.5703125" customWidth="1"/>
    <col min="778" max="781" width="9.140625" hidden="1" customWidth="1"/>
    <col min="1025" max="1025" width="4.85546875" customWidth="1"/>
    <col min="1026" max="1026" width="14.28515625" bestFit="1" customWidth="1"/>
    <col min="1027" max="1027" width="15.28515625" bestFit="1" customWidth="1"/>
    <col min="1028" max="1028" width="11" bestFit="1" customWidth="1"/>
    <col min="1029" max="1029" width="16.28515625" customWidth="1"/>
    <col min="1030" max="1030" width="17.28515625" bestFit="1" customWidth="1"/>
    <col min="1031" max="1031" width="13.28515625" bestFit="1" customWidth="1"/>
    <col min="1032" max="1032" width="2.85546875" customWidth="1"/>
    <col min="1033" max="1033" width="2.5703125" customWidth="1"/>
    <col min="1034" max="1037" width="9.140625" hidden="1" customWidth="1"/>
    <col min="1281" max="1281" width="4.85546875" customWidth="1"/>
    <col min="1282" max="1282" width="14.28515625" bestFit="1" customWidth="1"/>
    <col min="1283" max="1283" width="15.28515625" bestFit="1" customWidth="1"/>
    <col min="1284" max="1284" width="11" bestFit="1" customWidth="1"/>
    <col min="1285" max="1285" width="16.28515625" customWidth="1"/>
    <col min="1286" max="1286" width="17.28515625" bestFit="1" customWidth="1"/>
    <col min="1287" max="1287" width="13.28515625" bestFit="1" customWidth="1"/>
    <col min="1288" max="1288" width="2.85546875" customWidth="1"/>
    <col min="1289" max="1289" width="2.5703125" customWidth="1"/>
    <col min="1290" max="1293" width="9.140625" hidden="1" customWidth="1"/>
    <col min="1537" max="1537" width="4.85546875" customWidth="1"/>
    <col min="1538" max="1538" width="14.28515625" bestFit="1" customWidth="1"/>
    <col min="1539" max="1539" width="15.28515625" bestFit="1" customWidth="1"/>
    <col min="1540" max="1540" width="11" bestFit="1" customWidth="1"/>
    <col min="1541" max="1541" width="16.28515625" customWidth="1"/>
    <col min="1542" max="1542" width="17.28515625" bestFit="1" customWidth="1"/>
    <col min="1543" max="1543" width="13.28515625" bestFit="1" customWidth="1"/>
    <col min="1544" max="1544" width="2.85546875" customWidth="1"/>
    <col min="1545" max="1545" width="2.5703125" customWidth="1"/>
    <col min="1546" max="1549" width="9.140625" hidden="1" customWidth="1"/>
    <col min="1793" max="1793" width="4.85546875" customWidth="1"/>
    <col min="1794" max="1794" width="14.28515625" bestFit="1" customWidth="1"/>
    <col min="1795" max="1795" width="15.28515625" bestFit="1" customWidth="1"/>
    <col min="1796" max="1796" width="11" bestFit="1" customWidth="1"/>
    <col min="1797" max="1797" width="16.28515625" customWidth="1"/>
    <col min="1798" max="1798" width="17.28515625" bestFit="1" customWidth="1"/>
    <col min="1799" max="1799" width="13.28515625" bestFit="1" customWidth="1"/>
    <col min="1800" max="1800" width="2.85546875" customWidth="1"/>
    <col min="1801" max="1801" width="2.5703125" customWidth="1"/>
    <col min="1802" max="1805" width="9.140625" hidden="1" customWidth="1"/>
    <col min="2049" max="2049" width="4.85546875" customWidth="1"/>
    <col min="2050" max="2050" width="14.28515625" bestFit="1" customWidth="1"/>
    <col min="2051" max="2051" width="15.28515625" bestFit="1" customWidth="1"/>
    <col min="2052" max="2052" width="11" bestFit="1" customWidth="1"/>
    <col min="2053" max="2053" width="16.28515625" customWidth="1"/>
    <col min="2054" max="2054" width="17.28515625" bestFit="1" customWidth="1"/>
    <col min="2055" max="2055" width="13.28515625" bestFit="1" customWidth="1"/>
    <col min="2056" max="2056" width="2.85546875" customWidth="1"/>
    <col min="2057" max="2057" width="2.5703125" customWidth="1"/>
    <col min="2058" max="2061" width="9.140625" hidden="1" customWidth="1"/>
    <col min="2305" max="2305" width="4.85546875" customWidth="1"/>
    <col min="2306" max="2306" width="14.28515625" bestFit="1" customWidth="1"/>
    <col min="2307" max="2307" width="15.28515625" bestFit="1" customWidth="1"/>
    <col min="2308" max="2308" width="11" bestFit="1" customWidth="1"/>
    <col min="2309" max="2309" width="16.28515625" customWidth="1"/>
    <col min="2310" max="2310" width="17.28515625" bestFit="1" customWidth="1"/>
    <col min="2311" max="2311" width="13.28515625" bestFit="1" customWidth="1"/>
    <col min="2312" max="2312" width="2.85546875" customWidth="1"/>
    <col min="2313" max="2313" width="2.5703125" customWidth="1"/>
    <col min="2314" max="2317" width="9.140625" hidden="1" customWidth="1"/>
    <col min="2561" max="2561" width="4.85546875" customWidth="1"/>
    <col min="2562" max="2562" width="14.28515625" bestFit="1" customWidth="1"/>
    <col min="2563" max="2563" width="15.28515625" bestFit="1" customWidth="1"/>
    <col min="2564" max="2564" width="11" bestFit="1" customWidth="1"/>
    <col min="2565" max="2565" width="16.28515625" customWidth="1"/>
    <col min="2566" max="2566" width="17.28515625" bestFit="1" customWidth="1"/>
    <col min="2567" max="2567" width="13.28515625" bestFit="1" customWidth="1"/>
    <col min="2568" max="2568" width="2.85546875" customWidth="1"/>
    <col min="2569" max="2569" width="2.5703125" customWidth="1"/>
    <col min="2570" max="2573" width="9.140625" hidden="1" customWidth="1"/>
    <col min="2817" max="2817" width="4.85546875" customWidth="1"/>
    <col min="2818" max="2818" width="14.28515625" bestFit="1" customWidth="1"/>
    <col min="2819" max="2819" width="15.28515625" bestFit="1" customWidth="1"/>
    <col min="2820" max="2820" width="11" bestFit="1" customWidth="1"/>
    <col min="2821" max="2821" width="16.28515625" customWidth="1"/>
    <col min="2822" max="2822" width="17.28515625" bestFit="1" customWidth="1"/>
    <col min="2823" max="2823" width="13.28515625" bestFit="1" customWidth="1"/>
    <col min="2824" max="2824" width="2.85546875" customWidth="1"/>
    <col min="2825" max="2825" width="2.5703125" customWidth="1"/>
    <col min="2826" max="2829" width="9.140625" hidden="1" customWidth="1"/>
    <col min="3073" max="3073" width="4.85546875" customWidth="1"/>
    <col min="3074" max="3074" width="14.28515625" bestFit="1" customWidth="1"/>
    <col min="3075" max="3075" width="15.28515625" bestFit="1" customWidth="1"/>
    <col min="3076" max="3076" width="11" bestFit="1" customWidth="1"/>
    <col min="3077" max="3077" width="16.28515625" customWidth="1"/>
    <col min="3078" max="3078" width="17.28515625" bestFit="1" customWidth="1"/>
    <col min="3079" max="3079" width="13.28515625" bestFit="1" customWidth="1"/>
    <col min="3080" max="3080" width="2.85546875" customWidth="1"/>
    <col min="3081" max="3081" width="2.5703125" customWidth="1"/>
    <col min="3082" max="3085" width="9.140625" hidden="1" customWidth="1"/>
    <col min="3329" max="3329" width="4.85546875" customWidth="1"/>
    <col min="3330" max="3330" width="14.28515625" bestFit="1" customWidth="1"/>
    <col min="3331" max="3331" width="15.28515625" bestFit="1" customWidth="1"/>
    <col min="3332" max="3332" width="11" bestFit="1" customWidth="1"/>
    <col min="3333" max="3333" width="16.28515625" customWidth="1"/>
    <col min="3334" max="3334" width="17.28515625" bestFit="1" customWidth="1"/>
    <col min="3335" max="3335" width="13.28515625" bestFit="1" customWidth="1"/>
    <col min="3336" max="3336" width="2.85546875" customWidth="1"/>
    <col min="3337" max="3337" width="2.5703125" customWidth="1"/>
    <col min="3338" max="3341" width="9.140625" hidden="1" customWidth="1"/>
    <col min="3585" max="3585" width="4.85546875" customWidth="1"/>
    <col min="3586" max="3586" width="14.28515625" bestFit="1" customWidth="1"/>
    <col min="3587" max="3587" width="15.28515625" bestFit="1" customWidth="1"/>
    <col min="3588" max="3588" width="11" bestFit="1" customWidth="1"/>
    <col min="3589" max="3589" width="16.28515625" customWidth="1"/>
    <col min="3590" max="3590" width="17.28515625" bestFit="1" customWidth="1"/>
    <col min="3591" max="3591" width="13.28515625" bestFit="1" customWidth="1"/>
    <col min="3592" max="3592" width="2.85546875" customWidth="1"/>
    <col min="3593" max="3593" width="2.5703125" customWidth="1"/>
    <col min="3594" max="3597" width="9.140625" hidden="1" customWidth="1"/>
    <col min="3841" max="3841" width="4.85546875" customWidth="1"/>
    <col min="3842" max="3842" width="14.28515625" bestFit="1" customWidth="1"/>
    <col min="3843" max="3843" width="15.28515625" bestFit="1" customWidth="1"/>
    <col min="3844" max="3844" width="11" bestFit="1" customWidth="1"/>
    <col min="3845" max="3845" width="16.28515625" customWidth="1"/>
    <col min="3846" max="3846" width="17.28515625" bestFit="1" customWidth="1"/>
    <col min="3847" max="3847" width="13.28515625" bestFit="1" customWidth="1"/>
    <col min="3848" max="3848" width="2.85546875" customWidth="1"/>
    <col min="3849" max="3849" width="2.5703125" customWidth="1"/>
    <col min="3850" max="3853" width="9.140625" hidden="1" customWidth="1"/>
    <col min="4097" max="4097" width="4.85546875" customWidth="1"/>
    <col min="4098" max="4098" width="14.28515625" bestFit="1" customWidth="1"/>
    <col min="4099" max="4099" width="15.28515625" bestFit="1" customWidth="1"/>
    <col min="4100" max="4100" width="11" bestFit="1" customWidth="1"/>
    <col min="4101" max="4101" width="16.28515625" customWidth="1"/>
    <col min="4102" max="4102" width="17.28515625" bestFit="1" customWidth="1"/>
    <col min="4103" max="4103" width="13.28515625" bestFit="1" customWidth="1"/>
    <col min="4104" max="4104" width="2.85546875" customWidth="1"/>
    <col min="4105" max="4105" width="2.5703125" customWidth="1"/>
    <col min="4106" max="4109" width="9.140625" hidden="1" customWidth="1"/>
    <col min="4353" max="4353" width="4.85546875" customWidth="1"/>
    <col min="4354" max="4354" width="14.28515625" bestFit="1" customWidth="1"/>
    <col min="4355" max="4355" width="15.28515625" bestFit="1" customWidth="1"/>
    <col min="4356" max="4356" width="11" bestFit="1" customWidth="1"/>
    <col min="4357" max="4357" width="16.28515625" customWidth="1"/>
    <col min="4358" max="4358" width="17.28515625" bestFit="1" customWidth="1"/>
    <col min="4359" max="4359" width="13.28515625" bestFit="1" customWidth="1"/>
    <col min="4360" max="4360" width="2.85546875" customWidth="1"/>
    <col min="4361" max="4361" width="2.5703125" customWidth="1"/>
    <col min="4362" max="4365" width="9.140625" hidden="1" customWidth="1"/>
    <col min="4609" max="4609" width="4.85546875" customWidth="1"/>
    <col min="4610" max="4610" width="14.28515625" bestFit="1" customWidth="1"/>
    <col min="4611" max="4611" width="15.28515625" bestFit="1" customWidth="1"/>
    <col min="4612" max="4612" width="11" bestFit="1" customWidth="1"/>
    <col min="4613" max="4613" width="16.28515625" customWidth="1"/>
    <col min="4614" max="4614" width="17.28515625" bestFit="1" customWidth="1"/>
    <col min="4615" max="4615" width="13.28515625" bestFit="1" customWidth="1"/>
    <col min="4616" max="4616" width="2.85546875" customWidth="1"/>
    <col min="4617" max="4617" width="2.5703125" customWidth="1"/>
    <col min="4618" max="4621" width="9.140625" hidden="1" customWidth="1"/>
    <col min="4865" max="4865" width="4.85546875" customWidth="1"/>
    <col min="4866" max="4866" width="14.28515625" bestFit="1" customWidth="1"/>
    <col min="4867" max="4867" width="15.28515625" bestFit="1" customWidth="1"/>
    <col min="4868" max="4868" width="11" bestFit="1" customWidth="1"/>
    <col min="4869" max="4869" width="16.28515625" customWidth="1"/>
    <col min="4870" max="4870" width="17.28515625" bestFit="1" customWidth="1"/>
    <col min="4871" max="4871" width="13.28515625" bestFit="1" customWidth="1"/>
    <col min="4872" max="4872" width="2.85546875" customWidth="1"/>
    <col min="4873" max="4873" width="2.5703125" customWidth="1"/>
    <col min="4874" max="4877" width="9.140625" hidden="1" customWidth="1"/>
    <col min="5121" max="5121" width="4.85546875" customWidth="1"/>
    <col min="5122" max="5122" width="14.28515625" bestFit="1" customWidth="1"/>
    <col min="5123" max="5123" width="15.28515625" bestFit="1" customWidth="1"/>
    <col min="5124" max="5124" width="11" bestFit="1" customWidth="1"/>
    <col min="5125" max="5125" width="16.28515625" customWidth="1"/>
    <col min="5126" max="5126" width="17.28515625" bestFit="1" customWidth="1"/>
    <col min="5127" max="5127" width="13.28515625" bestFit="1" customWidth="1"/>
    <col min="5128" max="5128" width="2.85546875" customWidth="1"/>
    <col min="5129" max="5129" width="2.5703125" customWidth="1"/>
    <col min="5130" max="5133" width="9.140625" hidden="1" customWidth="1"/>
    <col min="5377" max="5377" width="4.85546875" customWidth="1"/>
    <col min="5378" max="5378" width="14.28515625" bestFit="1" customWidth="1"/>
    <col min="5379" max="5379" width="15.28515625" bestFit="1" customWidth="1"/>
    <col min="5380" max="5380" width="11" bestFit="1" customWidth="1"/>
    <col min="5381" max="5381" width="16.28515625" customWidth="1"/>
    <col min="5382" max="5382" width="17.28515625" bestFit="1" customWidth="1"/>
    <col min="5383" max="5383" width="13.28515625" bestFit="1" customWidth="1"/>
    <col min="5384" max="5384" width="2.85546875" customWidth="1"/>
    <col min="5385" max="5385" width="2.5703125" customWidth="1"/>
    <col min="5386" max="5389" width="9.140625" hidden="1" customWidth="1"/>
    <col min="5633" max="5633" width="4.85546875" customWidth="1"/>
    <col min="5634" max="5634" width="14.28515625" bestFit="1" customWidth="1"/>
    <col min="5635" max="5635" width="15.28515625" bestFit="1" customWidth="1"/>
    <col min="5636" max="5636" width="11" bestFit="1" customWidth="1"/>
    <col min="5637" max="5637" width="16.28515625" customWidth="1"/>
    <col min="5638" max="5638" width="17.28515625" bestFit="1" customWidth="1"/>
    <col min="5639" max="5639" width="13.28515625" bestFit="1" customWidth="1"/>
    <col min="5640" max="5640" width="2.85546875" customWidth="1"/>
    <col min="5641" max="5641" width="2.5703125" customWidth="1"/>
    <col min="5642" max="5645" width="9.140625" hidden="1" customWidth="1"/>
    <col min="5889" max="5889" width="4.85546875" customWidth="1"/>
    <col min="5890" max="5890" width="14.28515625" bestFit="1" customWidth="1"/>
    <col min="5891" max="5891" width="15.28515625" bestFit="1" customWidth="1"/>
    <col min="5892" max="5892" width="11" bestFit="1" customWidth="1"/>
    <col min="5893" max="5893" width="16.28515625" customWidth="1"/>
    <col min="5894" max="5894" width="17.28515625" bestFit="1" customWidth="1"/>
    <col min="5895" max="5895" width="13.28515625" bestFit="1" customWidth="1"/>
    <col min="5896" max="5896" width="2.85546875" customWidth="1"/>
    <col min="5897" max="5897" width="2.5703125" customWidth="1"/>
    <col min="5898" max="5901" width="9.140625" hidden="1" customWidth="1"/>
    <col min="6145" max="6145" width="4.85546875" customWidth="1"/>
    <col min="6146" max="6146" width="14.28515625" bestFit="1" customWidth="1"/>
    <col min="6147" max="6147" width="15.28515625" bestFit="1" customWidth="1"/>
    <col min="6148" max="6148" width="11" bestFit="1" customWidth="1"/>
    <col min="6149" max="6149" width="16.28515625" customWidth="1"/>
    <col min="6150" max="6150" width="17.28515625" bestFit="1" customWidth="1"/>
    <col min="6151" max="6151" width="13.28515625" bestFit="1" customWidth="1"/>
    <col min="6152" max="6152" width="2.85546875" customWidth="1"/>
    <col min="6153" max="6153" width="2.5703125" customWidth="1"/>
    <col min="6154" max="6157" width="9.140625" hidden="1" customWidth="1"/>
    <col min="6401" max="6401" width="4.85546875" customWidth="1"/>
    <col min="6402" max="6402" width="14.28515625" bestFit="1" customWidth="1"/>
    <col min="6403" max="6403" width="15.28515625" bestFit="1" customWidth="1"/>
    <col min="6404" max="6404" width="11" bestFit="1" customWidth="1"/>
    <col min="6405" max="6405" width="16.28515625" customWidth="1"/>
    <col min="6406" max="6406" width="17.28515625" bestFit="1" customWidth="1"/>
    <col min="6407" max="6407" width="13.28515625" bestFit="1" customWidth="1"/>
    <col min="6408" max="6408" width="2.85546875" customWidth="1"/>
    <col min="6409" max="6409" width="2.5703125" customWidth="1"/>
    <col min="6410" max="6413" width="9.140625" hidden="1" customWidth="1"/>
    <col min="6657" max="6657" width="4.85546875" customWidth="1"/>
    <col min="6658" max="6658" width="14.28515625" bestFit="1" customWidth="1"/>
    <col min="6659" max="6659" width="15.28515625" bestFit="1" customWidth="1"/>
    <col min="6660" max="6660" width="11" bestFit="1" customWidth="1"/>
    <col min="6661" max="6661" width="16.28515625" customWidth="1"/>
    <col min="6662" max="6662" width="17.28515625" bestFit="1" customWidth="1"/>
    <col min="6663" max="6663" width="13.28515625" bestFit="1" customWidth="1"/>
    <col min="6664" max="6664" width="2.85546875" customWidth="1"/>
    <col min="6665" max="6665" width="2.5703125" customWidth="1"/>
    <col min="6666" max="6669" width="9.140625" hidden="1" customWidth="1"/>
    <col min="6913" max="6913" width="4.85546875" customWidth="1"/>
    <col min="6914" max="6914" width="14.28515625" bestFit="1" customWidth="1"/>
    <col min="6915" max="6915" width="15.28515625" bestFit="1" customWidth="1"/>
    <col min="6916" max="6916" width="11" bestFit="1" customWidth="1"/>
    <col min="6917" max="6917" width="16.28515625" customWidth="1"/>
    <col min="6918" max="6918" width="17.28515625" bestFit="1" customWidth="1"/>
    <col min="6919" max="6919" width="13.28515625" bestFit="1" customWidth="1"/>
    <col min="6920" max="6920" width="2.85546875" customWidth="1"/>
    <col min="6921" max="6921" width="2.5703125" customWidth="1"/>
    <col min="6922" max="6925" width="9.140625" hidden="1" customWidth="1"/>
    <col min="7169" max="7169" width="4.85546875" customWidth="1"/>
    <col min="7170" max="7170" width="14.28515625" bestFit="1" customWidth="1"/>
    <col min="7171" max="7171" width="15.28515625" bestFit="1" customWidth="1"/>
    <col min="7172" max="7172" width="11" bestFit="1" customWidth="1"/>
    <col min="7173" max="7173" width="16.28515625" customWidth="1"/>
    <col min="7174" max="7174" width="17.28515625" bestFit="1" customWidth="1"/>
    <col min="7175" max="7175" width="13.28515625" bestFit="1" customWidth="1"/>
    <col min="7176" max="7176" width="2.85546875" customWidth="1"/>
    <col min="7177" max="7177" width="2.5703125" customWidth="1"/>
    <col min="7178" max="7181" width="9.140625" hidden="1" customWidth="1"/>
    <col min="7425" max="7425" width="4.85546875" customWidth="1"/>
    <col min="7426" max="7426" width="14.28515625" bestFit="1" customWidth="1"/>
    <col min="7427" max="7427" width="15.28515625" bestFit="1" customWidth="1"/>
    <col min="7428" max="7428" width="11" bestFit="1" customWidth="1"/>
    <col min="7429" max="7429" width="16.28515625" customWidth="1"/>
    <col min="7430" max="7430" width="17.28515625" bestFit="1" customWidth="1"/>
    <col min="7431" max="7431" width="13.28515625" bestFit="1" customWidth="1"/>
    <col min="7432" max="7432" width="2.85546875" customWidth="1"/>
    <col min="7433" max="7433" width="2.5703125" customWidth="1"/>
    <col min="7434" max="7437" width="9.140625" hidden="1" customWidth="1"/>
    <col min="7681" max="7681" width="4.85546875" customWidth="1"/>
    <col min="7682" max="7682" width="14.28515625" bestFit="1" customWidth="1"/>
    <col min="7683" max="7683" width="15.28515625" bestFit="1" customWidth="1"/>
    <col min="7684" max="7684" width="11" bestFit="1" customWidth="1"/>
    <col min="7685" max="7685" width="16.28515625" customWidth="1"/>
    <col min="7686" max="7686" width="17.28515625" bestFit="1" customWidth="1"/>
    <col min="7687" max="7687" width="13.28515625" bestFit="1" customWidth="1"/>
    <col min="7688" max="7688" width="2.85546875" customWidth="1"/>
    <col min="7689" max="7689" width="2.5703125" customWidth="1"/>
    <col min="7690" max="7693" width="9.140625" hidden="1" customWidth="1"/>
    <col min="7937" max="7937" width="4.85546875" customWidth="1"/>
    <col min="7938" max="7938" width="14.28515625" bestFit="1" customWidth="1"/>
    <col min="7939" max="7939" width="15.28515625" bestFit="1" customWidth="1"/>
    <col min="7940" max="7940" width="11" bestFit="1" customWidth="1"/>
    <col min="7941" max="7941" width="16.28515625" customWidth="1"/>
    <col min="7942" max="7942" width="17.28515625" bestFit="1" customWidth="1"/>
    <col min="7943" max="7943" width="13.28515625" bestFit="1" customWidth="1"/>
    <col min="7944" max="7944" width="2.85546875" customWidth="1"/>
    <col min="7945" max="7945" width="2.5703125" customWidth="1"/>
    <col min="7946" max="7949" width="9.140625" hidden="1" customWidth="1"/>
    <col min="8193" max="8193" width="4.85546875" customWidth="1"/>
    <col min="8194" max="8194" width="14.28515625" bestFit="1" customWidth="1"/>
    <col min="8195" max="8195" width="15.28515625" bestFit="1" customWidth="1"/>
    <col min="8196" max="8196" width="11" bestFit="1" customWidth="1"/>
    <col min="8197" max="8197" width="16.28515625" customWidth="1"/>
    <col min="8198" max="8198" width="17.28515625" bestFit="1" customWidth="1"/>
    <col min="8199" max="8199" width="13.28515625" bestFit="1" customWidth="1"/>
    <col min="8200" max="8200" width="2.85546875" customWidth="1"/>
    <col min="8201" max="8201" width="2.5703125" customWidth="1"/>
    <col min="8202" max="8205" width="9.140625" hidden="1" customWidth="1"/>
    <col min="8449" max="8449" width="4.85546875" customWidth="1"/>
    <col min="8450" max="8450" width="14.28515625" bestFit="1" customWidth="1"/>
    <col min="8451" max="8451" width="15.28515625" bestFit="1" customWidth="1"/>
    <col min="8452" max="8452" width="11" bestFit="1" customWidth="1"/>
    <col min="8453" max="8453" width="16.28515625" customWidth="1"/>
    <col min="8454" max="8454" width="17.28515625" bestFit="1" customWidth="1"/>
    <col min="8455" max="8455" width="13.28515625" bestFit="1" customWidth="1"/>
    <col min="8456" max="8456" width="2.85546875" customWidth="1"/>
    <col min="8457" max="8457" width="2.5703125" customWidth="1"/>
    <col min="8458" max="8461" width="9.140625" hidden="1" customWidth="1"/>
    <col min="8705" max="8705" width="4.85546875" customWidth="1"/>
    <col min="8706" max="8706" width="14.28515625" bestFit="1" customWidth="1"/>
    <col min="8707" max="8707" width="15.28515625" bestFit="1" customWidth="1"/>
    <col min="8708" max="8708" width="11" bestFit="1" customWidth="1"/>
    <col min="8709" max="8709" width="16.28515625" customWidth="1"/>
    <col min="8710" max="8710" width="17.28515625" bestFit="1" customWidth="1"/>
    <col min="8711" max="8711" width="13.28515625" bestFit="1" customWidth="1"/>
    <col min="8712" max="8712" width="2.85546875" customWidth="1"/>
    <col min="8713" max="8713" width="2.5703125" customWidth="1"/>
    <col min="8714" max="8717" width="9.140625" hidden="1" customWidth="1"/>
    <col min="8961" max="8961" width="4.85546875" customWidth="1"/>
    <col min="8962" max="8962" width="14.28515625" bestFit="1" customWidth="1"/>
    <col min="8963" max="8963" width="15.28515625" bestFit="1" customWidth="1"/>
    <col min="8964" max="8964" width="11" bestFit="1" customWidth="1"/>
    <col min="8965" max="8965" width="16.28515625" customWidth="1"/>
    <col min="8966" max="8966" width="17.28515625" bestFit="1" customWidth="1"/>
    <col min="8967" max="8967" width="13.28515625" bestFit="1" customWidth="1"/>
    <col min="8968" max="8968" width="2.85546875" customWidth="1"/>
    <col min="8969" max="8969" width="2.5703125" customWidth="1"/>
    <col min="8970" max="8973" width="9.140625" hidden="1" customWidth="1"/>
    <col min="9217" max="9217" width="4.85546875" customWidth="1"/>
    <col min="9218" max="9218" width="14.28515625" bestFit="1" customWidth="1"/>
    <col min="9219" max="9219" width="15.28515625" bestFit="1" customWidth="1"/>
    <col min="9220" max="9220" width="11" bestFit="1" customWidth="1"/>
    <col min="9221" max="9221" width="16.28515625" customWidth="1"/>
    <col min="9222" max="9222" width="17.28515625" bestFit="1" customWidth="1"/>
    <col min="9223" max="9223" width="13.28515625" bestFit="1" customWidth="1"/>
    <col min="9224" max="9224" width="2.85546875" customWidth="1"/>
    <col min="9225" max="9225" width="2.5703125" customWidth="1"/>
    <col min="9226" max="9229" width="9.140625" hidden="1" customWidth="1"/>
    <col min="9473" max="9473" width="4.85546875" customWidth="1"/>
    <col min="9474" max="9474" width="14.28515625" bestFit="1" customWidth="1"/>
    <col min="9475" max="9475" width="15.28515625" bestFit="1" customWidth="1"/>
    <col min="9476" max="9476" width="11" bestFit="1" customWidth="1"/>
    <col min="9477" max="9477" width="16.28515625" customWidth="1"/>
    <col min="9478" max="9478" width="17.28515625" bestFit="1" customWidth="1"/>
    <col min="9479" max="9479" width="13.28515625" bestFit="1" customWidth="1"/>
    <col min="9480" max="9480" width="2.85546875" customWidth="1"/>
    <col min="9481" max="9481" width="2.5703125" customWidth="1"/>
    <col min="9482" max="9485" width="9.140625" hidden="1" customWidth="1"/>
    <col min="9729" max="9729" width="4.85546875" customWidth="1"/>
    <col min="9730" max="9730" width="14.28515625" bestFit="1" customWidth="1"/>
    <col min="9731" max="9731" width="15.28515625" bestFit="1" customWidth="1"/>
    <col min="9732" max="9732" width="11" bestFit="1" customWidth="1"/>
    <col min="9733" max="9733" width="16.28515625" customWidth="1"/>
    <col min="9734" max="9734" width="17.28515625" bestFit="1" customWidth="1"/>
    <col min="9735" max="9735" width="13.28515625" bestFit="1" customWidth="1"/>
    <col min="9736" max="9736" width="2.85546875" customWidth="1"/>
    <col min="9737" max="9737" width="2.5703125" customWidth="1"/>
    <col min="9738" max="9741" width="9.140625" hidden="1" customWidth="1"/>
    <col min="9985" max="9985" width="4.85546875" customWidth="1"/>
    <col min="9986" max="9986" width="14.28515625" bestFit="1" customWidth="1"/>
    <col min="9987" max="9987" width="15.28515625" bestFit="1" customWidth="1"/>
    <col min="9988" max="9988" width="11" bestFit="1" customWidth="1"/>
    <col min="9989" max="9989" width="16.28515625" customWidth="1"/>
    <col min="9990" max="9990" width="17.28515625" bestFit="1" customWidth="1"/>
    <col min="9991" max="9991" width="13.28515625" bestFit="1" customWidth="1"/>
    <col min="9992" max="9992" width="2.85546875" customWidth="1"/>
    <col min="9993" max="9993" width="2.5703125" customWidth="1"/>
    <col min="9994" max="9997" width="9.140625" hidden="1" customWidth="1"/>
    <col min="10241" max="10241" width="4.85546875" customWidth="1"/>
    <col min="10242" max="10242" width="14.28515625" bestFit="1" customWidth="1"/>
    <col min="10243" max="10243" width="15.28515625" bestFit="1" customWidth="1"/>
    <col min="10244" max="10244" width="11" bestFit="1" customWidth="1"/>
    <col min="10245" max="10245" width="16.28515625" customWidth="1"/>
    <col min="10246" max="10246" width="17.28515625" bestFit="1" customWidth="1"/>
    <col min="10247" max="10247" width="13.28515625" bestFit="1" customWidth="1"/>
    <col min="10248" max="10248" width="2.85546875" customWidth="1"/>
    <col min="10249" max="10249" width="2.5703125" customWidth="1"/>
    <col min="10250" max="10253" width="9.140625" hidden="1" customWidth="1"/>
    <col min="10497" max="10497" width="4.85546875" customWidth="1"/>
    <col min="10498" max="10498" width="14.28515625" bestFit="1" customWidth="1"/>
    <col min="10499" max="10499" width="15.28515625" bestFit="1" customWidth="1"/>
    <col min="10500" max="10500" width="11" bestFit="1" customWidth="1"/>
    <col min="10501" max="10501" width="16.28515625" customWidth="1"/>
    <col min="10502" max="10502" width="17.28515625" bestFit="1" customWidth="1"/>
    <col min="10503" max="10503" width="13.28515625" bestFit="1" customWidth="1"/>
    <col min="10504" max="10504" width="2.85546875" customWidth="1"/>
    <col min="10505" max="10505" width="2.5703125" customWidth="1"/>
    <col min="10506" max="10509" width="9.140625" hidden="1" customWidth="1"/>
    <col min="10753" max="10753" width="4.85546875" customWidth="1"/>
    <col min="10754" max="10754" width="14.28515625" bestFit="1" customWidth="1"/>
    <col min="10755" max="10755" width="15.28515625" bestFit="1" customWidth="1"/>
    <col min="10756" max="10756" width="11" bestFit="1" customWidth="1"/>
    <col min="10757" max="10757" width="16.28515625" customWidth="1"/>
    <col min="10758" max="10758" width="17.28515625" bestFit="1" customWidth="1"/>
    <col min="10759" max="10759" width="13.28515625" bestFit="1" customWidth="1"/>
    <col min="10760" max="10760" width="2.85546875" customWidth="1"/>
    <col min="10761" max="10761" width="2.5703125" customWidth="1"/>
    <col min="10762" max="10765" width="9.140625" hidden="1" customWidth="1"/>
    <col min="11009" max="11009" width="4.85546875" customWidth="1"/>
    <col min="11010" max="11010" width="14.28515625" bestFit="1" customWidth="1"/>
    <col min="11011" max="11011" width="15.28515625" bestFit="1" customWidth="1"/>
    <col min="11012" max="11012" width="11" bestFit="1" customWidth="1"/>
    <col min="11013" max="11013" width="16.28515625" customWidth="1"/>
    <col min="11014" max="11014" width="17.28515625" bestFit="1" customWidth="1"/>
    <col min="11015" max="11015" width="13.28515625" bestFit="1" customWidth="1"/>
    <col min="11016" max="11016" width="2.85546875" customWidth="1"/>
    <col min="11017" max="11017" width="2.5703125" customWidth="1"/>
    <col min="11018" max="11021" width="9.140625" hidden="1" customWidth="1"/>
    <col min="11265" max="11265" width="4.85546875" customWidth="1"/>
    <col min="11266" max="11266" width="14.28515625" bestFit="1" customWidth="1"/>
    <col min="11267" max="11267" width="15.28515625" bestFit="1" customWidth="1"/>
    <col min="11268" max="11268" width="11" bestFit="1" customWidth="1"/>
    <col min="11269" max="11269" width="16.28515625" customWidth="1"/>
    <col min="11270" max="11270" width="17.28515625" bestFit="1" customWidth="1"/>
    <col min="11271" max="11271" width="13.28515625" bestFit="1" customWidth="1"/>
    <col min="11272" max="11272" width="2.85546875" customWidth="1"/>
    <col min="11273" max="11273" width="2.5703125" customWidth="1"/>
    <col min="11274" max="11277" width="9.140625" hidden="1" customWidth="1"/>
    <col min="11521" max="11521" width="4.85546875" customWidth="1"/>
    <col min="11522" max="11522" width="14.28515625" bestFit="1" customWidth="1"/>
    <col min="11523" max="11523" width="15.28515625" bestFit="1" customWidth="1"/>
    <col min="11524" max="11524" width="11" bestFit="1" customWidth="1"/>
    <col min="11525" max="11525" width="16.28515625" customWidth="1"/>
    <col min="11526" max="11526" width="17.28515625" bestFit="1" customWidth="1"/>
    <col min="11527" max="11527" width="13.28515625" bestFit="1" customWidth="1"/>
    <col min="11528" max="11528" width="2.85546875" customWidth="1"/>
    <col min="11529" max="11529" width="2.5703125" customWidth="1"/>
    <col min="11530" max="11533" width="9.140625" hidden="1" customWidth="1"/>
    <col min="11777" max="11777" width="4.85546875" customWidth="1"/>
    <col min="11778" max="11778" width="14.28515625" bestFit="1" customWidth="1"/>
    <col min="11779" max="11779" width="15.28515625" bestFit="1" customWidth="1"/>
    <col min="11780" max="11780" width="11" bestFit="1" customWidth="1"/>
    <col min="11781" max="11781" width="16.28515625" customWidth="1"/>
    <col min="11782" max="11782" width="17.28515625" bestFit="1" customWidth="1"/>
    <col min="11783" max="11783" width="13.28515625" bestFit="1" customWidth="1"/>
    <col min="11784" max="11784" width="2.85546875" customWidth="1"/>
    <col min="11785" max="11785" width="2.5703125" customWidth="1"/>
    <col min="11786" max="11789" width="9.140625" hidden="1" customWidth="1"/>
    <col min="12033" max="12033" width="4.85546875" customWidth="1"/>
    <col min="12034" max="12034" width="14.28515625" bestFit="1" customWidth="1"/>
    <col min="12035" max="12035" width="15.28515625" bestFit="1" customWidth="1"/>
    <col min="12036" max="12036" width="11" bestFit="1" customWidth="1"/>
    <col min="12037" max="12037" width="16.28515625" customWidth="1"/>
    <col min="12038" max="12038" width="17.28515625" bestFit="1" customWidth="1"/>
    <col min="12039" max="12039" width="13.28515625" bestFit="1" customWidth="1"/>
    <col min="12040" max="12040" width="2.85546875" customWidth="1"/>
    <col min="12041" max="12041" width="2.5703125" customWidth="1"/>
    <col min="12042" max="12045" width="9.140625" hidden="1" customWidth="1"/>
    <col min="12289" max="12289" width="4.85546875" customWidth="1"/>
    <col min="12290" max="12290" width="14.28515625" bestFit="1" customWidth="1"/>
    <col min="12291" max="12291" width="15.28515625" bestFit="1" customWidth="1"/>
    <col min="12292" max="12292" width="11" bestFit="1" customWidth="1"/>
    <col min="12293" max="12293" width="16.28515625" customWidth="1"/>
    <col min="12294" max="12294" width="17.28515625" bestFit="1" customWidth="1"/>
    <col min="12295" max="12295" width="13.28515625" bestFit="1" customWidth="1"/>
    <col min="12296" max="12296" width="2.85546875" customWidth="1"/>
    <col min="12297" max="12297" width="2.5703125" customWidth="1"/>
    <col min="12298" max="12301" width="9.140625" hidden="1" customWidth="1"/>
    <col min="12545" max="12545" width="4.85546875" customWidth="1"/>
    <col min="12546" max="12546" width="14.28515625" bestFit="1" customWidth="1"/>
    <col min="12547" max="12547" width="15.28515625" bestFit="1" customWidth="1"/>
    <col min="12548" max="12548" width="11" bestFit="1" customWidth="1"/>
    <col min="12549" max="12549" width="16.28515625" customWidth="1"/>
    <col min="12550" max="12550" width="17.28515625" bestFit="1" customWidth="1"/>
    <col min="12551" max="12551" width="13.28515625" bestFit="1" customWidth="1"/>
    <col min="12552" max="12552" width="2.85546875" customWidth="1"/>
    <col min="12553" max="12553" width="2.5703125" customWidth="1"/>
    <col min="12554" max="12557" width="9.140625" hidden="1" customWidth="1"/>
    <col min="12801" max="12801" width="4.85546875" customWidth="1"/>
    <col min="12802" max="12802" width="14.28515625" bestFit="1" customWidth="1"/>
    <col min="12803" max="12803" width="15.28515625" bestFit="1" customWidth="1"/>
    <col min="12804" max="12804" width="11" bestFit="1" customWidth="1"/>
    <col min="12805" max="12805" width="16.28515625" customWidth="1"/>
    <col min="12806" max="12806" width="17.28515625" bestFit="1" customWidth="1"/>
    <col min="12807" max="12807" width="13.28515625" bestFit="1" customWidth="1"/>
    <col min="12808" max="12808" width="2.85546875" customWidth="1"/>
    <col min="12809" max="12809" width="2.5703125" customWidth="1"/>
    <col min="12810" max="12813" width="9.140625" hidden="1" customWidth="1"/>
    <col min="13057" max="13057" width="4.85546875" customWidth="1"/>
    <col min="13058" max="13058" width="14.28515625" bestFit="1" customWidth="1"/>
    <col min="13059" max="13059" width="15.28515625" bestFit="1" customWidth="1"/>
    <col min="13060" max="13060" width="11" bestFit="1" customWidth="1"/>
    <col min="13061" max="13061" width="16.28515625" customWidth="1"/>
    <col min="13062" max="13062" width="17.28515625" bestFit="1" customWidth="1"/>
    <col min="13063" max="13063" width="13.28515625" bestFit="1" customWidth="1"/>
    <col min="13064" max="13064" width="2.85546875" customWidth="1"/>
    <col min="13065" max="13065" width="2.5703125" customWidth="1"/>
    <col min="13066" max="13069" width="9.140625" hidden="1" customWidth="1"/>
    <col min="13313" max="13313" width="4.85546875" customWidth="1"/>
    <col min="13314" max="13314" width="14.28515625" bestFit="1" customWidth="1"/>
    <col min="13315" max="13315" width="15.28515625" bestFit="1" customWidth="1"/>
    <col min="13316" max="13316" width="11" bestFit="1" customWidth="1"/>
    <col min="13317" max="13317" width="16.28515625" customWidth="1"/>
    <col min="13318" max="13318" width="17.28515625" bestFit="1" customWidth="1"/>
    <col min="13319" max="13319" width="13.28515625" bestFit="1" customWidth="1"/>
    <col min="13320" max="13320" width="2.85546875" customWidth="1"/>
    <col min="13321" max="13321" width="2.5703125" customWidth="1"/>
    <col min="13322" max="13325" width="9.140625" hidden="1" customWidth="1"/>
    <col min="13569" max="13569" width="4.85546875" customWidth="1"/>
    <col min="13570" max="13570" width="14.28515625" bestFit="1" customWidth="1"/>
    <col min="13571" max="13571" width="15.28515625" bestFit="1" customWidth="1"/>
    <col min="13572" max="13572" width="11" bestFit="1" customWidth="1"/>
    <col min="13573" max="13573" width="16.28515625" customWidth="1"/>
    <col min="13574" max="13574" width="17.28515625" bestFit="1" customWidth="1"/>
    <col min="13575" max="13575" width="13.28515625" bestFit="1" customWidth="1"/>
    <col min="13576" max="13576" width="2.85546875" customWidth="1"/>
    <col min="13577" max="13577" width="2.5703125" customWidth="1"/>
    <col min="13578" max="13581" width="9.140625" hidden="1" customWidth="1"/>
    <col min="13825" max="13825" width="4.85546875" customWidth="1"/>
    <col min="13826" max="13826" width="14.28515625" bestFit="1" customWidth="1"/>
    <col min="13827" max="13827" width="15.28515625" bestFit="1" customWidth="1"/>
    <col min="13828" max="13828" width="11" bestFit="1" customWidth="1"/>
    <col min="13829" max="13829" width="16.28515625" customWidth="1"/>
    <col min="13830" max="13830" width="17.28515625" bestFit="1" customWidth="1"/>
    <col min="13831" max="13831" width="13.28515625" bestFit="1" customWidth="1"/>
    <col min="13832" max="13832" width="2.85546875" customWidth="1"/>
    <col min="13833" max="13833" width="2.5703125" customWidth="1"/>
    <col min="13834" max="13837" width="9.140625" hidden="1" customWidth="1"/>
    <col min="14081" max="14081" width="4.85546875" customWidth="1"/>
    <col min="14082" max="14082" width="14.28515625" bestFit="1" customWidth="1"/>
    <col min="14083" max="14083" width="15.28515625" bestFit="1" customWidth="1"/>
    <col min="14084" max="14084" width="11" bestFit="1" customWidth="1"/>
    <col min="14085" max="14085" width="16.28515625" customWidth="1"/>
    <col min="14086" max="14086" width="17.28515625" bestFit="1" customWidth="1"/>
    <col min="14087" max="14087" width="13.28515625" bestFit="1" customWidth="1"/>
    <col min="14088" max="14088" width="2.85546875" customWidth="1"/>
    <col min="14089" max="14089" width="2.5703125" customWidth="1"/>
    <col min="14090" max="14093" width="9.140625" hidden="1" customWidth="1"/>
    <col min="14337" max="14337" width="4.85546875" customWidth="1"/>
    <col min="14338" max="14338" width="14.28515625" bestFit="1" customWidth="1"/>
    <col min="14339" max="14339" width="15.28515625" bestFit="1" customWidth="1"/>
    <col min="14340" max="14340" width="11" bestFit="1" customWidth="1"/>
    <col min="14341" max="14341" width="16.28515625" customWidth="1"/>
    <col min="14342" max="14342" width="17.28515625" bestFit="1" customWidth="1"/>
    <col min="14343" max="14343" width="13.28515625" bestFit="1" customWidth="1"/>
    <col min="14344" max="14344" width="2.85546875" customWidth="1"/>
    <col min="14345" max="14345" width="2.5703125" customWidth="1"/>
    <col min="14346" max="14349" width="9.140625" hidden="1" customWidth="1"/>
    <col min="14593" max="14593" width="4.85546875" customWidth="1"/>
    <col min="14594" max="14594" width="14.28515625" bestFit="1" customWidth="1"/>
    <col min="14595" max="14595" width="15.28515625" bestFit="1" customWidth="1"/>
    <col min="14596" max="14596" width="11" bestFit="1" customWidth="1"/>
    <col min="14597" max="14597" width="16.28515625" customWidth="1"/>
    <col min="14598" max="14598" width="17.28515625" bestFit="1" customWidth="1"/>
    <col min="14599" max="14599" width="13.28515625" bestFit="1" customWidth="1"/>
    <col min="14600" max="14600" width="2.85546875" customWidth="1"/>
    <col min="14601" max="14601" width="2.5703125" customWidth="1"/>
    <col min="14602" max="14605" width="9.140625" hidden="1" customWidth="1"/>
    <col min="14849" max="14849" width="4.85546875" customWidth="1"/>
    <col min="14850" max="14850" width="14.28515625" bestFit="1" customWidth="1"/>
    <col min="14851" max="14851" width="15.28515625" bestFit="1" customWidth="1"/>
    <col min="14852" max="14852" width="11" bestFit="1" customWidth="1"/>
    <col min="14853" max="14853" width="16.28515625" customWidth="1"/>
    <col min="14854" max="14854" width="17.28515625" bestFit="1" customWidth="1"/>
    <col min="14855" max="14855" width="13.28515625" bestFit="1" customWidth="1"/>
    <col min="14856" max="14856" width="2.85546875" customWidth="1"/>
    <col min="14857" max="14857" width="2.5703125" customWidth="1"/>
    <col min="14858" max="14861" width="9.140625" hidden="1" customWidth="1"/>
    <col min="15105" max="15105" width="4.85546875" customWidth="1"/>
    <col min="15106" max="15106" width="14.28515625" bestFit="1" customWidth="1"/>
    <col min="15107" max="15107" width="15.28515625" bestFit="1" customWidth="1"/>
    <col min="15108" max="15108" width="11" bestFit="1" customWidth="1"/>
    <col min="15109" max="15109" width="16.28515625" customWidth="1"/>
    <col min="15110" max="15110" width="17.28515625" bestFit="1" customWidth="1"/>
    <col min="15111" max="15111" width="13.28515625" bestFit="1" customWidth="1"/>
    <col min="15112" max="15112" width="2.85546875" customWidth="1"/>
    <col min="15113" max="15113" width="2.5703125" customWidth="1"/>
    <col min="15114" max="15117" width="9.140625" hidden="1" customWidth="1"/>
    <col min="15361" max="15361" width="4.85546875" customWidth="1"/>
    <col min="15362" max="15362" width="14.28515625" bestFit="1" customWidth="1"/>
    <col min="15363" max="15363" width="15.28515625" bestFit="1" customWidth="1"/>
    <col min="15364" max="15364" width="11" bestFit="1" customWidth="1"/>
    <col min="15365" max="15365" width="16.28515625" customWidth="1"/>
    <col min="15366" max="15366" width="17.28515625" bestFit="1" customWidth="1"/>
    <col min="15367" max="15367" width="13.28515625" bestFit="1" customWidth="1"/>
    <col min="15368" max="15368" width="2.85546875" customWidth="1"/>
    <col min="15369" max="15369" width="2.5703125" customWidth="1"/>
    <col min="15370" max="15373" width="9.140625" hidden="1" customWidth="1"/>
    <col min="15617" max="15617" width="4.85546875" customWidth="1"/>
    <col min="15618" max="15618" width="14.28515625" bestFit="1" customWidth="1"/>
    <col min="15619" max="15619" width="15.28515625" bestFit="1" customWidth="1"/>
    <col min="15620" max="15620" width="11" bestFit="1" customWidth="1"/>
    <col min="15621" max="15621" width="16.28515625" customWidth="1"/>
    <col min="15622" max="15622" width="17.28515625" bestFit="1" customWidth="1"/>
    <col min="15623" max="15623" width="13.28515625" bestFit="1" customWidth="1"/>
    <col min="15624" max="15624" width="2.85546875" customWidth="1"/>
    <col min="15625" max="15625" width="2.5703125" customWidth="1"/>
    <col min="15626" max="15629" width="9.140625" hidden="1" customWidth="1"/>
    <col min="15873" max="15873" width="4.85546875" customWidth="1"/>
    <col min="15874" max="15874" width="14.28515625" bestFit="1" customWidth="1"/>
    <col min="15875" max="15875" width="15.28515625" bestFit="1" customWidth="1"/>
    <col min="15876" max="15876" width="11" bestFit="1" customWidth="1"/>
    <col min="15877" max="15877" width="16.28515625" customWidth="1"/>
    <col min="15878" max="15878" width="17.28515625" bestFit="1" customWidth="1"/>
    <col min="15879" max="15879" width="13.28515625" bestFit="1" customWidth="1"/>
    <col min="15880" max="15880" width="2.85546875" customWidth="1"/>
    <col min="15881" max="15881" width="2.5703125" customWidth="1"/>
    <col min="15882" max="15885" width="9.140625" hidden="1" customWidth="1"/>
    <col min="16129" max="16129" width="4.85546875" customWidth="1"/>
    <col min="16130" max="16130" width="14.28515625" bestFit="1" customWidth="1"/>
    <col min="16131" max="16131" width="15.28515625" bestFit="1" customWidth="1"/>
    <col min="16132" max="16132" width="11" bestFit="1" customWidth="1"/>
    <col min="16133" max="16133" width="16.28515625" customWidth="1"/>
    <col min="16134" max="16134" width="17.28515625" bestFit="1" customWidth="1"/>
    <col min="16135" max="16135" width="13.28515625" bestFit="1" customWidth="1"/>
    <col min="16136" max="16136" width="2.85546875" customWidth="1"/>
    <col min="16137" max="16137" width="2.5703125" customWidth="1"/>
    <col min="16138" max="16141" width="9.140625" hidden="1" customWidth="1"/>
  </cols>
  <sheetData>
    <row r="6" spans="2:12">
      <c r="J6" s="254" t="s">
        <v>42</v>
      </c>
      <c r="K6" s="254"/>
      <c r="L6" s="254"/>
    </row>
    <row r="7" spans="2:12">
      <c r="B7" s="43"/>
      <c r="C7" s="44"/>
      <c r="D7" s="44"/>
      <c r="E7" s="44"/>
      <c r="F7" s="44"/>
      <c r="G7" s="44"/>
      <c r="H7" s="44"/>
      <c r="I7" s="45"/>
      <c r="J7" s="63">
        <v>1</v>
      </c>
      <c r="K7" s="63">
        <v>2500</v>
      </c>
      <c r="L7" s="63">
        <v>1.99</v>
      </c>
    </row>
    <row r="8" spans="2:12" ht="18">
      <c r="B8" s="255" t="s">
        <v>35</v>
      </c>
      <c r="C8" s="256"/>
      <c r="D8" s="256"/>
      <c r="E8" s="256"/>
      <c r="F8" s="256"/>
      <c r="G8" s="256"/>
      <c r="H8" s="256"/>
      <c r="I8" s="257"/>
      <c r="J8" s="63">
        <v>2501</v>
      </c>
      <c r="K8" s="63">
        <v>5000</v>
      </c>
      <c r="L8" s="63">
        <v>1.8</v>
      </c>
    </row>
    <row r="9" spans="2:12">
      <c r="B9" s="46"/>
      <c r="C9" s="37"/>
      <c r="D9" s="37"/>
      <c r="E9" s="37"/>
      <c r="F9" s="37"/>
      <c r="G9" s="37"/>
      <c r="H9" s="37"/>
      <c r="I9" s="47"/>
      <c r="J9" s="63">
        <v>5001</v>
      </c>
      <c r="K9" s="63">
        <v>15000</v>
      </c>
      <c r="L9" s="63">
        <v>1.5</v>
      </c>
    </row>
    <row r="10" spans="2:12" ht="15.75" thickBot="1">
      <c r="B10" s="46"/>
      <c r="C10" s="48"/>
      <c r="D10" s="37"/>
      <c r="E10" s="37"/>
      <c r="F10" s="102"/>
      <c r="G10" s="102"/>
      <c r="H10" s="103"/>
      <c r="I10" s="104"/>
      <c r="J10" s="63">
        <v>15001</v>
      </c>
      <c r="K10" s="63">
        <v>25000</v>
      </c>
      <c r="L10" s="63">
        <v>1.03</v>
      </c>
    </row>
    <row r="11" spans="2:12" ht="15.75" thickBot="1">
      <c r="B11" s="49" t="s">
        <v>36</v>
      </c>
      <c r="C11" s="50">
        <f>'Calculo Vendas Software'!T25</f>
        <v>200</v>
      </c>
      <c r="D11" s="48"/>
      <c r="E11" s="51" t="s">
        <v>37</v>
      </c>
      <c r="F11" s="105"/>
      <c r="G11" s="106"/>
      <c r="H11" s="103"/>
      <c r="I11" s="104"/>
      <c r="J11" s="63">
        <v>25001</v>
      </c>
      <c r="K11" s="63">
        <v>50000</v>
      </c>
      <c r="L11" s="63">
        <v>0.98</v>
      </c>
    </row>
    <row r="12" spans="2:12" ht="15.75" thickBot="1">
      <c r="B12" s="46"/>
      <c r="C12" s="37"/>
      <c r="D12" s="37"/>
      <c r="E12" s="52"/>
      <c r="F12" s="102"/>
      <c r="G12" s="107"/>
      <c r="H12" s="103"/>
      <c r="I12" s="104"/>
      <c r="J12" s="63">
        <v>50001</v>
      </c>
      <c r="K12" s="63">
        <v>100000</v>
      </c>
      <c r="L12" s="63">
        <v>0.91</v>
      </c>
    </row>
    <row r="13" spans="2:12" ht="15.75" thickBot="1">
      <c r="B13" s="49" t="s">
        <v>38</v>
      </c>
      <c r="C13" s="53">
        <f>IF(C15&gt;1,VLOOKUP(C15,J16:L23,3,TRUE)/100,0)</f>
        <v>0</v>
      </c>
      <c r="D13" s="37"/>
      <c r="E13" s="52"/>
      <c r="F13" s="54">
        <f>C11*(1+(C13))^C15</f>
        <v>200</v>
      </c>
      <c r="G13" s="107"/>
      <c r="H13" s="103"/>
      <c r="I13" s="104"/>
      <c r="J13" s="63">
        <v>100001</v>
      </c>
      <c r="K13" s="63">
        <v>700000</v>
      </c>
      <c r="L13" s="63">
        <v>0.8</v>
      </c>
    </row>
    <row r="14" spans="2:12" ht="15.75" thickBot="1">
      <c r="B14" s="46"/>
      <c r="C14" s="37"/>
      <c r="D14" s="37"/>
      <c r="E14" s="52"/>
      <c r="F14" s="108">
        <f>F13-E17</f>
        <v>176</v>
      </c>
      <c r="G14" s="107"/>
      <c r="H14" s="103"/>
      <c r="I14" s="104"/>
    </row>
    <row r="15" spans="2:12" ht="15.75" thickBot="1">
      <c r="B15" s="49" t="s">
        <v>39</v>
      </c>
      <c r="C15" s="55">
        <f>'Calculo Vendas Software'!E11</f>
        <v>1</v>
      </c>
      <c r="D15" s="37"/>
      <c r="E15" s="56"/>
      <c r="F15" s="109"/>
      <c r="G15" s="110"/>
      <c r="H15" s="103"/>
      <c r="I15" s="104"/>
      <c r="J15" s="254" t="s">
        <v>43</v>
      </c>
      <c r="K15" s="254"/>
      <c r="L15" s="254"/>
    </row>
    <row r="16" spans="2:12">
      <c r="B16" s="46"/>
      <c r="C16" s="37"/>
      <c r="D16" s="37"/>
      <c r="E16" s="37"/>
      <c r="F16" s="102"/>
      <c r="G16" s="102"/>
      <c r="H16" s="103"/>
      <c r="I16" s="104"/>
      <c r="J16" s="63">
        <v>2</v>
      </c>
      <c r="K16" s="63">
        <v>5</v>
      </c>
      <c r="L16" s="63">
        <v>0.65</v>
      </c>
    </row>
    <row r="17" spans="2:12">
      <c r="B17" s="46"/>
      <c r="C17" s="57" t="s">
        <v>40</v>
      </c>
      <c r="D17" s="58">
        <v>1</v>
      </c>
      <c r="E17" s="59">
        <f>F13*'Calculo Vendas Software'!T24</f>
        <v>24</v>
      </c>
      <c r="F17" s="111"/>
      <c r="G17" s="102"/>
      <c r="H17" s="103"/>
      <c r="I17" s="104"/>
      <c r="J17" s="63">
        <v>6</v>
      </c>
      <c r="K17" s="63">
        <v>8</v>
      </c>
      <c r="L17" s="63">
        <f>L16+0.15</f>
        <v>0.8</v>
      </c>
    </row>
    <row r="18" spans="2:12">
      <c r="B18" s="46"/>
      <c r="C18" s="60" t="s">
        <v>41</v>
      </c>
      <c r="D18" s="58">
        <f>IF(C15&gt;1,C15-1,C15)</f>
        <v>1</v>
      </c>
      <c r="E18" s="59">
        <f>F14/D18</f>
        <v>176</v>
      </c>
      <c r="F18" s="108">
        <f>E18*D18</f>
        <v>176</v>
      </c>
      <c r="G18" s="108">
        <f>F18+E17</f>
        <v>200</v>
      </c>
      <c r="H18" s="103"/>
      <c r="I18" s="104"/>
      <c r="J18" s="63">
        <v>9</v>
      </c>
      <c r="K18" s="63">
        <v>12</v>
      </c>
      <c r="L18" s="63">
        <f>L17+0.15</f>
        <v>0.95000000000000007</v>
      </c>
    </row>
    <row r="19" spans="2:12">
      <c r="B19" s="46"/>
      <c r="C19" s="37"/>
      <c r="D19" s="37"/>
      <c r="E19" s="48"/>
      <c r="F19" s="102"/>
      <c r="G19" s="112"/>
      <c r="H19" s="103"/>
      <c r="I19" s="104"/>
      <c r="J19" s="63">
        <v>13</v>
      </c>
      <c r="K19" s="63">
        <v>18</v>
      </c>
      <c r="L19" s="63">
        <f t="shared" ref="L19:L23" si="0">L18+0.15</f>
        <v>1.1000000000000001</v>
      </c>
    </row>
    <row r="20" spans="2:12">
      <c r="B20" s="46"/>
      <c r="C20" s="37"/>
      <c r="D20" s="37"/>
      <c r="E20" s="37"/>
      <c r="F20" s="102"/>
      <c r="G20" s="258"/>
      <c r="H20" s="258"/>
      <c r="I20" s="113"/>
      <c r="J20" s="63">
        <v>19</v>
      </c>
      <c r="K20" s="63">
        <v>24</v>
      </c>
      <c r="L20" s="63">
        <f t="shared" si="0"/>
        <v>1.25</v>
      </c>
    </row>
    <row r="21" spans="2:12">
      <c r="B21" s="61"/>
      <c r="C21" s="62"/>
      <c r="D21" s="62"/>
      <c r="E21" s="62"/>
      <c r="F21" s="114"/>
      <c r="G21" s="114"/>
      <c r="H21" s="114"/>
      <c r="I21" s="115"/>
      <c r="J21" s="63">
        <v>24</v>
      </c>
      <c r="K21" s="63">
        <v>36</v>
      </c>
      <c r="L21" s="63">
        <f t="shared" si="0"/>
        <v>1.4</v>
      </c>
    </row>
    <row r="22" spans="2:12">
      <c r="J22" s="63">
        <v>36</v>
      </c>
      <c r="K22" s="63">
        <v>48</v>
      </c>
      <c r="L22" s="63">
        <f t="shared" si="0"/>
        <v>1.5499999999999998</v>
      </c>
    </row>
    <row r="23" spans="2:12">
      <c r="J23" s="63">
        <v>48</v>
      </c>
      <c r="K23" s="63">
        <v>60</v>
      </c>
      <c r="L23" s="63">
        <f t="shared" si="0"/>
        <v>1.6999999999999997</v>
      </c>
    </row>
  </sheetData>
  <customSheetViews>
    <customSheetView guid="{B0D8A1E5-B12A-4F37-814F-2DCBC5452478}" showGridLines="0" hiddenColumns="1" state="hidden">
      <selection activeCell="E17" sqref="E17"/>
      <pageMargins left="0.511811024" right="0.511811024" top="0.78740157499999996" bottom="0.78740157499999996" header="0.31496062000000002" footer="0.31496062000000002"/>
    </customSheetView>
  </customSheetViews>
  <mergeCells count="4">
    <mergeCell ref="J6:L6"/>
    <mergeCell ref="B8:I8"/>
    <mergeCell ref="J15:L15"/>
    <mergeCell ref="G20:H2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B1:Q36"/>
  <sheetViews>
    <sheetView topLeftCell="A4" workbookViewId="0">
      <selection activeCell="F5" sqref="F5:F7"/>
    </sheetView>
  </sheetViews>
  <sheetFormatPr defaultColWidth="9.140625" defaultRowHeight="15"/>
  <cols>
    <col min="1" max="1" width="3.7109375" customWidth="1"/>
    <col min="2" max="2" width="5.7109375" customWidth="1"/>
    <col min="3" max="3" width="18.5703125" customWidth="1"/>
    <col min="4" max="4" width="15.140625" customWidth="1"/>
    <col min="5" max="5" width="17.140625" customWidth="1"/>
    <col min="6" max="6" width="15.7109375" customWidth="1"/>
    <col min="7" max="7" width="17" customWidth="1"/>
    <col min="8" max="8" width="17.28515625" customWidth="1"/>
    <col min="9" max="9" width="13.42578125" customWidth="1"/>
    <col min="10" max="10" width="19.7109375" customWidth="1"/>
    <col min="11" max="11" width="17.5703125" bestFit="1" customWidth="1"/>
    <col min="12" max="12" width="16.7109375" customWidth="1"/>
    <col min="13" max="14" width="14.5703125"/>
    <col min="15" max="15" width="9.5703125" customWidth="1"/>
    <col min="16" max="16" width="9.42578125" customWidth="1"/>
  </cols>
  <sheetData>
    <row r="1" spans="2:17"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>
      <c r="B2" s="40"/>
      <c r="C2" s="42" t="s">
        <v>33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>
      <c r="B3" s="40"/>
      <c r="C3" s="40" t="s">
        <v>32</v>
      </c>
      <c r="E3" s="39" t="s">
        <v>31</v>
      </c>
      <c r="F3" s="27">
        <v>1.607</v>
      </c>
      <c r="G3" s="17"/>
      <c r="H3" s="17"/>
      <c r="I3" s="17"/>
      <c r="J3" s="17"/>
      <c r="K3" s="17"/>
      <c r="L3" s="41" t="s">
        <v>30</v>
      </c>
      <c r="M3" s="17"/>
      <c r="N3" s="17"/>
      <c r="O3" s="17"/>
      <c r="P3" s="17"/>
      <c r="Q3" s="17"/>
    </row>
    <row r="4" spans="2:17">
      <c r="B4" s="40"/>
      <c r="C4" s="40"/>
      <c r="E4" s="39" t="s">
        <v>29</v>
      </c>
      <c r="F4" s="27">
        <v>-0.3</v>
      </c>
      <c r="G4" s="17">
        <v>100</v>
      </c>
      <c r="H4" s="17">
        <v>300</v>
      </c>
      <c r="I4" s="17"/>
      <c r="J4" s="17">
        <v>2000</v>
      </c>
      <c r="K4" s="17">
        <v>286</v>
      </c>
      <c r="L4" s="17"/>
      <c r="M4" s="17"/>
      <c r="N4" s="17"/>
      <c r="O4" s="17"/>
      <c r="P4" s="17" t="s">
        <v>28</v>
      </c>
      <c r="Q4" s="17" t="s">
        <v>27</v>
      </c>
    </row>
    <row r="5" spans="2:17" ht="14.25" customHeight="1">
      <c r="D5" s="37"/>
      <c r="E5" s="17"/>
      <c r="F5" s="259" t="s">
        <v>26</v>
      </c>
      <c r="G5" s="35" t="s">
        <v>25</v>
      </c>
      <c r="H5" s="35" t="s">
        <v>24</v>
      </c>
      <c r="I5" s="17"/>
      <c r="J5" s="17" t="s">
        <v>23</v>
      </c>
      <c r="K5" s="17" t="s">
        <v>22</v>
      </c>
      <c r="L5" s="17" t="s">
        <v>21</v>
      </c>
      <c r="M5" s="17">
        <f>SQRT(D7)</f>
        <v>5.4772255750516612</v>
      </c>
      <c r="N5" s="17"/>
      <c r="O5" s="17">
        <v>1000</v>
      </c>
      <c r="P5" s="19">
        <f>LOG(O5)</f>
        <v>3</v>
      </c>
      <c r="Q5" s="19">
        <f>SQRT(O5)</f>
        <v>31.622776601683793</v>
      </c>
    </row>
    <row r="6" spans="2:17" ht="30" customHeight="1" thickBot="1">
      <c r="C6" s="38"/>
      <c r="D6" s="37"/>
      <c r="E6" s="36"/>
      <c r="F6" s="260"/>
      <c r="G6" s="35">
        <f>G$4/1000 +( 0.1/LOG(D7))</f>
        <v>0.16769924925288457</v>
      </c>
      <c r="H6" s="35">
        <f>H$4/1000</f>
        <v>0.3</v>
      </c>
      <c r="I6" s="17"/>
      <c r="J6" s="19">
        <f>J4/10</f>
        <v>200</v>
      </c>
      <c r="K6" s="34">
        <f>K4/10</f>
        <v>28.6</v>
      </c>
      <c r="L6" s="17" t="s">
        <v>20</v>
      </c>
      <c r="M6" s="17">
        <f>K4</f>
        <v>286</v>
      </c>
      <c r="N6" s="17">
        <f>LOG(D7)/K4</f>
        <v>5.1647596318869313E-3</v>
      </c>
      <c r="O6" s="17">
        <v>900</v>
      </c>
      <c r="P6" s="19">
        <f>LOG(O6)</f>
        <v>2.9542425094393248</v>
      </c>
      <c r="Q6" s="19">
        <f>SQRT(O6)</f>
        <v>30</v>
      </c>
    </row>
    <row r="7" spans="2:17" ht="23.25" customHeight="1" thickBot="1">
      <c r="C7" s="33" t="s">
        <v>8</v>
      </c>
      <c r="D7" s="32">
        <f>'Calculo Vendas Software'!E22</f>
        <v>30</v>
      </c>
      <c r="E7" s="17"/>
      <c r="F7" s="261"/>
      <c r="G7" s="31">
        <f>F3-J7+G6</f>
        <v>1.3281012071728047</v>
      </c>
      <c r="H7" s="30">
        <f>F4 + H6 - K7</f>
        <v>-5.164759631886931E-2</v>
      </c>
      <c r="I7" s="17"/>
      <c r="J7" s="29">
        <f>LOG(D7)/LOG(D7+J4)</f>
        <v>0.4465980420800798</v>
      </c>
      <c r="K7" s="29">
        <f>LOG(D7)/K6</f>
        <v>5.164759631886931E-2</v>
      </c>
      <c r="L7" s="17"/>
      <c r="M7" s="17"/>
      <c r="N7" s="17"/>
      <c r="O7" s="17">
        <v>800</v>
      </c>
      <c r="P7" s="19">
        <f>LOG(O7)</f>
        <v>2.9030899869919438</v>
      </c>
      <c r="Q7" s="19">
        <f>SQRT(O7)</f>
        <v>28.284271247461902</v>
      </c>
    </row>
    <row r="8" spans="2:17">
      <c r="E8" s="17"/>
      <c r="F8" s="17"/>
      <c r="G8" s="17"/>
      <c r="H8" s="17"/>
      <c r="I8" s="17"/>
      <c r="J8" s="17"/>
      <c r="K8" s="17"/>
      <c r="L8" s="17"/>
      <c r="M8" s="17"/>
      <c r="N8" s="17"/>
      <c r="O8" s="17">
        <v>700</v>
      </c>
      <c r="P8" s="19">
        <f>LOG(O8)</f>
        <v>2.8450980400142569</v>
      </c>
      <c r="Q8" s="19">
        <f>SQRT(O8)</f>
        <v>26.457513110645905</v>
      </c>
    </row>
    <row r="9" spans="2:17">
      <c r="D9" s="28"/>
      <c r="E9" s="27" t="s">
        <v>19</v>
      </c>
      <c r="F9" s="27" t="s">
        <v>18</v>
      </c>
      <c r="G9" s="27" t="s">
        <v>17</v>
      </c>
      <c r="H9" s="27" t="s">
        <v>16</v>
      </c>
      <c r="I9" s="17" t="s">
        <v>15</v>
      </c>
      <c r="J9" s="17"/>
      <c r="K9" s="17"/>
      <c r="L9" s="17"/>
      <c r="M9" s="17"/>
      <c r="N9" s="17"/>
      <c r="O9" s="17">
        <v>600</v>
      </c>
      <c r="P9" s="19">
        <f>LOG(O9)</f>
        <v>2.7781512503836434</v>
      </c>
      <c r="Q9" s="19">
        <f>SQRT(O9)</f>
        <v>24.494897427831781</v>
      </c>
    </row>
    <row r="10" spans="2:17" hidden="1">
      <c r="B10" s="262" t="s">
        <v>14</v>
      </c>
      <c r="C10" s="262"/>
      <c r="D10" s="262"/>
      <c r="E10" s="26">
        <v>0</v>
      </c>
      <c r="F10" s="26">
        <f>D$7/D$7</f>
        <v>1</v>
      </c>
      <c r="G10" s="25">
        <f>G$7 + H$7*E10</f>
        <v>1.3281012071728047</v>
      </c>
      <c r="H10" s="24">
        <f t="shared" ref="H10:H15" si="0">F10*G10</f>
        <v>1.3281012071728047</v>
      </c>
      <c r="I10" s="23">
        <f>H10/1</f>
        <v>1.3281012071728047</v>
      </c>
      <c r="J10" s="17"/>
      <c r="K10" s="17"/>
      <c r="L10" s="17"/>
      <c r="M10" s="17"/>
      <c r="N10" s="17"/>
      <c r="O10" s="17"/>
      <c r="P10" s="19"/>
      <c r="Q10" s="19"/>
    </row>
    <row r="11" spans="2:17">
      <c r="E11" s="17" t="s">
        <v>13</v>
      </c>
      <c r="F11" s="17">
        <f>1*D$7</f>
        <v>30</v>
      </c>
      <c r="G11" s="22">
        <f>G$7 + H$7*1</f>
        <v>1.2764536108539353</v>
      </c>
      <c r="H11" s="21">
        <f t="shared" si="0"/>
        <v>38.293608325618059</v>
      </c>
      <c r="I11" s="20">
        <f>H11/1</f>
        <v>38.293608325618059</v>
      </c>
      <c r="J11" s="65">
        <f>I11/F11</f>
        <v>1.2764536108539353</v>
      </c>
      <c r="K11" s="17"/>
      <c r="L11" s="17"/>
      <c r="M11" s="17"/>
      <c r="N11" s="17"/>
      <c r="O11" s="17">
        <v>500</v>
      </c>
      <c r="P11" s="19">
        <f>LOG(O11)</f>
        <v>2.6989700043360187</v>
      </c>
      <c r="Q11" s="19">
        <f>SQRT(O11)</f>
        <v>22.360679774997898</v>
      </c>
    </row>
    <row r="12" spans="2:17">
      <c r="E12" s="17" t="s">
        <v>12</v>
      </c>
      <c r="F12" s="17">
        <f>2*D$7</f>
        <v>60</v>
      </c>
      <c r="G12" s="22">
        <f>G$7 + H$7*2</f>
        <v>1.2248060145350661</v>
      </c>
      <c r="H12" s="21">
        <f t="shared" si="0"/>
        <v>73.488360872103968</v>
      </c>
      <c r="I12" s="20">
        <f>H12/2</f>
        <v>36.744180436051984</v>
      </c>
      <c r="J12" s="65">
        <f t="shared" ref="J12:J15" si="1">I12/F12</f>
        <v>0.61240300726753305</v>
      </c>
      <c r="K12" s="17"/>
      <c r="L12" s="17"/>
      <c r="M12" s="17"/>
      <c r="N12" s="17"/>
      <c r="O12" s="17">
        <v>400</v>
      </c>
      <c r="P12" s="19">
        <f>LOG(O12)</f>
        <v>2.6020599913279625</v>
      </c>
      <c r="Q12" s="19">
        <f>SQRT(O12)</f>
        <v>20</v>
      </c>
    </row>
    <row r="13" spans="2:17">
      <c r="E13" s="17" t="s">
        <v>11</v>
      </c>
      <c r="F13" s="17">
        <f>3*D$7</f>
        <v>90</v>
      </c>
      <c r="G13" s="22">
        <f>G$7 + H$7*3</f>
        <v>1.1731584182161967</v>
      </c>
      <c r="H13" s="21">
        <f t="shared" si="0"/>
        <v>105.5842576394577</v>
      </c>
      <c r="I13" s="20">
        <f>H13/3</f>
        <v>35.194752546485901</v>
      </c>
      <c r="J13" s="65">
        <f t="shared" si="1"/>
        <v>0.39105280607206555</v>
      </c>
      <c r="K13" s="17"/>
      <c r="L13" s="17"/>
      <c r="M13" s="17"/>
      <c r="N13" s="17"/>
      <c r="O13" s="17">
        <v>300</v>
      </c>
      <c r="P13" s="19">
        <f>LOG(O13)</f>
        <v>2.4771212547196626</v>
      </c>
      <c r="Q13" s="19">
        <f>SQRT(O13)</f>
        <v>17.320508075688775</v>
      </c>
    </row>
    <row r="14" spans="2:17">
      <c r="E14" s="17" t="s">
        <v>10</v>
      </c>
      <c r="F14" s="17">
        <f>4*D$7</f>
        <v>120</v>
      </c>
      <c r="G14" s="22">
        <f>G$7 + H$7*4</f>
        <v>1.1215108218973273</v>
      </c>
      <c r="H14" s="21">
        <f t="shared" si="0"/>
        <v>134.58129862767927</v>
      </c>
      <c r="I14" s="20">
        <f>H14/4</f>
        <v>33.645324656919819</v>
      </c>
      <c r="J14" s="65">
        <f t="shared" si="1"/>
        <v>0.28037770547433183</v>
      </c>
      <c r="K14" s="17"/>
      <c r="L14" s="17"/>
      <c r="M14" s="17"/>
      <c r="N14" s="17"/>
      <c r="O14" s="17">
        <v>200</v>
      </c>
      <c r="P14" s="19">
        <f>LOG(O14)</f>
        <v>2.3010299956639813</v>
      </c>
      <c r="Q14" s="19">
        <f>SQRT(O14)</f>
        <v>14.142135623730951</v>
      </c>
    </row>
    <row r="15" spans="2:17">
      <c r="E15" s="17" t="s">
        <v>9</v>
      </c>
      <c r="F15" s="17">
        <f>5*D$7</f>
        <v>150</v>
      </c>
      <c r="G15" s="22">
        <f>G$7 + H$7*5</f>
        <v>1.0698632255784581</v>
      </c>
      <c r="H15" s="21">
        <f t="shared" si="0"/>
        <v>160.47948383676871</v>
      </c>
      <c r="I15" s="20">
        <f>H15/5</f>
        <v>32.095896767353743</v>
      </c>
      <c r="J15" s="65">
        <f t="shared" si="1"/>
        <v>0.21397264511569161</v>
      </c>
      <c r="K15" s="17"/>
      <c r="L15" s="17"/>
      <c r="M15" s="17"/>
      <c r="N15" s="17"/>
      <c r="O15" s="17">
        <v>100</v>
      </c>
      <c r="P15" s="19">
        <f>LOG(O15)</f>
        <v>2</v>
      </c>
      <c r="Q15" s="19">
        <f>SQRT(O15)</f>
        <v>10</v>
      </c>
    </row>
    <row r="16" spans="2:17" ht="9" customHeight="1">
      <c r="B16" s="16"/>
      <c r="C16" s="16"/>
      <c r="D16" s="16"/>
      <c r="E16" s="18"/>
      <c r="F16" s="18"/>
      <c r="G16" s="18"/>
      <c r="H16" s="18"/>
      <c r="I16" s="18"/>
      <c r="J16" s="18"/>
      <c r="K16" s="17"/>
      <c r="L16" s="17"/>
      <c r="M16" s="17"/>
      <c r="N16" s="17"/>
      <c r="O16" s="17"/>
      <c r="P16" s="17"/>
      <c r="Q16" s="17"/>
    </row>
    <row r="27" spans="3:15">
      <c r="C27" t="s">
        <v>8</v>
      </c>
      <c r="D27">
        <v>100</v>
      </c>
    </row>
    <row r="30" spans="3:15" ht="15.75" thickBot="1">
      <c r="E30">
        <v>250</v>
      </c>
      <c r="G30">
        <v>180</v>
      </c>
      <c r="I30">
        <v>100</v>
      </c>
      <c r="K30">
        <v>50</v>
      </c>
      <c r="M30">
        <v>20</v>
      </c>
      <c r="O30">
        <v>10</v>
      </c>
    </row>
    <row r="31" spans="3:15" ht="15.75">
      <c r="E31" s="15" t="s">
        <v>7</v>
      </c>
      <c r="F31" s="15"/>
      <c r="G31" s="14" t="s">
        <v>7</v>
      </c>
      <c r="H31" s="14"/>
      <c r="I31" s="13" t="s">
        <v>7</v>
      </c>
      <c r="J31" s="13"/>
      <c r="K31" s="12" t="s">
        <v>7</v>
      </c>
      <c r="L31" s="12"/>
      <c r="M31" s="11" t="s">
        <v>7</v>
      </c>
      <c r="N31" s="11"/>
      <c r="O31" s="10" t="s">
        <v>7</v>
      </c>
    </row>
    <row r="32" spans="3:15">
      <c r="E32" s="9">
        <v>1.53</v>
      </c>
      <c r="F32" s="8"/>
      <c r="G32" s="9">
        <v>1.53</v>
      </c>
      <c r="H32" s="9"/>
      <c r="I32" s="9">
        <v>1.53</v>
      </c>
      <c r="J32" s="9"/>
      <c r="K32" s="9">
        <f>I32/G32</f>
        <v>1</v>
      </c>
      <c r="L32" s="9"/>
      <c r="M32" s="9">
        <v>3.25</v>
      </c>
      <c r="N32" s="9"/>
      <c r="O32" s="9">
        <f>M32/K32</f>
        <v>3.25</v>
      </c>
    </row>
    <row r="33" spans="5:15">
      <c r="E33" s="9">
        <v>1.25</v>
      </c>
      <c r="F33" s="8"/>
      <c r="G33" s="9">
        <v>1.25</v>
      </c>
      <c r="H33" s="9"/>
      <c r="I33" s="9">
        <v>1.25</v>
      </c>
      <c r="J33" s="9"/>
      <c r="K33" s="9">
        <f>I33/G33</f>
        <v>1</v>
      </c>
      <c r="L33" s="9"/>
      <c r="M33" s="9">
        <v>2.375</v>
      </c>
      <c r="N33" s="9"/>
      <c r="O33" s="9">
        <f>M33/K33</f>
        <v>2.375</v>
      </c>
    </row>
    <row r="34" spans="5:15">
      <c r="E34" s="9">
        <v>0.98</v>
      </c>
      <c r="F34" s="8"/>
      <c r="G34" s="9">
        <v>0.98</v>
      </c>
      <c r="H34" s="9"/>
      <c r="I34" s="9">
        <v>0.95</v>
      </c>
      <c r="J34" s="9"/>
      <c r="K34" s="9">
        <f>I34/G34</f>
        <v>0.96938775510204078</v>
      </c>
      <c r="L34" s="9"/>
      <c r="M34" s="9">
        <v>1.9166700000000001</v>
      </c>
      <c r="N34" s="9"/>
      <c r="O34" s="9">
        <f>M34/K34</f>
        <v>1.9771964210526318</v>
      </c>
    </row>
    <row r="35" spans="5:15">
      <c r="E35" s="9">
        <v>0.75</v>
      </c>
      <c r="F35" s="8"/>
      <c r="G35" s="9">
        <v>0.78</v>
      </c>
      <c r="H35" s="9"/>
      <c r="I35" s="9">
        <v>0.86</v>
      </c>
      <c r="J35" s="9"/>
      <c r="K35" s="9">
        <f>I35/G35</f>
        <v>1.1025641025641024</v>
      </c>
      <c r="L35" s="9"/>
      <c r="M35" s="9">
        <v>1.6875</v>
      </c>
      <c r="N35" s="9"/>
      <c r="O35" s="9">
        <f>M35/K35</f>
        <v>1.5305232558139537</v>
      </c>
    </row>
    <row r="36" spans="5:15" ht="15.75" thickBot="1">
      <c r="E36" s="7">
        <v>0.6</v>
      </c>
      <c r="F36" s="8"/>
      <c r="G36" s="7">
        <v>0.65</v>
      </c>
      <c r="H36" s="7"/>
      <c r="I36" s="7">
        <v>0.75</v>
      </c>
      <c r="J36" s="7"/>
      <c r="K36" s="7">
        <f>I36/G36</f>
        <v>1.1538461538461537</v>
      </c>
      <c r="L36" s="7"/>
      <c r="M36" s="7">
        <v>1.55</v>
      </c>
      <c r="N36" s="7"/>
      <c r="O36" s="7">
        <f>M36/K36</f>
        <v>1.3433333333333335</v>
      </c>
    </row>
  </sheetData>
  <customSheetViews>
    <customSheetView guid="{B0D8A1E5-B12A-4F37-814F-2DCBC5452478}" hiddenRows="1" state="hidden" topLeftCell="A5">
      <selection activeCell="D8" sqref="D8"/>
      <pageMargins left="0.511811024" right="0.511811024" top="0.78740157499999996" bottom="0.78740157499999996" header="0.31496062000000002" footer="0.31496062000000002"/>
      <pageSetup paperSize="9" orientation="portrait" horizontalDpi="1200" verticalDpi="0" r:id="rId1"/>
    </customSheetView>
  </customSheetViews>
  <mergeCells count="2">
    <mergeCell ref="F5:F7"/>
    <mergeCell ref="B10:D10"/>
  </mergeCells>
  <pageMargins left="0.511811024" right="0.511811024" top="0.78740157499999996" bottom="0.78740157499999996" header="0.31496062000000002" footer="0.31496062000000002"/>
  <pageSetup paperSize="9" orientation="portrait" horizontalDpi="1200" verticalDpi="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Calculo Vendas Software</vt:lpstr>
      <vt:lpstr>Financiamento</vt:lpstr>
      <vt:lpstr>LOJA ELETRONICA</vt:lpstr>
      <vt:lpstr>INDICA_REMOTO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Luiz</cp:lastModifiedBy>
  <cp:lastPrinted>2013-02-23T19:14:23Z</cp:lastPrinted>
  <dcterms:created xsi:type="dcterms:W3CDTF">2010-11-23T15:04:24Z</dcterms:created>
  <dcterms:modified xsi:type="dcterms:W3CDTF">2013-09-04T12:34:12Z</dcterms:modified>
</cp:coreProperties>
</file>