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756" yWindow="240" windowWidth="11208" windowHeight="11760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N14" i="1"/>
  <c r="N4" i="1"/>
  <c r="N5" i="1"/>
  <c r="N6" i="1"/>
  <c r="N7" i="1"/>
  <c r="N8" i="1"/>
  <c r="N9" i="1"/>
  <c r="N10" i="1"/>
  <c r="N11" i="1"/>
  <c r="N3" i="1"/>
  <c r="N2" i="1"/>
  <c r="M14" i="1"/>
  <c r="M3" i="1"/>
  <c r="M4" i="1"/>
  <c r="M5" i="1"/>
  <c r="M6" i="1"/>
  <c r="M7" i="1"/>
  <c r="M8" i="1"/>
  <c r="M9" i="1"/>
  <c r="M10" i="1"/>
  <c r="M11" i="1"/>
  <c r="M12" i="1"/>
  <c r="M2" i="1"/>
  <c r="L14" i="1"/>
  <c r="L3" i="1"/>
  <c r="L4" i="1"/>
  <c r="L5" i="1"/>
  <c r="L6" i="1"/>
  <c r="L7" i="1"/>
  <c r="L8" i="1"/>
  <c r="L9" i="1"/>
  <c r="L10" i="1"/>
  <c r="L11" i="1"/>
  <c r="L12" i="1"/>
  <c r="L2" i="1"/>
  <c r="K3" i="1"/>
  <c r="K4" i="1"/>
  <c r="K5" i="1"/>
  <c r="K6" i="1"/>
  <c r="K7" i="1"/>
  <c r="K8" i="1"/>
  <c r="K9" i="1"/>
  <c r="K10" i="1"/>
  <c r="K11" i="1"/>
  <c r="K12" i="1"/>
  <c r="K2" i="1"/>
  <c r="K26" i="1"/>
  <c r="I26" i="1"/>
  <c r="I25" i="1"/>
  <c r="G26" i="1"/>
  <c r="G25" i="1"/>
  <c r="H16" i="1"/>
  <c r="E3" i="1"/>
  <c r="E4" i="1"/>
  <c r="E5" i="1"/>
  <c r="E6" i="1"/>
  <c r="E7" i="1"/>
  <c r="E8" i="1"/>
  <c r="E9" i="1"/>
  <c r="E10" i="1"/>
  <c r="E11" i="1"/>
  <c r="E12" i="1"/>
  <c r="E2" i="1"/>
  <c r="I2" i="1" s="1"/>
  <c r="H14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H2" i="1"/>
  <c r="G3" i="1"/>
  <c r="G7" i="1"/>
  <c r="G11" i="1"/>
  <c r="G2" i="1"/>
  <c r="F3" i="1"/>
  <c r="F4" i="1"/>
  <c r="F5" i="1"/>
  <c r="F6" i="1"/>
  <c r="F7" i="1"/>
  <c r="F8" i="1"/>
  <c r="F9" i="1"/>
  <c r="F10" i="1"/>
  <c r="F11" i="1"/>
  <c r="F2" i="1"/>
  <c r="D14" i="1"/>
  <c r="C14" i="1"/>
  <c r="I14" i="1" l="1"/>
  <c r="G10" i="1"/>
  <c r="G6" i="1"/>
  <c r="G9" i="1"/>
  <c r="G5" i="1"/>
  <c r="G8" i="1"/>
  <c r="G4" i="1"/>
  <c r="G14" i="1" s="1"/>
</calcChain>
</file>

<file path=xl/sharedStrings.xml><?xml version="1.0" encoding="utf-8"?>
<sst xmlns="http://schemas.openxmlformats.org/spreadsheetml/2006/main" count="47" uniqueCount="44">
  <si>
    <t>X</t>
  </si>
  <si>
    <t>yt</t>
  </si>
  <si>
    <t>y(t-1)</t>
  </si>
  <si>
    <t>Find autocorrelation by lag1</t>
  </si>
  <si>
    <t>Apply Warson Durbin Test</t>
  </si>
  <si>
    <t>Apply Runs Test</t>
  </si>
  <si>
    <t>x1</t>
  </si>
  <si>
    <t>Mean</t>
  </si>
  <si>
    <t>yt-m1</t>
  </si>
  <si>
    <t>y(t-1)-m2</t>
  </si>
  <si>
    <t>(yt-m1)^2</t>
  </si>
  <si>
    <t>(y(t-1)-m2)</t>
  </si>
  <si>
    <t>product</t>
  </si>
  <si>
    <t>Auto Corr</t>
  </si>
  <si>
    <t>Conclusion</t>
  </si>
  <si>
    <t>From this we make a conclusion that the given time series yt and its lagged version by 1i.e. y(t-1) have positive conclusion.</t>
  </si>
  <si>
    <t>From this we say that autocorrelation in th egiven time series is equal to 0.580 ,htati s autocorrelation is positive.</t>
  </si>
  <si>
    <t>Now Applying watson Durbin Test</t>
  </si>
  <si>
    <t>At this point we assume that linearily in the given data, and so we make a linear assumption in the data and apply y =a+bx where a,b are constants to be found and x is directly proportional to the time.</t>
  </si>
  <si>
    <t>Normal Equations</t>
  </si>
  <si>
    <t xml:space="preserve">1st </t>
  </si>
  <si>
    <t>sum(y)=na+b(sum(x))</t>
  </si>
  <si>
    <t>sum(xy)=a(sum(x))+b(Sum(x^2))</t>
  </si>
  <si>
    <t>y</t>
  </si>
  <si>
    <t>11a</t>
  </si>
  <si>
    <t>xy</t>
  </si>
  <si>
    <t>b</t>
  </si>
  <si>
    <t>&lt;-a</t>
  </si>
  <si>
    <t>exp y</t>
  </si>
  <si>
    <t>error</t>
  </si>
  <si>
    <t>error^2</t>
  </si>
  <si>
    <t>diff^2</t>
  </si>
  <si>
    <t>According to watson Dubrin test , &lt;formula&gt;=0.8259. And .8259remains between 0 and 2 so it suggests a positive autocorrelation.</t>
  </si>
  <si>
    <t>W.D.</t>
  </si>
  <si>
    <t>Now we apply Runs test from the error terms which are according to procedure of the runs test have a binary distribution as followss</t>
  </si>
  <si>
    <t>sum(diff^2)/sum(error^2)</t>
  </si>
  <si>
    <t>Signs of error terms</t>
  </si>
  <si>
    <t>n=11</t>
  </si>
  <si>
    <t>n1=6</t>
  </si>
  <si>
    <t>n2=5</t>
  </si>
  <si>
    <t>because n1&lt;20, we look in the table</t>
  </si>
  <si>
    <t>r=3</t>
  </si>
  <si>
    <t xml:space="preserve">We have the runs test in order to check the randomness of the error for that we have small </t>
  </si>
  <si>
    <t>n=11, n1=6 and n2=5 with r=3. therefore lower and upper limits of r, r1=4 and r2=9, so we have our vlue of r doesn’t falll in this range so the null hypothesis H0: There is randomness. ( is rejected), Therefore  we accept H1: There is no randomness.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</si>
</sst>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Sheet1!$B$44:$B$53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18</c:v>
                </c:pt>
                <c:pt idx="3">
                  <c:v>22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Sheet1!$C$44:$C$53</c:f>
              <c:numCache>
                <c:formatCode>General</c:formatCode>
                <c:ptCount val="10"/>
                <c:pt idx="0">
                  <c:v>16.545454545454547</c:v>
                </c:pt>
                <c:pt idx="1">
                  <c:v>16.145454545454545</c:v>
                </c:pt>
                <c:pt idx="2">
                  <c:v>15.745454545454546</c:v>
                </c:pt>
                <c:pt idx="3">
                  <c:v>15.345454545454546</c:v>
                </c:pt>
                <c:pt idx="4">
                  <c:v>14.945454545454545</c:v>
                </c:pt>
                <c:pt idx="5">
                  <c:v>14.545454545454545</c:v>
                </c:pt>
                <c:pt idx="6">
                  <c:v>14.145454545454545</c:v>
                </c:pt>
                <c:pt idx="7">
                  <c:v>13.745454545454544</c:v>
                </c:pt>
                <c:pt idx="8">
                  <c:v>13.345454545454544</c:v>
                </c:pt>
                <c:pt idx="9">
                  <c:v>12.945454545454545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37728"/>
        <c:axId val="187347712"/>
      </c:lineChart>
      <c:catAx>
        <c:axId val="18733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7347712"/>
        <c:crosses val="autoZero"/>
        <c:auto val="1"/>
        <c:lblAlgn val="ctr"/>
        <c:lblOffset val="100"/>
        <c:noMultiLvlLbl val="0"/>
      </c:catAx>
      <c:valAx>
        <c:axId val="18734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37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41</xdr:row>
      <xdr:rowOff>176212</xdr:rowOff>
    </xdr:from>
    <xdr:to>
      <xdr:col>13</xdr:col>
      <xdr:colOff>781050</xdr:colOff>
      <xdr:row>56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Normal="100" workbookViewId="0">
      <selection activeCell="R13" sqref="R13"/>
    </sheetView>
  </sheetViews>
  <sheetFormatPr defaultRowHeight="14.4" x14ac:dyDescent="0.3"/>
  <cols>
    <col min="3" max="3" width="8.5546875" bestFit="1" customWidth="1"/>
    <col min="7" max="8" width="9.109375" customWidth="1"/>
    <col min="12" max="12" width="9.5546875" bestFit="1" customWidth="1"/>
    <col min="14" max="14" width="16.6640625" bestFit="1" customWidth="1"/>
  </cols>
  <sheetData>
    <row r="1" spans="1:14" ht="15" x14ac:dyDescent="0.25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K1" t="s">
        <v>28</v>
      </c>
      <c r="L1" t="s">
        <v>29</v>
      </c>
      <c r="M1" t="s">
        <v>30</v>
      </c>
      <c r="N1" t="s">
        <v>31</v>
      </c>
    </row>
    <row r="2" spans="1:14" ht="15" x14ac:dyDescent="0.25">
      <c r="A2">
        <v>1</v>
      </c>
      <c r="B2">
        <v>-5</v>
      </c>
      <c r="C2">
        <v>10</v>
      </c>
      <c r="D2">
        <v>12</v>
      </c>
      <c r="E2" s="4">
        <f>C2-15</f>
        <v>-5</v>
      </c>
      <c r="F2">
        <f>D2-$D$14</f>
        <v>-3</v>
      </c>
      <c r="G2" s="4">
        <f>E2*E2</f>
        <v>25</v>
      </c>
      <c r="H2">
        <f>F2*F2</f>
        <v>9</v>
      </c>
      <c r="I2" s="4">
        <f>E2*F2</f>
        <v>15</v>
      </c>
      <c r="K2" s="2">
        <f>$I$25+($K$26*B2)</f>
        <v>16.545454545454547</v>
      </c>
      <c r="L2" s="2">
        <f>C2-K2</f>
        <v>-6.5454545454545467</v>
      </c>
      <c r="M2" s="2">
        <f>L2*L2</f>
        <v>42.842975206611584</v>
      </c>
      <c r="N2" s="2">
        <f>(L3-L2)^2</f>
        <v>5.7600000000000104</v>
      </c>
    </row>
    <row r="3" spans="1:14" ht="15" x14ac:dyDescent="0.25">
      <c r="A3">
        <v>2</v>
      </c>
      <c r="B3">
        <v>-4</v>
      </c>
      <c r="C3">
        <v>12</v>
      </c>
      <c r="D3">
        <v>18</v>
      </c>
      <c r="E3" s="4">
        <f t="shared" ref="E3:E12" si="0">C3-15</f>
        <v>-3</v>
      </c>
      <c r="F3">
        <f t="shared" ref="F3:F11" si="1">D3-$D$14</f>
        <v>3</v>
      </c>
      <c r="G3" s="4">
        <f t="shared" ref="G3:G11" si="2">E3*E3</f>
        <v>9</v>
      </c>
      <c r="H3">
        <f t="shared" ref="H3:H11" si="3">F3*F3</f>
        <v>9</v>
      </c>
      <c r="I3" s="4">
        <f t="shared" ref="I3:I11" si="4">E3*F3</f>
        <v>-9</v>
      </c>
      <c r="K3" s="2">
        <f t="shared" ref="K3:K12" si="5">$I$25+($K$26*B3)</f>
        <v>16.145454545454545</v>
      </c>
      <c r="L3" s="2">
        <f t="shared" ref="L3:L12" si="6">C3-K3</f>
        <v>-4.1454545454545446</v>
      </c>
      <c r="M3" s="2">
        <f t="shared" ref="M3:M12" si="7">L3*L3</f>
        <v>17.184793388429746</v>
      </c>
      <c r="N3" s="2">
        <f>(L4-L3)^2</f>
        <v>40.95999999999998</v>
      </c>
    </row>
    <row r="4" spans="1:14" ht="15" x14ac:dyDescent="0.25">
      <c r="A4">
        <v>3</v>
      </c>
      <c r="B4">
        <v>-3</v>
      </c>
      <c r="C4">
        <v>18</v>
      </c>
      <c r="D4">
        <v>22</v>
      </c>
      <c r="E4" s="4">
        <f t="shared" si="0"/>
        <v>3</v>
      </c>
      <c r="F4">
        <f t="shared" si="1"/>
        <v>7</v>
      </c>
      <c r="G4" s="4">
        <f t="shared" si="2"/>
        <v>9</v>
      </c>
      <c r="H4">
        <f t="shared" si="3"/>
        <v>49</v>
      </c>
      <c r="I4" s="4">
        <f t="shared" si="4"/>
        <v>21</v>
      </c>
      <c r="K4" s="2">
        <f t="shared" si="5"/>
        <v>15.745454545454546</v>
      </c>
      <c r="L4" s="2">
        <f t="shared" si="6"/>
        <v>2.254545454545454</v>
      </c>
      <c r="M4" s="2">
        <f t="shared" si="7"/>
        <v>5.0829752066115672</v>
      </c>
      <c r="N4" s="2">
        <f t="shared" ref="N4:N11" si="8">(L5-L4)^2</f>
        <v>19.360000000000003</v>
      </c>
    </row>
    <row r="5" spans="1:14" ht="15" x14ac:dyDescent="0.25">
      <c r="A5">
        <v>4</v>
      </c>
      <c r="B5">
        <v>-2</v>
      </c>
      <c r="C5">
        <v>22</v>
      </c>
      <c r="D5">
        <v>16</v>
      </c>
      <c r="E5" s="4">
        <f t="shared" si="0"/>
        <v>7</v>
      </c>
      <c r="F5">
        <f t="shared" si="1"/>
        <v>1</v>
      </c>
      <c r="G5" s="4">
        <f t="shared" si="2"/>
        <v>49</v>
      </c>
      <c r="H5">
        <f t="shared" si="3"/>
        <v>1</v>
      </c>
      <c r="I5" s="4">
        <f t="shared" si="4"/>
        <v>7</v>
      </c>
      <c r="K5" s="2">
        <f t="shared" si="5"/>
        <v>15.345454545454546</v>
      </c>
      <c r="L5" s="2">
        <f t="shared" si="6"/>
        <v>6.6545454545454543</v>
      </c>
      <c r="M5" s="2">
        <f t="shared" si="7"/>
        <v>44.282975206611567</v>
      </c>
      <c r="N5" s="2">
        <f t="shared" si="8"/>
        <v>31.359999999999996</v>
      </c>
    </row>
    <row r="6" spans="1:14" ht="15" x14ac:dyDescent="0.25">
      <c r="A6">
        <v>5</v>
      </c>
      <c r="B6">
        <v>-1</v>
      </c>
      <c r="C6">
        <v>16</v>
      </c>
      <c r="D6">
        <v>18</v>
      </c>
      <c r="E6" s="4">
        <f t="shared" si="0"/>
        <v>1</v>
      </c>
      <c r="F6">
        <f t="shared" si="1"/>
        <v>3</v>
      </c>
      <c r="G6" s="4">
        <f t="shared" si="2"/>
        <v>1</v>
      </c>
      <c r="H6">
        <f t="shared" si="3"/>
        <v>9</v>
      </c>
      <c r="I6" s="4">
        <f t="shared" si="4"/>
        <v>3</v>
      </c>
      <c r="K6" s="2">
        <f t="shared" si="5"/>
        <v>14.945454545454545</v>
      </c>
      <c r="L6" s="2">
        <f t="shared" si="6"/>
        <v>1.0545454545454547</v>
      </c>
      <c r="M6" s="2">
        <f t="shared" si="7"/>
        <v>1.1120661157024796</v>
      </c>
      <c r="N6" s="2">
        <f t="shared" si="8"/>
        <v>5.7600000000000016</v>
      </c>
    </row>
    <row r="7" spans="1:14" ht="15" x14ac:dyDescent="0.25">
      <c r="A7">
        <v>6</v>
      </c>
      <c r="B7">
        <v>0</v>
      </c>
      <c r="C7">
        <v>18</v>
      </c>
      <c r="D7">
        <v>18</v>
      </c>
      <c r="E7" s="4">
        <f t="shared" si="0"/>
        <v>3</v>
      </c>
      <c r="F7">
        <f t="shared" si="1"/>
        <v>3</v>
      </c>
      <c r="G7" s="4">
        <f t="shared" si="2"/>
        <v>9</v>
      </c>
      <c r="H7">
        <f t="shared" si="3"/>
        <v>9</v>
      </c>
      <c r="I7" s="4">
        <f t="shared" si="4"/>
        <v>9</v>
      </c>
      <c r="K7" s="2">
        <f t="shared" si="5"/>
        <v>14.545454545454545</v>
      </c>
      <c r="L7" s="2">
        <f t="shared" si="6"/>
        <v>3.454545454545455</v>
      </c>
      <c r="M7" s="2">
        <f t="shared" si="7"/>
        <v>11.933884297520665</v>
      </c>
      <c r="N7" s="2">
        <f t="shared" si="8"/>
        <v>0.16000000000000028</v>
      </c>
    </row>
    <row r="8" spans="1:14" ht="15" x14ac:dyDescent="0.25">
      <c r="A8">
        <v>7</v>
      </c>
      <c r="B8">
        <v>1</v>
      </c>
      <c r="C8">
        <v>18</v>
      </c>
      <c r="D8">
        <v>17</v>
      </c>
      <c r="E8" s="4">
        <f t="shared" si="0"/>
        <v>3</v>
      </c>
      <c r="F8">
        <f t="shared" si="1"/>
        <v>2</v>
      </c>
      <c r="G8" s="4">
        <f t="shared" si="2"/>
        <v>9</v>
      </c>
      <c r="H8">
        <f t="shared" si="3"/>
        <v>4</v>
      </c>
      <c r="I8" s="4">
        <f t="shared" si="4"/>
        <v>6</v>
      </c>
      <c r="K8" s="2">
        <f t="shared" si="5"/>
        <v>14.145454545454545</v>
      </c>
      <c r="L8" s="2">
        <f t="shared" si="6"/>
        <v>3.8545454545454554</v>
      </c>
      <c r="M8" s="2">
        <f t="shared" si="7"/>
        <v>14.857520661157031</v>
      </c>
      <c r="N8" s="2">
        <f t="shared" si="8"/>
        <v>0.3599999999999996</v>
      </c>
    </row>
    <row r="9" spans="1:14" ht="15" x14ac:dyDescent="0.25">
      <c r="A9">
        <v>8</v>
      </c>
      <c r="B9">
        <v>2</v>
      </c>
      <c r="C9">
        <v>17</v>
      </c>
      <c r="D9">
        <v>10</v>
      </c>
      <c r="E9" s="4">
        <f t="shared" si="0"/>
        <v>2</v>
      </c>
      <c r="F9">
        <f t="shared" si="1"/>
        <v>-5</v>
      </c>
      <c r="G9" s="4">
        <f t="shared" si="2"/>
        <v>4</v>
      </c>
      <c r="H9">
        <f t="shared" si="3"/>
        <v>25</v>
      </c>
      <c r="I9" s="4">
        <f t="shared" si="4"/>
        <v>-10</v>
      </c>
      <c r="K9" s="2">
        <f t="shared" si="5"/>
        <v>13.745454545454544</v>
      </c>
      <c r="L9" s="2">
        <f t="shared" si="6"/>
        <v>3.2545454545454557</v>
      </c>
      <c r="M9" s="2">
        <f t="shared" si="7"/>
        <v>10.592066115702487</v>
      </c>
      <c r="N9" s="2">
        <f t="shared" si="8"/>
        <v>43.559999999999995</v>
      </c>
    </row>
    <row r="10" spans="1:14" ht="15" x14ac:dyDescent="0.25">
      <c r="A10">
        <v>9</v>
      </c>
      <c r="B10">
        <v>3</v>
      </c>
      <c r="C10">
        <v>10</v>
      </c>
      <c r="D10">
        <v>9</v>
      </c>
      <c r="E10" s="4">
        <f t="shared" si="0"/>
        <v>-5</v>
      </c>
      <c r="F10">
        <f t="shared" si="1"/>
        <v>-6</v>
      </c>
      <c r="G10" s="4">
        <f t="shared" si="2"/>
        <v>25</v>
      </c>
      <c r="H10">
        <f t="shared" si="3"/>
        <v>36</v>
      </c>
      <c r="I10" s="4">
        <f t="shared" si="4"/>
        <v>30</v>
      </c>
      <c r="K10" s="2">
        <f t="shared" si="5"/>
        <v>13.345454545454544</v>
      </c>
      <c r="L10" s="2">
        <f t="shared" si="6"/>
        <v>-3.3454545454545439</v>
      </c>
      <c r="M10" s="2">
        <f t="shared" si="7"/>
        <v>11.192066115702469</v>
      </c>
      <c r="N10" s="2">
        <f t="shared" si="8"/>
        <v>0.36000000000000171</v>
      </c>
    </row>
    <row r="11" spans="1:14" ht="15" x14ac:dyDescent="0.25">
      <c r="A11">
        <v>10</v>
      </c>
      <c r="B11">
        <v>4</v>
      </c>
      <c r="C11">
        <v>9</v>
      </c>
      <c r="D11">
        <v>10</v>
      </c>
      <c r="E11" s="4">
        <f t="shared" si="0"/>
        <v>-6</v>
      </c>
      <c r="F11">
        <f t="shared" si="1"/>
        <v>-5</v>
      </c>
      <c r="G11" s="4">
        <f t="shared" si="2"/>
        <v>36</v>
      </c>
      <c r="H11">
        <f t="shared" si="3"/>
        <v>25</v>
      </c>
      <c r="I11" s="4">
        <f t="shared" si="4"/>
        <v>30</v>
      </c>
      <c r="K11" s="2">
        <f t="shared" si="5"/>
        <v>12.945454545454545</v>
      </c>
      <c r="L11" s="2">
        <f t="shared" si="6"/>
        <v>-3.9454545454545453</v>
      </c>
      <c r="M11" s="2">
        <f t="shared" si="7"/>
        <v>15.566611570247932</v>
      </c>
      <c r="N11" s="2">
        <f t="shared" si="8"/>
        <v>1.9600000000000011</v>
      </c>
    </row>
    <row r="12" spans="1:14" ht="15" x14ac:dyDescent="0.25">
      <c r="A12">
        <v>11</v>
      </c>
      <c r="B12">
        <v>5</v>
      </c>
      <c r="C12">
        <v>10</v>
      </c>
      <c r="E12" s="4">
        <f t="shared" si="0"/>
        <v>-5</v>
      </c>
      <c r="G12" s="4"/>
      <c r="K12" s="2">
        <f t="shared" si="5"/>
        <v>12.545454545454545</v>
      </c>
      <c r="L12" s="2">
        <f t="shared" si="6"/>
        <v>-2.545454545454545</v>
      </c>
      <c r="M12" s="2">
        <f t="shared" si="7"/>
        <v>6.4793388429752046</v>
      </c>
    </row>
    <row r="14" spans="1:14" ht="15" x14ac:dyDescent="0.25">
      <c r="B14" t="s">
        <v>7</v>
      </c>
      <c r="C14" s="4">
        <f>SUM(C2:C12)/11</f>
        <v>14.545454545454545</v>
      </c>
      <c r="D14">
        <f>AVERAGE(D2:D11)</f>
        <v>15</v>
      </c>
      <c r="G14" s="4">
        <f>SUM(G2:G12)</f>
        <v>176</v>
      </c>
      <c r="H14">
        <f>SUM(H2:H11)</f>
        <v>176</v>
      </c>
      <c r="I14" s="4">
        <f>SUM(I2:I11)</f>
        <v>102</v>
      </c>
      <c r="L14" s="3">
        <f>SUM(L2:L12)</f>
        <v>3.5527136788005009E-15</v>
      </c>
      <c r="M14" s="2">
        <f>SUM(M2:M12)</f>
        <v>181.12727272727275</v>
      </c>
      <c r="N14" s="2">
        <f>SUM(N2:N11)</f>
        <v>149.60000000000002</v>
      </c>
    </row>
    <row r="15" spans="1:14" ht="15" x14ac:dyDescent="0.25">
      <c r="A15" s="5" t="s">
        <v>3</v>
      </c>
      <c r="B15" s="6"/>
      <c r="C15" s="7"/>
      <c r="M15">
        <f>N14/M14</f>
        <v>0.82593856655290099</v>
      </c>
    </row>
    <row r="16" spans="1:14" ht="15" x14ac:dyDescent="0.25">
      <c r="A16" s="8" t="s">
        <v>4</v>
      </c>
      <c r="B16" s="9"/>
      <c r="C16" s="10"/>
      <c r="G16" t="s">
        <v>13</v>
      </c>
      <c r="H16" s="1">
        <f>I14/(SQRT(G14*H14))</f>
        <v>0.57954545454545459</v>
      </c>
    </row>
    <row r="17" spans="1:11" ht="15" x14ac:dyDescent="0.25">
      <c r="A17" s="11" t="s">
        <v>5</v>
      </c>
      <c r="B17" s="12"/>
      <c r="C17" s="13"/>
      <c r="G17" t="s">
        <v>14</v>
      </c>
      <c r="H17" t="s">
        <v>15</v>
      </c>
    </row>
    <row r="18" spans="1:11" ht="15" x14ac:dyDescent="0.25">
      <c r="H18" t="s">
        <v>16</v>
      </c>
    </row>
    <row r="20" spans="1:11" ht="15" x14ac:dyDescent="0.25">
      <c r="A20" t="s">
        <v>17</v>
      </c>
    </row>
    <row r="22" spans="1:11" ht="15" x14ac:dyDescent="0.25">
      <c r="A22" t="s">
        <v>18</v>
      </c>
    </row>
    <row r="24" spans="1:11" ht="15" x14ac:dyDescent="0.25">
      <c r="A24" t="s">
        <v>19</v>
      </c>
    </row>
    <row r="25" spans="1:11" ht="15" x14ac:dyDescent="0.25">
      <c r="A25" t="s">
        <v>20</v>
      </c>
      <c r="B25" t="s">
        <v>21</v>
      </c>
      <c r="F25" t="s">
        <v>23</v>
      </c>
      <c r="G25">
        <f>SUM(C2:C12)</f>
        <v>160</v>
      </c>
      <c r="H25" t="s">
        <v>24</v>
      </c>
      <c r="I25" s="3">
        <f>160/11</f>
        <v>14.545454545454545</v>
      </c>
      <c r="J25" t="s">
        <v>27</v>
      </c>
    </row>
    <row r="26" spans="1:11" ht="15" x14ac:dyDescent="0.25">
      <c r="B26" t="s">
        <v>22</v>
      </c>
      <c r="F26" t="s">
        <v>25</v>
      </c>
      <c r="G26">
        <f>C2*B2+B3*C3+C4*B4+B5*C5+C6*B6+B7*C7+C8*B8+B9*C9+C10*B10+B11*C11+C12*B12</f>
        <v>-44</v>
      </c>
      <c r="H26">
        <v>0</v>
      </c>
      <c r="I26">
        <f>B2*B2+B3*B3+B4*B4+B5*B5+B6*B6+B7*B7+B8*B8+B9*B9+B10*B10+B11*B11+B12*B12</f>
        <v>110</v>
      </c>
      <c r="J26" t="s">
        <v>26</v>
      </c>
      <c r="K26">
        <f>-44/110</f>
        <v>-0.4</v>
      </c>
    </row>
    <row r="28" spans="1:11" ht="15" x14ac:dyDescent="0.25">
      <c r="A28" t="s">
        <v>33</v>
      </c>
      <c r="B28" t="s">
        <v>35</v>
      </c>
    </row>
    <row r="29" spans="1:11" ht="15" x14ac:dyDescent="0.25">
      <c r="A29" t="s">
        <v>32</v>
      </c>
    </row>
    <row r="31" spans="1:11" ht="15" x14ac:dyDescent="0.25">
      <c r="A31" t="s">
        <v>34</v>
      </c>
    </row>
    <row r="33" spans="1:3" ht="15" x14ac:dyDescent="0.25">
      <c r="A33" t="s">
        <v>36</v>
      </c>
    </row>
    <row r="34" spans="1:3" ht="15" x14ac:dyDescent="0.25">
      <c r="A34" t="s">
        <v>37</v>
      </c>
      <c r="B34" t="s">
        <v>41</v>
      </c>
    </row>
    <row r="35" spans="1:3" ht="15" x14ac:dyDescent="0.25">
      <c r="A35" t="s">
        <v>38</v>
      </c>
    </row>
    <row r="36" spans="1:3" ht="15" x14ac:dyDescent="0.25">
      <c r="A36" t="s">
        <v>39</v>
      </c>
    </row>
    <row r="37" spans="1:3" ht="15" x14ac:dyDescent="0.25">
      <c r="A37" t="s">
        <v>40</v>
      </c>
    </row>
    <row r="40" spans="1:3" x14ac:dyDescent="0.3">
      <c r="A40" t="s">
        <v>42</v>
      </c>
    </row>
    <row r="41" spans="1:3" x14ac:dyDescent="0.3">
      <c r="A41" t="s">
        <v>43</v>
      </c>
    </row>
    <row r="43" spans="1:3" ht="15" x14ac:dyDescent="0.25">
      <c r="A43" t="s">
        <v>0</v>
      </c>
      <c r="B43" t="s">
        <v>1</v>
      </c>
      <c r="C43" t="s">
        <v>28</v>
      </c>
    </row>
    <row r="44" spans="1:3" ht="15" x14ac:dyDescent="0.25">
      <c r="A44">
        <v>1</v>
      </c>
      <c r="B44">
        <v>10</v>
      </c>
      <c r="C44">
        <v>16.545454545454547</v>
      </c>
    </row>
    <row r="45" spans="1:3" ht="15" x14ac:dyDescent="0.25">
      <c r="A45">
        <v>2</v>
      </c>
      <c r="B45">
        <v>12</v>
      </c>
      <c r="C45">
        <v>16.145454545454545</v>
      </c>
    </row>
    <row r="46" spans="1:3" ht="15" x14ac:dyDescent="0.25">
      <c r="A46">
        <v>3</v>
      </c>
      <c r="B46">
        <v>18</v>
      </c>
      <c r="C46">
        <v>15.745454545454546</v>
      </c>
    </row>
    <row r="47" spans="1:3" ht="15" x14ac:dyDescent="0.25">
      <c r="A47">
        <v>4</v>
      </c>
      <c r="B47">
        <v>22</v>
      </c>
      <c r="C47">
        <v>15.345454545454546</v>
      </c>
    </row>
    <row r="48" spans="1:3" ht="15" x14ac:dyDescent="0.25">
      <c r="A48">
        <v>5</v>
      </c>
      <c r="B48">
        <v>16</v>
      </c>
      <c r="C48">
        <v>14.945454545454545</v>
      </c>
    </row>
    <row r="49" spans="1:3" ht="15" x14ac:dyDescent="0.25">
      <c r="A49">
        <v>6</v>
      </c>
      <c r="B49">
        <v>18</v>
      </c>
      <c r="C49">
        <v>14.545454545454545</v>
      </c>
    </row>
    <row r="50" spans="1:3" ht="15" x14ac:dyDescent="0.25">
      <c r="A50">
        <v>7</v>
      </c>
      <c r="B50">
        <v>18</v>
      </c>
      <c r="C50">
        <v>14.145454545454545</v>
      </c>
    </row>
    <row r="51" spans="1:3" ht="15" x14ac:dyDescent="0.25">
      <c r="A51">
        <v>8</v>
      </c>
      <c r="B51">
        <v>17</v>
      </c>
      <c r="C51">
        <v>13.745454545454544</v>
      </c>
    </row>
    <row r="52" spans="1:3" ht="15" x14ac:dyDescent="0.25">
      <c r="A52">
        <v>9</v>
      </c>
      <c r="B52">
        <v>10</v>
      </c>
      <c r="C52">
        <v>13.345454545454544</v>
      </c>
    </row>
    <row r="53" spans="1:3" ht="15" x14ac:dyDescent="0.25">
      <c r="A53">
        <v>10</v>
      </c>
      <c r="B53">
        <v>9</v>
      </c>
      <c r="C53">
        <v>12.945454545454545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  Dixit</dc:creator>
  <cp:lastModifiedBy>Shraddha</cp:lastModifiedBy>
  <dcterms:created xsi:type="dcterms:W3CDTF">2021-08-05T03:46:09Z</dcterms:created>
  <dcterms:modified xsi:type="dcterms:W3CDTF">2021-08-11T06:13:26Z</dcterms:modified>
</cp:coreProperties>
</file>