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37a47c57fb7fca/Desktop/Shraddha laptop backup/Masters ASA/DDA/FINAL/excel files (22-09 to 22-10)/"/>
    </mc:Choice>
  </mc:AlternateContent>
  <xr:revisionPtr revIDLastSave="36" documentId="13_ncr:1_{D99670AF-6609-4CB9-BBC1-92F027584375}" xr6:coauthVersionLast="47" xr6:coauthVersionMax="47" xr10:uidLastSave="{42E48FBE-8FF6-46B8-83FA-B0503A09A7E8}"/>
  <bookViews>
    <workbookView xWindow="-110" yWindow="-110" windowWidth="19420" windowHeight="10420" firstSheet="1" activeTab="6" xr2:uid="{00000000-000D-0000-FFFF-FFFF00000000}"/>
  </bookViews>
  <sheets>
    <sheet name="Conversion_paths" sheetId="2" r:id="rId1"/>
    <sheet name="Clicks_seperated" sheetId="3" r:id="rId2"/>
    <sheet name="First Touch" sheetId="4" r:id="rId3"/>
    <sheet name="Last Touch" sheetId="8" r:id="rId4"/>
    <sheet name="linear touch backend" sheetId="6" r:id="rId5"/>
    <sheet name="Sheet1" sheetId="14" state="hidden" r:id="rId6"/>
    <sheet name="Linear Touch" sheetId="13" r:id="rId7"/>
  </sheets>
  <definedNames>
    <definedName name="_xlnm._FilterDatabase" localSheetId="2" hidden="1">'First Touch'!$E$9:$F$23</definedName>
    <definedName name="_xlnm._FilterDatabase" localSheetId="3" hidden="1">'Last Touch'!$S$9:$U$23</definedName>
    <definedName name="_xlnm._FilterDatabase" localSheetId="6" hidden="1">'Linear Touch'!$E$9:$G$77</definedName>
    <definedName name="_xlnm._FilterDatabase" localSheetId="4" hidden="1">'linear touch backend'!$B$250:$C$259</definedName>
    <definedName name="_xlnm._FilterDatabase" localSheetId="5" hidden="1">Sheet1!$R$16:$R$212</definedName>
    <definedName name="Dat">#REF!</definedName>
    <definedName name="Data">#REF!</definedName>
    <definedName name="MyData">'linear touch backend'!$B$3:$O$16</definedName>
    <definedName name="N">#REF!</definedName>
    <definedName name="S">#REF!</definedName>
    <definedName name="States">'linear touch backend'!$B$3:$O$16</definedName>
    <definedName name="v">Sheet1!$B$2:$O$15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3" i="3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7" i="14"/>
  <c r="D33" i="6"/>
  <c r="E33" i="6"/>
  <c r="F33" i="6"/>
  <c r="G33" i="6"/>
  <c r="H33" i="6"/>
  <c r="I33" i="6"/>
  <c r="J33" i="6"/>
  <c r="K33" i="6"/>
  <c r="L33" i="6"/>
  <c r="M33" i="6"/>
  <c r="N33" i="6"/>
  <c r="O33" i="6"/>
  <c r="D34" i="6"/>
  <c r="E34" i="6"/>
  <c r="F34" i="6"/>
  <c r="G34" i="6"/>
  <c r="H34" i="6"/>
  <c r="I34" i="6"/>
  <c r="J34" i="6"/>
  <c r="K34" i="6"/>
  <c r="L34" i="6"/>
  <c r="M34" i="6"/>
  <c r="N34" i="6"/>
  <c r="O34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E37" i="6"/>
  <c r="F37" i="6"/>
  <c r="G37" i="6"/>
  <c r="H37" i="6"/>
  <c r="I37" i="6"/>
  <c r="J37" i="6"/>
  <c r="K37" i="6"/>
  <c r="L37" i="6"/>
  <c r="M37" i="6"/>
  <c r="N37" i="6"/>
  <c r="O37" i="6"/>
  <c r="F38" i="6"/>
  <c r="G38" i="6"/>
  <c r="H38" i="6"/>
  <c r="I38" i="6"/>
  <c r="J38" i="6"/>
  <c r="K38" i="6"/>
  <c r="L38" i="6"/>
  <c r="M38" i="6"/>
  <c r="N38" i="6"/>
  <c r="O38" i="6"/>
  <c r="D39" i="6"/>
  <c r="E39" i="6"/>
  <c r="F39" i="6"/>
  <c r="G39" i="6"/>
  <c r="H39" i="6"/>
  <c r="I39" i="6"/>
  <c r="J39" i="6"/>
  <c r="K39" i="6"/>
  <c r="L39" i="6"/>
  <c r="M39" i="6"/>
  <c r="N39" i="6"/>
  <c r="O39" i="6"/>
  <c r="F40" i="6"/>
  <c r="G40" i="6"/>
  <c r="H40" i="6"/>
  <c r="I40" i="6"/>
  <c r="J40" i="6"/>
  <c r="K40" i="6"/>
  <c r="L40" i="6"/>
  <c r="M40" i="6"/>
  <c r="N40" i="6"/>
  <c r="O40" i="6"/>
  <c r="L41" i="6"/>
  <c r="M41" i="6"/>
  <c r="N41" i="6"/>
  <c r="O41" i="6"/>
  <c r="H43" i="6"/>
  <c r="I43" i="6"/>
  <c r="J43" i="6"/>
  <c r="K43" i="6"/>
  <c r="L43" i="6"/>
  <c r="M43" i="6"/>
  <c r="N43" i="6"/>
  <c r="O43" i="6"/>
  <c r="F44" i="6"/>
  <c r="G44" i="6"/>
  <c r="H44" i="6"/>
  <c r="I44" i="6"/>
  <c r="J44" i="6"/>
  <c r="K44" i="6"/>
  <c r="L44" i="6"/>
  <c r="M44" i="6"/>
  <c r="N44" i="6"/>
  <c r="O44" i="6"/>
  <c r="H45" i="6"/>
  <c r="I45" i="6"/>
  <c r="J45" i="6"/>
  <c r="K45" i="6"/>
  <c r="L45" i="6"/>
  <c r="M45" i="6"/>
  <c r="N45" i="6"/>
  <c r="O45" i="6"/>
  <c r="E46" i="6"/>
  <c r="F46" i="6"/>
  <c r="G46" i="6"/>
  <c r="H46" i="6"/>
  <c r="I46" i="6"/>
  <c r="J46" i="6"/>
  <c r="K46" i="6"/>
  <c r="L46" i="6"/>
  <c r="M46" i="6"/>
  <c r="N46" i="6"/>
  <c r="O46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E22" i="6"/>
  <c r="F22" i="6"/>
  <c r="G22" i="6"/>
  <c r="H22" i="6"/>
  <c r="I22" i="6"/>
  <c r="J22" i="6"/>
  <c r="K22" i="6"/>
  <c r="L22" i="6"/>
  <c r="M22" i="6"/>
  <c r="N22" i="6"/>
  <c r="O22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F25" i="6"/>
  <c r="G25" i="6"/>
  <c r="H25" i="6"/>
  <c r="I25" i="6"/>
  <c r="J25" i="6"/>
  <c r="K25" i="6"/>
  <c r="L25" i="6"/>
  <c r="M25" i="6"/>
  <c r="N25" i="6"/>
  <c r="O25" i="6"/>
  <c r="L26" i="6"/>
  <c r="M26" i="6"/>
  <c r="N26" i="6"/>
  <c r="O26" i="6"/>
  <c r="H28" i="6"/>
  <c r="I28" i="6"/>
  <c r="J28" i="6"/>
  <c r="K28" i="6"/>
  <c r="L28" i="6"/>
  <c r="M28" i="6"/>
  <c r="N28" i="6"/>
  <c r="O28" i="6"/>
  <c r="F29" i="6"/>
  <c r="G29" i="6"/>
  <c r="H29" i="6"/>
  <c r="I29" i="6"/>
  <c r="J29" i="6"/>
  <c r="K29" i="6"/>
  <c r="L29" i="6"/>
  <c r="M29" i="6"/>
  <c r="N29" i="6"/>
  <c r="O29" i="6"/>
  <c r="H30" i="6"/>
  <c r="I30" i="6"/>
  <c r="J30" i="6"/>
  <c r="K30" i="6"/>
  <c r="L30" i="6"/>
  <c r="M30" i="6"/>
  <c r="N30" i="6"/>
  <c r="O30" i="6"/>
  <c r="E31" i="6"/>
  <c r="F31" i="6"/>
  <c r="G31" i="6"/>
  <c r="H31" i="6"/>
  <c r="I31" i="6"/>
  <c r="J31" i="6"/>
  <c r="K31" i="6"/>
  <c r="L31" i="6"/>
  <c r="M31" i="6"/>
  <c r="N31" i="6"/>
  <c r="O31" i="6"/>
  <c r="P3" i="6"/>
  <c r="Q3" i="6" s="1"/>
  <c r="T3" i="6" s="1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10" i="8"/>
  <c r="T9" i="8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P4" i="6"/>
  <c r="Q4" i="6" s="1"/>
  <c r="T4" i="6" s="1"/>
  <c r="B19" i="6" s="1"/>
  <c r="P5" i="6"/>
  <c r="Q5" i="6" s="1"/>
  <c r="T5" i="6" s="1"/>
  <c r="C20" i="6" s="1"/>
  <c r="P6" i="6"/>
  <c r="Q6" i="6" s="1"/>
  <c r="T6" i="6" s="1"/>
  <c r="B21" i="6" s="1"/>
  <c r="P7" i="6"/>
  <c r="Q7" i="6" s="1"/>
  <c r="T7" i="6" s="1"/>
  <c r="C22" i="6" s="1"/>
  <c r="P8" i="6"/>
  <c r="Q8" i="6" s="1"/>
  <c r="T8" i="6" s="1"/>
  <c r="E23" i="6" s="1"/>
  <c r="P9" i="6"/>
  <c r="Q9" i="6" s="1"/>
  <c r="T9" i="6" s="1"/>
  <c r="C24" i="6" s="1"/>
  <c r="P10" i="6"/>
  <c r="Q10" i="6" s="1"/>
  <c r="T10" i="6" s="1"/>
  <c r="E25" i="6" s="1"/>
  <c r="P11" i="6"/>
  <c r="Q11" i="6" s="1"/>
  <c r="T11" i="6" s="1"/>
  <c r="C26" i="6" s="1"/>
  <c r="P12" i="6"/>
  <c r="Q12" i="6" s="1"/>
  <c r="T12" i="6" s="1"/>
  <c r="E27" i="6" s="1"/>
  <c r="P13" i="6"/>
  <c r="Q13" i="6" s="1"/>
  <c r="T13" i="6" s="1"/>
  <c r="C28" i="6" s="1"/>
  <c r="P14" i="6"/>
  <c r="Q14" i="6" s="1"/>
  <c r="T14" i="6" s="1"/>
  <c r="E29" i="6" s="1"/>
  <c r="P15" i="6"/>
  <c r="Q15" i="6" s="1"/>
  <c r="T15" i="6" s="1"/>
  <c r="C30" i="6" s="1"/>
  <c r="P16" i="6"/>
  <c r="Q16" i="6" s="1"/>
  <c r="T16" i="6" s="1"/>
  <c r="B31" i="6" s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9" i="4"/>
  <c r="U10" i="6" l="1"/>
  <c r="D40" i="6" s="1"/>
  <c r="U6" i="6"/>
  <c r="C36" i="6" s="1"/>
  <c r="B18" i="6"/>
  <c r="U14" i="6"/>
  <c r="D44" i="6" s="1"/>
  <c r="U3" i="6"/>
  <c r="C40" i="6"/>
  <c r="U13" i="6"/>
  <c r="U9" i="6"/>
  <c r="U5" i="6"/>
  <c r="B40" i="6"/>
  <c r="B36" i="6"/>
  <c r="U16" i="6"/>
  <c r="U12" i="6"/>
  <c r="U8" i="6"/>
  <c r="U4" i="6"/>
  <c r="E40" i="6"/>
  <c r="U15" i="6"/>
  <c r="U11" i="6"/>
  <c r="U7" i="6"/>
  <c r="D29" i="6"/>
  <c r="F30" i="6"/>
  <c r="F28" i="6"/>
  <c r="D25" i="6"/>
  <c r="F26" i="6"/>
  <c r="B24" i="6"/>
  <c r="B28" i="6"/>
  <c r="B30" i="6"/>
  <c r="B26" i="6"/>
  <c r="J26" i="6"/>
  <c r="B22" i="6"/>
  <c r="B20" i="6"/>
  <c r="C18" i="6"/>
  <c r="D31" i="6"/>
  <c r="H27" i="6"/>
  <c r="D23" i="6"/>
  <c r="C31" i="6"/>
  <c r="E30" i="6"/>
  <c r="C29" i="6"/>
  <c r="E28" i="6"/>
  <c r="O27" i="6"/>
  <c r="K27" i="6"/>
  <c r="G27" i="6"/>
  <c r="C27" i="6"/>
  <c r="I26" i="6"/>
  <c r="E26" i="6"/>
  <c r="C25" i="6"/>
  <c r="C23" i="6"/>
  <c r="C21" i="6"/>
  <c r="C19" i="6"/>
  <c r="D27" i="6"/>
  <c r="D30" i="6"/>
  <c r="B29" i="6"/>
  <c r="D28" i="6"/>
  <c r="N27" i="6"/>
  <c r="J27" i="6"/>
  <c r="F27" i="6"/>
  <c r="B27" i="6"/>
  <c r="H26" i="6"/>
  <c r="D26" i="6"/>
  <c r="B25" i="6"/>
  <c r="B23" i="6"/>
  <c r="D22" i="6"/>
  <c r="D20" i="6"/>
  <c r="L27" i="6"/>
  <c r="G30" i="6"/>
  <c r="G28" i="6"/>
  <c r="M27" i="6"/>
  <c r="I27" i="6"/>
  <c r="K26" i="6"/>
  <c r="G26" i="6"/>
  <c r="E44" i="6" l="1"/>
  <c r="C44" i="6"/>
  <c r="B44" i="6"/>
  <c r="D38" i="6"/>
  <c r="C38" i="6"/>
  <c r="E38" i="6"/>
  <c r="B38" i="6"/>
  <c r="B43" i="6"/>
  <c r="F43" i="6"/>
  <c r="C43" i="6"/>
  <c r="G43" i="6"/>
  <c r="D43" i="6"/>
  <c r="E43" i="6"/>
  <c r="B37" i="6"/>
  <c r="C37" i="6"/>
  <c r="D37" i="6"/>
  <c r="D46" i="6"/>
  <c r="B46" i="6"/>
  <c r="C46" i="6"/>
  <c r="B35" i="6"/>
  <c r="C35" i="6"/>
  <c r="D35" i="6"/>
  <c r="B45" i="6"/>
  <c r="F45" i="6"/>
  <c r="E45" i="6"/>
  <c r="C45" i="6"/>
  <c r="G45" i="6"/>
  <c r="D45" i="6"/>
  <c r="D42" i="6"/>
  <c r="H42" i="6"/>
  <c r="L42" i="6"/>
  <c r="G42" i="6"/>
  <c r="O42" i="6"/>
  <c r="E42" i="6"/>
  <c r="I42" i="6"/>
  <c r="M42" i="6"/>
  <c r="K42" i="6"/>
  <c r="B42" i="6"/>
  <c r="F42" i="6"/>
  <c r="J42" i="6"/>
  <c r="N42" i="6"/>
  <c r="C42" i="6"/>
  <c r="B33" i="6"/>
  <c r="C33" i="6"/>
  <c r="B41" i="6"/>
  <c r="F41" i="6"/>
  <c r="J41" i="6"/>
  <c r="I41" i="6"/>
  <c r="C41" i="6"/>
  <c r="G41" i="6"/>
  <c r="K41" i="6"/>
  <c r="E41" i="6"/>
  <c r="D41" i="6"/>
  <c r="H41" i="6"/>
  <c r="C34" i="6"/>
  <c r="B34" i="6"/>
  <c r="B39" i="6"/>
  <c r="C39" i="6"/>
</calcChain>
</file>

<file path=xl/sharedStrings.xml><?xml version="1.0" encoding="utf-8"?>
<sst xmlns="http://schemas.openxmlformats.org/spreadsheetml/2006/main" count="400" uniqueCount="63">
  <si>
    <t>MCF Channel Grouping Path</t>
  </si>
  <si>
    <t>Conversions</t>
  </si>
  <si>
    <t>Direct &gt; Referral</t>
  </si>
  <si>
    <t>Direct &gt; Direct</t>
  </si>
  <si>
    <t>Direct &gt; Direct &gt; Referral</t>
  </si>
  <si>
    <t>Direct &gt; Organic Search</t>
  </si>
  <si>
    <t>Direct &gt; Direct &gt; Direct</t>
  </si>
  <si>
    <t>Organic Search &gt; Direct &gt; Direct &gt; Referral</t>
  </si>
  <si>
    <t>Organic Search &gt; Referral</t>
  </si>
  <si>
    <t>Direct &gt; Direct &gt; Direct &gt; Direct</t>
  </si>
  <si>
    <t>Direct &gt; Direct &gt; Direct &gt; Direct &gt; Direct &gt; Direct &gt; Direct &gt; Direct &gt; Referral &gt; Direct</t>
  </si>
  <si>
    <t>Direct &gt; Direct &gt; Direct &gt; Direct &gt; Direct &gt; Direct &gt; Direct &gt; Direct &gt; Referral &gt; Direct &gt; Direct &gt; Direct &gt; Direct &gt; Direct</t>
  </si>
  <si>
    <t>Direct &gt; Direct &gt; Organic Search &gt; Direct &gt; Direct &gt; Direct</t>
  </si>
  <si>
    <t>Direct &gt; Direct &gt; Organic Search &gt; Referral</t>
  </si>
  <si>
    <t>Direct &gt; Organic Search &gt; Direct &gt; Direct &gt; Direct &gt; Direct</t>
  </si>
  <si>
    <t>Direct &gt; Organic Search &gt; Referral</t>
  </si>
  <si>
    <t>Click 1</t>
  </si>
  <si>
    <t>Click 2</t>
  </si>
  <si>
    <t>Click 3</t>
  </si>
  <si>
    <t>Click 4</t>
  </si>
  <si>
    <t>Click 5</t>
  </si>
  <si>
    <t>Click 6</t>
  </si>
  <si>
    <t>Click 7</t>
  </si>
  <si>
    <t>Click 8</t>
  </si>
  <si>
    <t>Click 9</t>
  </si>
  <si>
    <t>Click 10</t>
  </si>
  <si>
    <t>Click 11</t>
  </si>
  <si>
    <t>Click 12</t>
  </si>
  <si>
    <t>Click 13</t>
  </si>
  <si>
    <t>Click 14</t>
  </si>
  <si>
    <t>Last touch</t>
  </si>
  <si>
    <t>First Touch</t>
  </si>
  <si>
    <t>seq</t>
  </si>
  <si>
    <t>weights</t>
  </si>
  <si>
    <t xml:space="preserve">Direct </t>
  </si>
  <si>
    <t xml:space="preserve"> Referral</t>
  </si>
  <si>
    <t xml:space="preserve"> Direct</t>
  </si>
  <si>
    <t xml:space="preserve"> Direct </t>
  </si>
  <si>
    <t xml:space="preserve"> Organic Search</t>
  </si>
  <si>
    <t xml:space="preserve">Organic Search </t>
  </si>
  <si>
    <t xml:space="preserve"> Referral </t>
  </si>
  <si>
    <t xml:space="preserve"> Organic Search </t>
  </si>
  <si>
    <t>=INDEX(Dat,1+INT((ROW(A1)-1)/COLUMNS(Dat)),MOD(ROW(A1)-1+COLUMNS(Dat),COLUMNS(Dat))+1)</t>
  </si>
  <si>
    <t>Linear Touch</t>
  </si>
  <si>
    <t>Conversion</t>
  </si>
  <si>
    <t>Conversion Value</t>
  </si>
  <si>
    <t>Total Weights (Con)</t>
  </si>
  <si>
    <t>Total Weights (Values)</t>
  </si>
  <si>
    <t>f</t>
  </si>
  <si>
    <t>Direct</t>
  </si>
  <si>
    <t>Organic Search</t>
  </si>
  <si>
    <t>Referral</t>
  </si>
  <si>
    <t>Path Length</t>
  </si>
  <si>
    <t>Revenue</t>
  </si>
  <si>
    <t xml:space="preserve">Referral </t>
  </si>
  <si>
    <t xml:space="preserve">Direct  </t>
  </si>
  <si>
    <t xml:space="preserve">Organic Search  </t>
  </si>
  <si>
    <t xml:space="preserve">Referral  </t>
  </si>
  <si>
    <t>Row Labels</t>
  </si>
  <si>
    <t>Sum of Conversion Value</t>
  </si>
  <si>
    <t>Grand Total</t>
  </si>
  <si>
    <t>Sum of Conversions</t>
  </si>
  <si>
    <t>Sum of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</si>
</sst>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A0101"/>
      <name val="Arial"/>
      <family val="2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33" borderId="0" xfId="0" quotePrefix="1" applyFont="1" applyFill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font>
        <b/>
        <u/>
      </font>
      <fill>
        <patternFill patternType="solid">
          <fgColor indexed="64"/>
          <bgColor theme="8" tint="0.79998168889431442"/>
        </patternFill>
      </fill>
      <alignment horizontal="center" vertical="center"/>
    </dxf>
    <dxf>
      <font>
        <b/>
        <u/>
      </font>
      <fill>
        <patternFill patternType="solid">
          <fgColor indexed="64"/>
          <bgColor theme="8" tint="0.79998168889431442"/>
        </patternFill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2.471442939815" createdVersion="8" refreshedVersion="8" minRefreshableVersion="3" recordCount="17" xr:uid="{0BEC9B3E-BE70-453F-AC6D-751EB97A012B}">
  <cacheSource type="worksheet">
    <worksheetSource ref="E9:G26" sheet="First Touch"/>
  </cacheSource>
  <cacheFields count="3">
    <cacheField name="First Touch" numFmtId="0">
      <sharedItems count="3">
        <s v="Direct "/>
        <s v="Organic Search "/>
        <s v="Referral "/>
      </sharedItems>
    </cacheField>
    <cacheField name="Conversions" numFmtId="0">
      <sharedItems containsSemiMixedTypes="0" containsString="0" containsNumber="1" containsInteger="1" minValue="1" maxValue="32"/>
    </cacheField>
    <cacheField name="Conversion Value" numFmtId="0">
      <sharedItems containsSemiMixedTypes="0" containsString="0" containsNumber="1" minValue="22.07" maxValue="1245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2.474264930555" createdVersion="8" refreshedVersion="8" minRefreshableVersion="3" recordCount="17" xr:uid="{814220D1-67DA-484B-B61B-7D87305D9351}">
  <cacheSource type="worksheet">
    <worksheetSource ref="S9:U26" sheet="Last Touch"/>
  </cacheSource>
  <cacheFields count="3">
    <cacheField name="Last touch" numFmtId="0">
      <sharedItems count="3">
        <s v=" Referral"/>
        <s v=" Direct"/>
        <s v=" Organic Search"/>
      </sharedItems>
    </cacheField>
    <cacheField name="Conversions" numFmtId="0">
      <sharedItems containsSemiMixedTypes="0" containsString="0" containsNumber="1" containsInteger="1" minValue="1" maxValue="32"/>
    </cacheField>
    <cacheField name="Conversion Value" numFmtId="0">
      <sharedItems containsSemiMixedTypes="0" containsString="0" containsNumber="1" minValue="22.07" maxValue="1245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2.476658912034" createdVersion="8" refreshedVersion="8" minRefreshableVersion="3" recordCount="68" xr:uid="{A878331F-8229-4C80-AD2D-3EACEFE06AC7}">
  <cacheSource type="worksheet">
    <worksheetSource ref="E9:G77" sheet="Linear Touch"/>
  </cacheSource>
  <cacheFields count="3">
    <cacheField name="Linear Touch" numFmtId="0">
      <sharedItems count="3">
        <s v="Direct  "/>
        <s v="Referral  "/>
        <s v="Organic Search  "/>
      </sharedItems>
    </cacheField>
    <cacheField name="Conversion" numFmtId="0">
      <sharedItems containsSemiMixedTypes="0" containsString="0" containsNumber="1" minValue="7.1428571428571425E-2" maxValue="32"/>
    </cacheField>
    <cacheField name="Conversion Value" numFmtId="0">
      <sharedItems containsSemiMixedTypes="0" containsString="0" containsNumber="1" minValue="4.1085714285714285" maxValue="1245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6"/>
    <n v="584.73"/>
  </r>
  <r>
    <x v="0"/>
    <n v="5"/>
    <n v="298.98"/>
  </r>
  <r>
    <x v="0"/>
    <n v="4"/>
    <n v="244.15"/>
  </r>
  <r>
    <x v="0"/>
    <n v="3"/>
    <n v="301.43"/>
  </r>
  <r>
    <x v="0"/>
    <n v="2"/>
    <n v="69.62"/>
  </r>
  <r>
    <x v="1"/>
    <n v="2"/>
    <n v="128.53"/>
  </r>
  <r>
    <x v="1"/>
    <n v="2"/>
    <n v="105.3"/>
  </r>
  <r>
    <x v="0"/>
    <n v="1"/>
    <n v="30.59"/>
  </r>
  <r>
    <x v="0"/>
    <n v="1"/>
    <n v="62.83"/>
  </r>
  <r>
    <x v="0"/>
    <n v="1"/>
    <n v="57.52"/>
  </r>
  <r>
    <x v="0"/>
    <n v="1"/>
    <n v="52.81"/>
  </r>
  <r>
    <x v="0"/>
    <n v="1"/>
    <n v="22.07"/>
  </r>
  <r>
    <x v="0"/>
    <n v="1"/>
    <n v="94.72"/>
  </r>
  <r>
    <x v="0"/>
    <n v="1"/>
    <n v="55.71"/>
  </r>
  <r>
    <x v="0"/>
    <n v="32"/>
    <n v="1245.98"/>
  </r>
  <r>
    <x v="1"/>
    <n v="3"/>
    <n v="187.18"/>
  </r>
  <r>
    <x v="2"/>
    <n v="5"/>
    <n v="192.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6"/>
    <n v="584.73"/>
  </r>
  <r>
    <x v="1"/>
    <n v="5"/>
    <n v="298.98"/>
  </r>
  <r>
    <x v="0"/>
    <n v="4"/>
    <n v="244.15"/>
  </r>
  <r>
    <x v="2"/>
    <n v="3"/>
    <n v="301.43"/>
  </r>
  <r>
    <x v="1"/>
    <n v="2"/>
    <n v="69.62"/>
  </r>
  <r>
    <x v="0"/>
    <n v="2"/>
    <n v="128.53"/>
  </r>
  <r>
    <x v="0"/>
    <n v="2"/>
    <n v="105.3"/>
  </r>
  <r>
    <x v="1"/>
    <n v="1"/>
    <n v="30.59"/>
  </r>
  <r>
    <x v="1"/>
    <n v="1"/>
    <n v="62.83"/>
  </r>
  <r>
    <x v="1"/>
    <n v="1"/>
    <n v="57.52"/>
  </r>
  <r>
    <x v="1"/>
    <n v="1"/>
    <n v="52.81"/>
  </r>
  <r>
    <x v="0"/>
    <n v="1"/>
    <n v="22.07"/>
  </r>
  <r>
    <x v="1"/>
    <n v="1"/>
    <n v="94.72"/>
  </r>
  <r>
    <x v="0"/>
    <n v="1"/>
    <n v="55.71"/>
  </r>
  <r>
    <x v="1"/>
    <n v="32"/>
    <n v="1245.98"/>
  </r>
  <r>
    <x v="2"/>
    <n v="3"/>
    <n v="187.18"/>
  </r>
  <r>
    <x v="0"/>
    <n v="5"/>
    <n v="192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8"/>
    <n v="292.36500000000001"/>
  </r>
  <r>
    <x v="1"/>
    <n v="8"/>
    <n v="292.36500000000001"/>
  </r>
  <r>
    <x v="0"/>
    <n v="2.5"/>
    <n v="149.49"/>
  </r>
  <r>
    <x v="0"/>
    <n v="2.5"/>
    <n v="149.49"/>
  </r>
  <r>
    <x v="0"/>
    <n v="1.3333333333333333"/>
    <n v="81.383333333333326"/>
  </r>
  <r>
    <x v="0"/>
    <n v="1.3333333333333333"/>
    <n v="81.383333333333326"/>
  </r>
  <r>
    <x v="1"/>
    <n v="1.3333333333333333"/>
    <n v="81.383333333333326"/>
  </r>
  <r>
    <x v="0"/>
    <n v="1.5"/>
    <n v="150.715"/>
  </r>
  <r>
    <x v="2"/>
    <n v="1.5"/>
    <n v="150.715"/>
  </r>
  <r>
    <x v="0"/>
    <n v="0.66666666666666663"/>
    <n v="23.206666666666667"/>
  </r>
  <r>
    <x v="0"/>
    <n v="0.66666666666666663"/>
    <n v="23.206666666666667"/>
  </r>
  <r>
    <x v="0"/>
    <n v="0.66666666666666663"/>
    <n v="23.206666666666667"/>
  </r>
  <r>
    <x v="2"/>
    <n v="0.5"/>
    <n v="32.1325"/>
  </r>
  <r>
    <x v="0"/>
    <n v="0.5"/>
    <n v="32.1325"/>
  </r>
  <r>
    <x v="0"/>
    <n v="0.5"/>
    <n v="32.1325"/>
  </r>
  <r>
    <x v="1"/>
    <n v="0.5"/>
    <n v="32.1325"/>
  </r>
  <r>
    <x v="2"/>
    <n v="1"/>
    <n v="52.65"/>
  </r>
  <r>
    <x v="1"/>
    <n v="1"/>
    <n v="52.65"/>
  </r>
  <r>
    <x v="0"/>
    <n v="0.25"/>
    <n v="7.6475"/>
  </r>
  <r>
    <x v="0"/>
    <n v="0.25"/>
    <n v="7.6475"/>
  </r>
  <r>
    <x v="0"/>
    <n v="0.25"/>
    <n v="7.6475"/>
  </r>
  <r>
    <x v="0"/>
    <n v="0.25"/>
    <n v="7.6475"/>
  </r>
  <r>
    <x v="0"/>
    <n v="0.1"/>
    <n v="6.2830000000000004"/>
  </r>
  <r>
    <x v="0"/>
    <n v="0.1"/>
    <n v="6.2830000000000004"/>
  </r>
  <r>
    <x v="0"/>
    <n v="0.1"/>
    <n v="6.2830000000000004"/>
  </r>
  <r>
    <x v="0"/>
    <n v="0.1"/>
    <n v="6.2830000000000004"/>
  </r>
  <r>
    <x v="0"/>
    <n v="0.1"/>
    <n v="6.2830000000000004"/>
  </r>
  <r>
    <x v="0"/>
    <n v="0.1"/>
    <n v="6.2830000000000004"/>
  </r>
  <r>
    <x v="0"/>
    <n v="0.1"/>
    <n v="6.2830000000000004"/>
  </r>
  <r>
    <x v="0"/>
    <n v="0.1"/>
    <n v="6.2830000000000004"/>
  </r>
  <r>
    <x v="1"/>
    <n v="0.1"/>
    <n v="6.2830000000000004"/>
  </r>
  <r>
    <x v="0"/>
    <n v="0.1"/>
    <n v="6.2830000000000004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1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7.1428571428571425E-2"/>
    <n v="4.1085714285714285"/>
  </r>
  <r>
    <x v="0"/>
    <n v="0.16666666666666666"/>
    <n v="8.8016666666666659"/>
  </r>
  <r>
    <x v="0"/>
    <n v="0.16666666666666666"/>
    <n v="8.8016666666666659"/>
  </r>
  <r>
    <x v="2"/>
    <n v="0.16666666666666666"/>
    <n v="8.8016666666666659"/>
  </r>
  <r>
    <x v="0"/>
    <n v="0.16666666666666666"/>
    <n v="8.8016666666666659"/>
  </r>
  <r>
    <x v="0"/>
    <n v="0.16666666666666666"/>
    <n v="8.8016666666666659"/>
  </r>
  <r>
    <x v="0"/>
    <n v="0.16666666666666666"/>
    <n v="8.8016666666666659"/>
  </r>
  <r>
    <x v="0"/>
    <n v="0.25"/>
    <n v="5.5175000000000001"/>
  </r>
  <r>
    <x v="0"/>
    <n v="0.25"/>
    <n v="5.5175000000000001"/>
  </r>
  <r>
    <x v="2"/>
    <n v="0.25"/>
    <n v="5.5175000000000001"/>
  </r>
  <r>
    <x v="1"/>
    <n v="0.25"/>
    <n v="5.5175000000000001"/>
  </r>
  <r>
    <x v="0"/>
    <n v="0.16666666666666666"/>
    <n v="15.786666666666665"/>
  </r>
  <r>
    <x v="2"/>
    <n v="0.16666666666666666"/>
    <n v="15.786666666666665"/>
  </r>
  <r>
    <x v="0"/>
    <n v="0.16666666666666666"/>
    <n v="15.786666666666665"/>
  </r>
  <r>
    <x v="0"/>
    <n v="0.16666666666666666"/>
    <n v="15.786666666666665"/>
  </r>
  <r>
    <x v="0"/>
    <n v="0.16666666666666666"/>
    <n v="15.786666666666665"/>
  </r>
  <r>
    <x v="0"/>
    <n v="0.16666666666666666"/>
    <n v="15.786666666666665"/>
  </r>
  <r>
    <x v="0"/>
    <n v="0.33333333333333331"/>
    <n v="18.57"/>
  </r>
  <r>
    <x v="2"/>
    <n v="0.33333333333333331"/>
    <n v="18.57"/>
  </r>
  <r>
    <x v="1"/>
    <n v="0.33333333333333331"/>
    <n v="18.57"/>
  </r>
  <r>
    <x v="0"/>
    <n v="32"/>
    <n v="1245.98"/>
  </r>
  <r>
    <x v="2"/>
    <n v="3"/>
    <n v="187.18"/>
  </r>
  <r>
    <x v="1"/>
    <n v="5"/>
    <n v="192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444DD-A227-4183-B16E-33C5215D58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2:G6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s" fld="1" baseField="0" baseItem="0"/>
    <dataField name="Sum of Conversion Value" fld="2" baseField="0" baseItem="0"/>
  </dataFields>
  <formats count="20"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D5B6-BC3C-43C3-BBC5-466D7EB3D00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:U6" firstHeaderRow="0" firstDataRow="1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s" fld="1" baseField="0" baseItem="0"/>
    <dataField name="Sum of Conversi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F6275-3DBB-4BF7-BB86-753403EA6D2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G6" firstHeaderRow="0" firstDataRow="1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" fld="1" baseField="0" baseItem="0"/>
    <dataField name="Sum of Conversi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98A1-9018-4AD4-A343-D8BDBD692879}">
  <dimension ref="A1:C19"/>
  <sheetViews>
    <sheetView showGridLines="0" zoomScale="73" zoomScaleNormal="73" workbookViewId="0">
      <selection activeCell="D21" sqref="D21"/>
    </sheetView>
  </sheetViews>
  <sheetFormatPr defaultRowHeight="14.5" x14ac:dyDescent="0.35"/>
  <cols>
    <col min="1" max="1" width="98" style="1" bestFit="1" customWidth="1"/>
    <col min="2" max="2" width="25" style="1" customWidth="1"/>
    <col min="3" max="3" width="15.36328125" style="1" bestFit="1" customWidth="1"/>
    <col min="4" max="4" width="15.453125" style="1" bestFit="1" customWidth="1"/>
    <col min="5" max="16384" width="8.7265625" style="1"/>
  </cols>
  <sheetData>
    <row r="1" spans="1:3" ht="29" customHeight="1" x14ac:dyDescent="0.35"/>
    <row r="2" spans="1:3" x14ac:dyDescent="0.35">
      <c r="A2" s="3" t="s">
        <v>0</v>
      </c>
      <c r="B2" s="3" t="s">
        <v>1</v>
      </c>
      <c r="C2" s="3" t="s">
        <v>45</v>
      </c>
    </row>
    <row r="3" spans="1:3" x14ac:dyDescent="0.35">
      <c r="A3" s="2" t="s">
        <v>2</v>
      </c>
      <c r="B3" s="2">
        <v>16</v>
      </c>
      <c r="C3" s="2">
        <v>584.73</v>
      </c>
    </row>
    <row r="4" spans="1:3" x14ac:dyDescent="0.35">
      <c r="A4" s="2" t="s">
        <v>3</v>
      </c>
      <c r="B4" s="2">
        <v>5</v>
      </c>
      <c r="C4" s="2">
        <v>298.98</v>
      </c>
    </row>
    <row r="5" spans="1:3" x14ac:dyDescent="0.35">
      <c r="A5" s="2" t="s">
        <v>4</v>
      </c>
      <c r="B5" s="2">
        <v>4</v>
      </c>
      <c r="C5" s="2">
        <v>244.15</v>
      </c>
    </row>
    <row r="6" spans="1:3" x14ac:dyDescent="0.35">
      <c r="A6" s="2" t="s">
        <v>5</v>
      </c>
      <c r="B6" s="2">
        <v>3</v>
      </c>
      <c r="C6" s="2">
        <v>301.43</v>
      </c>
    </row>
    <row r="7" spans="1:3" x14ac:dyDescent="0.35">
      <c r="A7" s="2" t="s">
        <v>6</v>
      </c>
      <c r="B7" s="2">
        <v>2</v>
      </c>
      <c r="C7" s="2">
        <v>69.62</v>
      </c>
    </row>
    <row r="8" spans="1:3" x14ac:dyDescent="0.35">
      <c r="A8" s="2" t="s">
        <v>7</v>
      </c>
      <c r="B8" s="2">
        <v>2</v>
      </c>
      <c r="C8" s="2">
        <v>128.53</v>
      </c>
    </row>
    <row r="9" spans="1:3" x14ac:dyDescent="0.35">
      <c r="A9" s="2" t="s">
        <v>8</v>
      </c>
      <c r="B9" s="2">
        <v>2</v>
      </c>
      <c r="C9" s="2">
        <v>105.3</v>
      </c>
    </row>
    <row r="10" spans="1:3" x14ac:dyDescent="0.35">
      <c r="A10" s="2" t="s">
        <v>9</v>
      </c>
      <c r="B10" s="2">
        <v>1</v>
      </c>
      <c r="C10" s="2">
        <v>30.59</v>
      </c>
    </row>
    <row r="11" spans="1:3" x14ac:dyDescent="0.35">
      <c r="A11" s="2" t="s">
        <v>10</v>
      </c>
      <c r="B11" s="2">
        <v>1</v>
      </c>
      <c r="C11" s="2">
        <v>62.83</v>
      </c>
    </row>
    <row r="12" spans="1:3" x14ac:dyDescent="0.35">
      <c r="A12" s="2" t="s">
        <v>11</v>
      </c>
      <c r="B12" s="2">
        <v>1</v>
      </c>
      <c r="C12" s="2">
        <v>57.52</v>
      </c>
    </row>
    <row r="13" spans="1:3" x14ac:dyDescent="0.35">
      <c r="A13" s="2" t="s">
        <v>12</v>
      </c>
      <c r="B13" s="2">
        <v>1</v>
      </c>
      <c r="C13" s="2">
        <v>52.81</v>
      </c>
    </row>
    <row r="14" spans="1:3" x14ac:dyDescent="0.35">
      <c r="A14" s="2" t="s">
        <v>13</v>
      </c>
      <c r="B14" s="2">
        <v>1</v>
      </c>
      <c r="C14" s="2">
        <v>22.07</v>
      </c>
    </row>
    <row r="15" spans="1:3" x14ac:dyDescent="0.35">
      <c r="A15" s="2" t="s">
        <v>14</v>
      </c>
      <c r="B15" s="2">
        <v>1</v>
      </c>
      <c r="C15" s="2">
        <v>94.72</v>
      </c>
    </row>
    <row r="16" spans="1:3" x14ac:dyDescent="0.35">
      <c r="A16" s="2" t="s">
        <v>15</v>
      </c>
      <c r="B16" s="2">
        <v>1</v>
      </c>
      <c r="C16" s="2">
        <v>55.71</v>
      </c>
    </row>
    <row r="17" spans="1:3" x14ac:dyDescent="0.35">
      <c r="A17" s="2" t="s">
        <v>49</v>
      </c>
      <c r="B17" s="2">
        <v>32</v>
      </c>
      <c r="C17" s="2">
        <v>1245.98</v>
      </c>
    </row>
    <row r="18" spans="1:3" x14ac:dyDescent="0.35">
      <c r="A18" s="2" t="s">
        <v>50</v>
      </c>
      <c r="B18" s="2">
        <v>3</v>
      </c>
      <c r="C18" s="2">
        <v>187.18</v>
      </c>
    </row>
    <row r="19" spans="1:3" x14ac:dyDescent="0.35">
      <c r="A19" s="2" t="s">
        <v>51</v>
      </c>
      <c r="B19" s="2">
        <v>5</v>
      </c>
      <c r="C19" s="2">
        <v>192.35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4A43-8804-4883-A10D-FA6EDEA7B084}">
  <dimension ref="B2:S19"/>
  <sheetViews>
    <sheetView showGridLines="0" zoomScale="75" zoomScaleNormal="75" workbookViewId="0">
      <selection activeCell="Q2" sqref="Q2:S20"/>
    </sheetView>
  </sheetViews>
  <sheetFormatPr defaultRowHeight="14.5" x14ac:dyDescent="0.35"/>
  <cols>
    <col min="1" max="1" width="13.7265625" bestFit="1" customWidth="1"/>
    <col min="2" max="2" width="18.36328125" customWidth="1"/>
    <col min="3" max="3" width="14.1796875" bestFit="1" customWidth="1"/>
    <col min="4" max="4" width="7.90625" bestFit="1" customWidth="1"/>
    <col min="15" max="15" width="10.81640625" bestFit="1" customWidth="1"/>
  </cols>
  <sheetData>
    <row r="2" spans="2:19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Q2" s="3" t="s">
        <v>52</v>
      </c>
      <c r="R2" s="3" t="s">
        <v>53</v>
      </c>
      <c r="S2" s="2"/>
    </row>
    <row r="3" spans="2:19" x14ac:dyDescent="0.35">
      <c r="B3" s="2" t="s">
        <v>34</v>
      </c>
      <c r="C3" s="2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2">
        <f>COUNTA(A2:N2)</f>
        <v>13</v>
      </c>
      <c r="R3" s="2">
        <v>584.73</v>
      </c>
      <c r="S3" s="2">
        <v>16</v>
      </c>
    </row>
    <row r="4" spans="2:19" x14ac:dyDescent="0.35">
      <c r="B4" s="2" t="s">
        <v>34</v>
      </c>
      <c r="C4" s="2" t="s"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2">
        <f>COUNTA(A3:N3)</f>
        <v>2</v>
      </c>
      <c r="R4" s="2">
        <v>298.98</v>
      </c>
      <c r="S4" s="2">
        <v>5</v>
      </c>
    </row>
    <row r="5" spans="2:19" x14ac:dyDescent="0.35">
      <c r="B5" s="2" t="s">
        <v>34</v>
      </c>
      <c r="C5" s="2" t="s">
        <v>37</v>
      </c>
      <c r="D5" s="2" t="s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>
        <f>COUNTA(A4:N4)</f>
        <v>2</v>
      </c>
      <c r="R5" s="2">
        <v>244.15</v>
      </c>
      <c r="S5" s="2">
        <v>4</v>
      </c>
    </row>
    <row r="6" spans="2:19" x14ac:dyDescent="0.35">
      <c r="B6" s="2" t="s">
        <v>34</v>
      </c>
      <c r="C6" s="2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>
        <f>COUNTA(A5:N5)</f>
        <v>3</v>
      </c>
      <c r="R6" s="2">
        <v>301.43</v>
      </c>
      <c r="S6" s="2">
        <v>3</v>
      </c>
    </row>
    <row r="7" spans="2:19" x14ac:dyDescent="0.35">
      <c r="B7" s="2" t="s">
        <v>34</v>
      </c>
      <c r="C7" s="2" t="s">
        <v>37</v>
      </c>
      <c r="D7" s="2" t="s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>
        <f>COUNTA(A6:N6)</f>
        <v>2</v>
      </c>
      <c r="R7" s="2">
        <v>69.62</v>
      </c>
      <c r="S7" s="2">
        <v>2</v>
      </c>
    </row>
    <row r="8" spans="2:19" x14ac:dyDescent="0.35">
      <c r="B8" s="2" t="s">
        <v>39</v>
      </c>
      <c r="C8" s="2" t="s">
        <v>37</v>
      </c>
      <c r="D8" s="2" t="s">
        <v>37</v>
      </c>
      <c r="E8" s="2" t="s">
        <v>35</v>
      </c>
      <c r="F8" s="2"/>
      <c r="G8" s="2"/>
      <c r="H8" s="2"/>
      <c r="I8" s="2"/>
      <c r="J8" s="2"/>
      <c r="K8" s="2"/>
      <c r="L8" s="2"/>
      <c r="M8" s="2"/>
      <c r="N8" s="2"/>
      <c r="O8" s="2"/>
      <c r="Q8" s="2">
        <f>COUNTA(A7:N7)</f>
        <v>3</v>
      </c>
      <c r="R8" s="2">
        <v>128.53</v>
      </c>
      <c r="S8" s="2">
        <v>2</v>
      </c>
    </row>
    <row r="9" spans="2:19" x14ac:dyDescent="0.35">
      <c r="B9" s="2" t="s">
        <v>39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>
        <f>COUNTA(A8:N8)</f>
        <v>4</v>
      </c>
      <c r="R9" s="2">
        <v>105.3</v>
      </c>
      <c r="S9" s="2">
        <v>2</v>
      </c>
    </row>
    <row r="10" spans="2:19" x14ac:dyDescent="0.35">
      <c r="B10" s="2" t="s">
        <v>34</v>
      </c>
      <c r="C10" s="2" t="s">
        <v>37</v>
      </c>
      <c r="D10" s="2" t="s">
        <v>37</v>
      </c>
      <c r="E10" s="2" t="s">
        <v>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Q10" s="2">
        <f>COUNTA(A9:N9)</f>
        <v>2</v>
      </c>
      <c r="R10" s="2">
        <v>30.59</v>
      </c>
      <c r="S10" s="2">
        <v>1</v>
      </c>
    </row>
    <row r="11" spans="2:19" x14ac:dyDescent="0.35">
      <c r="B11" s="2" t="s">
        <v>34</v>
      </c>
      <c r="C11" s="2" t="s">
        <v>37</v>
      </c>
      <c r="D11" s="2" t="s">
        <v>37</v>
      </c>
      <c r="E11" s="2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40</v>
      </c>
      <c r="K11" s="2" t="s">
        <v>36</v>
      </c>
      <c r="L11" s="2"/>
      <c r="M11" s="2"/>
      <c r="N11" s="2"/>
      <c r="O11" s="2"/>
      <c r="Q11" s="2">
        <f>COUNTA(A10:N10)</f>
        <v>4</v>
      </c>
      <c r="R11" s="2">
        <v>62.83</v>
      </c>
      <c r="S11" s="2">
        <v>1</v>
      </c>
    </row>
    <row r="12" spans="2:19" x14ac:dyDescent="0.35">
      <c r="B12" s="2" t="s">
        <v>34</v>
      </c>
      <c r="C12" s="2" t="s">
        <v>37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2" t="s">
        <v>40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36</v>
      </c>
      <c r="Q12" s="2">
        <f>COUNTA(A11:N11)</f>
        <v>10</v>
      </c>
      <c r="R12" s="2">
        <v>57.52</v>
      </c>
      <c r="S12" s="2">
        <v>1</v>
      </c>
    </row>
    <row r="13" spans="2:19" x14ac:dyDescent="0.35">
      <c r="B13" s="2" t="s">
        <v>34</v>
      </c>
      <c r="C13" s="2" t="s">
        <v>37</v>
      </c>
      <c r="D13" s="2" t="s">
        <v>41</v>
      </c>
      <c r="E13" s="2" t="s">
        <v>37</v>
      </c>
      <c r="F13" s="2" t="s">
        <v>37</v>
      </c>
      <c r="G13" s="2" t="s">
        <v>36</v>
      </c>
      <c r="H13" s="2"/>
      <c r="I13" s="2"/>
      <c r="J13" s="2"/>
      <c r="K13" s="2"/>
      <c r="L13" s="2"/>
      <c r="M13" s="2"/>
      <c r="N13" s="2"/>
      <c r="O13" s="2"/>
      <c r="Q13" s="2">
        <f>COUNTA(A12:N12)</f>
        <v>13</v>
      </c>
      <c r="R13" s="2">
        <v>52.81</v>
      </c>
      <c r="S13" s="2">
        <v>1</v>
      </c>
    </row>
    <row r="14" spans="2:19" x14ac:dyDescent="0.35">
      <c r="B14" s="2" t="s">
        <v>34</v>
      </c>
      <c r="C14" s="2" t="s">
        <v>37</v>
      </c>
      <c r="D14" s="2" t="s">
        <v>41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Q14" s="2">
        <f>COUNTA(A13:N13)</f>
        <v>6</v>
      </c>
      <c r="R14" s="2">
        <v>22.07</v>
      </c>
      <c r="S14" s="2">
        <v>1</v>
      </c>
    </row>
    <row r="15" spans="2:19" x14ac:dyDescent="0.35">
      <c r="B15" s="2" t="s">
        <v>34</v>
      </c>
      <c r="C15" s="2" t="s">
        <v>41</v>
      </c>
      <c r="D15" s="2" t="s">
        <v>37</v>
      </c>
      <c r="E15" s="2" t="s">
        <v>37</v>
      </c>
      <c r="F15" s="2" t="s">
        <v>37</v>
      </c>
      <c r="G15" s="2" t="s">
        <v>36</v>
      </c>
      <c r="H15" s="2"/>
      <c r="I15" s="2"/>
      <c r="J15" s="2"/>
      <c r="K15" s="2"/>
      <c r="L15" s="2"/>
      <c r="M15" s="2"/>
      <c r="N15" s="2"/>
      <c r="O15" s="2"/>
      <c r="Q15" s="2">
        <f>COUNTA(A14:N14)</f>
        <v>4</v>
      </c>
      <c r="R15" s="2">
        <v>94.72</v>
      </c>
      <c r="S15" s="2">
        <v>1</v>
      </c>
    </row>
    <row r="16" spans="2:19" x14ac:dyDescent="0.35">
      <c r="B16" s="2" t="s">
        <v>34</v>
      </c>
      <c r="C16" s="2" t="s">
        <v>41</v>
      </c>
      <c r="D16" s="2" t="s">
        <v>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>
        <f>COUNTA(A15:N15)</f>
        <v>6</v>
      </c>
      <c r="R16" s="2">
        <v>55.71</v>
      </c>
      <c r="S16" s="2">
        <v>1</v>
      </c>
    </row>
    <row r="17" spans="2:19" x14ac:dyDescent="0.35">
      <c r="B17" s="2" t="s">
        <v>34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>
        <f>COUNTA(A16:N16)</f>
        <v>3</v>
      </c>
      <c r="R17" s="2">
        <v>1245.98</v>
      </c>
      <c r="S17" s="2">
        <v>32</v>
      </c>
    </row>
    <row r="18" spans="2:19" x14ac:dyDescent="0.35">
      <c r="B18" s="2" t="s">
        <v>39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>
        <f>COUNTA(A17:N17)</f>
        <v>1</v>
      </c>
      <c r="R18" s="2">
        <v>187.18</v>
      </c>
      <c r="S18" s="2">
        <v>3</v>
      </c>
    </row>
    <row r="19" spans="2:19" x14ac:dyDescent="0.35">
      <c r="B19" s="2" t="s">
        <v>54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>
        <f>COUNTA(A18:N18)</f>
        <v>1</v>
      </c>
      <c r="R19" s="2">
        <v>192.35</v>
      </c>
      <c r="S19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174-0A71-4BAA-9538-AB7BB56D4671}">
  <dimension ref="E1:G26"/>
  <sheetViews>
    <sheetView showGridLines="0" zoomScale="75" zoomScaleNormal="75" workbookViewId="0">
      <selection activeCell="L10" sqref="L10"/>
    </sheetView>
  </sheetViews>
  <sheetFormatPr defaultRowHeight="14.5" x14ac:dyDescent="0.35"/>
  <cols>
    <col min="1" max="1" width="13.7265625" bestFit="1" customWidth="1"/>
    <col min="2" max="2" width="11" bestFit="1" customWidth="1"/>
    <col min="3" max="3" width="15.453125" bestFit="1" customWidth="1"/>
    <col min="5" max="5" width="13.7265625" bestFit="1" customWidth="1"/>
    <col min="6" max="6" width="17.453125" bestFit="1" customWidth="1"/>
    <col min="7" max="7" width="21.90625" bestFit="1" customWidth="1"/>
  </cols>
  <sheetData>
    <row r="1" spans="5:7" ht="15" thickBot="1" x14ac:dyDescent="0.4"/>
    <row r="2" spans="5:7" x14ac:dyDescent="0.35">
      <c r="E2" s="5" t="s">
        <v>58</v>
      </c>
      <c r="F2" s="6" t="s">
        <v>61</v>
      </c>
      <c r="G2" s="7" t="s">
        <v>59</v>
      </c>
    </row>
    <row r="3" spans="5:7" x14ac:dyDescent="0.35">
      <c r="E3" s="8" t="s">
        <v>34</v>
      </c>
      <c r="F3" s="9">
        <v>69</v>
      </c>
      <c r="G3" s="10">
        <v>3121.1400000000003</v>
      </c>
    </row>
    <row r="4" spans="5:7" x14ac:dyDescent="0.35">
      <c r="E4" s="8" t="s">
        <v>39</v>
      </c>
      <c r="F4" s="9">
        <v>7</v>
      </c>
      <c r="G4" s="10">
        <v>421.01</v>
      </c>
    </row>
    <row r="5" spans="5:7" x14ac:dyDescent="0.35">
      <c r="E5" s="8" t="s">
        <v>54</v>
      </c>
      <c r="F5" s="9">
        <v>5</v>
      </c>
      <c r="G5" s="10">
        <v>192.35</v>
      </c>
    </row>
    <row r="6" spans="5:7" ht="15" thickBot="1" x14ac:dyDescent="0.4">
      <c r="E6" s="11" t="s">
        <v>60</v>
      </c>
      <c r="F6" s="12">
        <v>81</v>
      </c>
      <c r="G6" s="13">
        <v>3734.5000000000005</v>
      </c>
    </row>
    <row r="9" spans="5:7" x14ac:dyDescent="0.35">
      <c r="E9" s="3" t="s">
        <v>31</v>
      </c>
      <c r="F9" s="3" t="str">
        <f>Conversion_paths!B2</f>
        <v>Conversions</v>
      </c>
      <c r="G9" s="3" t="s">
        <v>45</v>
      </c>
    </row>
    <row r="10" spans="5:7" x14ac:dyDescent="0.35">
      <c r="E10" s="2" t="s">
        <v>34</v>
      </c>
      <c r="F10" s="2">
        <f>Conversion_paths!B3</f>
        <v>16</v>
      </c>
      <c r="G10" s="2">
        <v>584.73</v>
      </c>
    </row>
    <row r="11" spans="5:7" x14ac:dyDescent="0.35">
      <c r="E11" s="2" t="s">
        <v>34</v>
      </c>
      <c r="F11" s="2">
        <f>Conversion_paths!B4</f>
        <v>5</v>
      </c>
      <c r="G11" s="2">
        <v>298.98</v>
      </c>
    </row>
    <row r="12" spans="5:7" x14ac:dyDescent="0.35">
      <c r="E12" s="2" t="s">
        <v>34</v>
      </c>
      <c r="F12" s="2">
        <f>Conversion_paths!B5</f>
        <v>4</v>
      </c>
      <c r="G12" s="2">
        <v>244.15</v>
      </c>
    </row>
    <row r="13" spans="5:7" x14ac:dyDescent="0.35">
      <c r="E13" s="2" t="s">
        <v>34</v>
      </c>
      <c r="F13" s="2">
        <f>Conversion_paths!B6</f>
        <v>3</v>
      </c>
      <c r="G13" s="2">
        <v>301.43</v>
      </c>
    </row>
    <row r="14" spans="5:7" x14ac:dyDescent="0.35">
      <c r="E14" s="2" t="s">
        <v>34</v>
      </c>
      <c r="F14" s="2">
        <f>Conversion_paths!B7</f>
        <v>2</v>
      </c>
      <c r="G14" s="2">
        <v>69.62</v>
      </c>
    </row>
    <row r="15" spans="5:7" x14ac:dyDescent="0.35">
      <c r="E15" s="2" t="s">
        <v>39</v>
      </c>
      <c r="F15" s="2">
        <f>Conversion_paths!B8</f>
        <v>2</v>
      </c>
      <c r="G15" s="2">
        <v>128.53</v>
      </c>
    </row>
    <row r="16" spans="5:7" x14ac:dyDescent="0.35">
      <c r="E16" s="2" t="s">
        <v>39</v>
      </c>
      <c r="F16" s="2">
        <f>Conversion_paths!B9</f>
        <v>2</v>
      </c>
      <c r="G16" s="2">
        <v>105.3</v>
      </c>
    </row>
    <row r="17" spans="5:7" x14ac:dyDescent="0.35">
      <c r="E17" s="2" t="s">
        <v>34</v>
      </c>
      <c r="F17" s="2">
        <f>Conversion_paths!B10</f>
        <v>1</v>
      </c>
      <c r="G17" s="2">
        <v>30.59</v>
      </c>
    </row>
    <row r="18" spans="5:7" x14ac:dyDescent="0.35">
      <c r="E18" s="2" t="s">
        <v>34</v>
      </c>
      <c r="F18" s="2">
        <f>Conversion_paths!B11</f>
        <v>1</v>
      </c>
      <c r="G18" s="2">
        <v>62.83</v>
      </c>
    </row>
    <row r="19" spans="5:7" x14ac:dyDescent="0.35">
      <c r="E19" s="2" t="s">
        <v>34</v>
      </c>
      <c r="F19" s="2">
        <f>Conversion_paths!B12</f>
        <v>1</v>
      </c>
      <c r="G19" s="2">
        <v>57.52</v>
      </c>
    </row>
    <row r="20" spans="5:7" x14ac:dyDescent="0.35">
      <c r="E20" s="2" t="s">
        <v>34</v>
      </c>
      <c r="F20" s="2">
        <f>Conversion_paths!B13</f>
        <v>1</v>
      </c>
      <c r="G20" s="2">
        <v>52.81</v>
      </c>
    </row>
    <row r="21" spans="5:7" x14ac:dyDescent="0.35">
      <c r="E21" s="2" t="s">
        <v>34</v>
      </c>
      <c r="F21" s="2">
        <f>Conversion_paths!B14</f>
        <v>1</v>
      </c>
      <c r="G21" s="2">
        <v>22.07</v>
      </c>
    </row>
    <row r="22" spans="5:7" x14ac:dyDescent="0.35">
      <c r="E22" s="2" t="s">
        <v>34</v>
      </c>
      <c r="F22" s="2">
        <f>Conversion_paths!B15</f>
        <v>1</v>
      </c>
      <c r="G22" s="2">
        <v>94.72</v>
      </c>
    </row>
    <row r="23" spans="5:7" x14ac:dyDescent="0.35">
      <c r="E23" s="2" t="s">
        <v>34</v>
      </c>
      <c r="F23" s="2">
        <f>Conversion_paths!B16</f>
        <v>1</v>
      </c>
      <c r="G23" s="2">
        <v>55.71</v>
      </c>
    </row>
    <row r="24" spans="5:7" x14ac:dyDescent="0.35">
      <c r="E24" s="2" t="s">
        <v>34</v>
      </c>
      <c r="F24" s="2">
        <v>32</v>
      </c>
      <c r="G24" s="2">
        <v>1245.98</v>
      </c>
    </row>
    <row r="25" spans="5:7" x14ac:dyDescent="0.35">
      <c r="E25" s="2" t="s">
        <v>39</v>
      </c>
      <c r="F25" s="2">
        <v>3</v>
      </c>
      <c r="G25" s="2">
        <v>187.18</v>
      </c>
    </row>
    <row r="26" spans="5:7" x14ac:dyDescent="0.35">
      <c r="E26" s="2" t="s">
        <v>54</v>
      </c>
      <c r="F26" s="2">
        <v>5</v>
      </c>
      <c r="G26" s="2">
        <v>192.35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B91D-CB8C-435D-B6F6-29E60EAC8843}">
  <dimension ref="A1:U26"/>
  <sheetViews>
    <sheetView showGridLines="0" topLeftCell="O1" zoomScale="74" zoomScaleNormal="74" workbookViewId="0">
      <selection activeCell="Y18" sqref="Y18"/>
    </sheetView>
  </sheetViews>
  <sheetFormatPr defaultRowHeight="14.5" x14ac:dyDescent="0.35"/>
  <cols>
    <col min="1" max="14" width="0" hidden="1" customWidth="1"/>
    <col min="15" max="15" width="14.90625" customWidth="1"/>
    <col min="16" max="16" width="11" bestFit="1" customWidth="1"/>
    <col min="17" max="17" width="17.6328125" bestFit="1" customWidth="1"/>
    <col min="19" max="19" width="13.7265625" bestFit="1" customWidth="1"/>
    <col min="20" max="20" width="17.453125" bestFit="1" customWidth="1"/>
    <col min="21" max="22" width="21.90625" bestFit="1" customWidth="1"/>
  </cols>
  <sheetData>
    <row r="1" spans="1:21" ht="15" thickBot="1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21" x14ac:dyDescent="0.35">
      <c r="A2" t="s">
        <v>34</v>
      </c>
      <c r="B2" t="s">
        <v>54</v>
      </c>
      <c r="S2" s="5" t="s">
        <v>58</v>
      </c>
      <c r="T2" s="6" t="s">
        <v>61</v>
      </c>
      <c r="U2" s="7" t="s">
        <v>59</v>
      </c>
    </row>
    <row r="3" spans="1:21" x14ac:dyDescent="0.35">
      <c r="A3" t="s">
        <v>34</v>
      </c>
      <c r="B3" t="s">
        <v>36</v>
      </c>
      <c r="S3" s="8" t="s">
        <v>36</v>
      </c>
      <c r="T3" s="9">
        <v>44</v>
      </c>
      <c r="U3" s="10">
        <v>1913.05</v>
      </c>
    </row>
    <row r="4" spans="1:21" x14ac:dyDescent="0.35">
      <c r="A4" t="s">
        <v>34</v>
      </c>
      <c r="B4" t="s">
        <v>37</v>
      </c>
      <c r="C4" t="s">
        <v>54</v>
      </c>
      <c r="S4" s="8" t="s">
        <v>38</v>
      </c>
      <c r="T4" s="9">
        <v>6</v>
      </c>
      <c r="U4" s="10">
        <v>488.61</v>
      </c>
    </row>
    <row r="5" spans="1:21" x14ac:dyDescent="0.35">
      <c r="A5" t="s">
        <v>34</v>
      </c>
      <c r="B5" t="s">
        <v>38</v>
      </c>
      <c r="S5" s="8" t="s">
        <v>35</v>
      </c>
      <c r="T5" s="9">
        <v>31</v>
      </c>
      <c r="U5" s="10">
        <v>1332.84</v>
      </c>
    </row>
    <row r="6" spans="1:21" ht="15" thickBot="1" x14ac:dyDescent="0.4">
      <c r="A6" t="s">
        <v>34</v>
      </c>
      <c r="B6" t="s">
        <v>37</v>
      </c>
      <c r="C6" t="s">
        <v>36</v>
      </c>
      <c r="S6" s="11" t="s">
        <v>60</v>
      </c>
      <c r="T6" s="12">
        <v>81</v>
      </c>
      <c r="U6" s="13">
        <v>3734.5</v>
      </c>
    </row>
    <row r="7" spans="1:21" x14ac:dyDescent="0.35">
      <c r="A7" t="s">
        <v>39</v>
      </c>
      <c r="B7" t="s">
        <v>37</v>
      </c>
      <c r="C7" t="s">
        <v>37</v>
      </c>
      <c r="D7" t="s">
        <v>35</v>
      </c>
    </row>
    <row r="8" spans="1:21" x14ac:dyDescent="0.35">
      <c r="A8" t="s">
        <v>39</v>
      </c>
      <c r="B8" t="s">
        <v>35</v>
      </c>
    </row>
    <row r="9" spans="1:21" x14ac:dyDescent="0.35">
      <c r="A9" t="s">
        <v>34</v>
      </c>
      <c r="B9" t="s">
        <v>37</v>
      </c>
      <c r="C9" t="s">
        <v>37</v>
      </c>
      <c r="D9" t="s">
        <v>36</v>
      </c>
      <c r="S9" s="3" t="s">
        <v>30</v>
      </c>
      <c r="T9" s="3" t="str">
        <f>Conversion_paths!B2</f>
        <v>Conversions</v>
      </c>
      <c r="U9" s="3" t="s">
        <v>45</v>
      </c>
    </row>
    <row r="10" spans="1:21" x14ac:dyDescent="0.35">
      <c r="A10" t="s">
        <v>34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40</v>
      </c>
      <c r="J10" t="s">
        <v>36</v>
      </c>
      <c r="S10" s="2" t="s">
        <v>35</v>
      </c>
      <c r="T10" s="2">
        <f>Conversion_paths!B3</f>
        <v>16</v>
      </c>
      <c r="U10" s="2">
        <v>584.73</v>
      </c>
    </row>
    <row r="11" spans="1:21" x14ac:dyDescent="0.35">
      <c r="A11" t="s">
        <v>34</v>
      </c>
      <c r="B11" t="s">
        <v>37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40</v>
      </c>
      <c r="J11" t="s">
        <v>37</v>
      </c>
      <c r="K11" t="s">
        <v>37</v>
      </c>
      <c r="L11" t="s">
        <v>37</v>
      </c>
      <c r="M11" t="s">
        <v>37</v>
      </c>
      <c r="N11" t="s">
        <v>36</v>
      </c>
      <c r="S11" s="2" t="s">
        <v>36</v>
      </c>
      <c r="T11" s="2">
        <f>Conversion_paths!B4</f>
        <v>5</v>
      </c>
      <c r="U11" s="2">
        <v>298.98</v>
      </c>
    </row>
    <row r="12" spans="1:21" x14ac:dyDescent="0.35">
      <c r="A12" t="s">
        <v>34</v>
      </c>
      <c r="B12" t="s">
        <v>37</v>
      </c>
      <c r="C12" t="s">
        <v>41</v>
      </c>
      <c r="D12" t="s">
        <v>37</v>
      </c>
      <c r="E12" t="s">
        <v>37</v>
      </c>
      <c r="F12" t="s">
        <v>36</v>
      </c>
      <c r="S12" s="2" t="s">
        <v>35</v>
      </c>
      <c r="T12" s="2">
        <f>Conversion_paths!B5</f>
        <v>4</v>
      </c>
      <c r="U12" s="2">
        <v>244.15</v>
      </c>
    </row>
    <row r="13" spans="1:21" x14ac:dyDescent="0.35">
      <c r="A13" t="s">
        <v>34</v>
      </c>
      <c r="B13" t="s">
        <v>37</v>
      </c>
      <c r="C13" t="s">
        <v>41</v>
      </c>
      <c r="D13" t="s">
        <v>35</v>
      </c>
      <c r="S13" s="2" t="s">
        <v>38</v>
      </c>
      <c r="T13" s="2">
        <f>Conversion_paths!B6</f>
        <v>3</v>
      </c>
      <c r="U13" s="2">
        <v>301.43</v>
      </c>
    </row>
    <row r="14" spans="1:21" x14ac:dyDescent="0.35">
      <c r="A14" t="s">
        <v>34</v>
      </c>
      <c r="B14" t="s">
        <v>41</v>
      </c>
      <c r="C14" t="s">
        <v>37</v>
      </c>
      <c r="D14" t="s">
        <v>37</v>
      </c>
      <c r="E14" t="s">
        <v>37</v>
      </c>
      <c r="F14" t="s">
        <v>36</v>
      </c>
      <c r="S14" s="2" t="s">
        <v>36</v>
      </c>
      <c r="T14" s="2">
        <f>Conversion_paths!B7</f>
        <v>2</v>
      </c>
      <c r="U14" s="2">
        <v>69.62</v>
      </c>
    </row>
    <row r="15" spans="1:21" x14ac:dyDescent="0.35">
      <c r="A15" t="s">
        <v>34</v>
      </c>
      <c r="B15" t="s">
        <v>41</v>
      </c>
      <c r="C15" t="s">
        <v>35</v>
      </c>
      <c r="S15" s="2" t="s">
        <v>35</v>
      </c>
      <c r="T15" s="2">
        <f>Conversion_paths!B8</f>
        <v>2</v>
      </c>
      <c r="U15" s="2">
        <v>128.53</v>
      </c>
    </row>
    <row r="16" spans="1:21" x14ac:dyDescent="0.35">
      <c r="S16" s="2" t="s">
        <v>35</v>
      </c>
      <c r="T16" s="2">
        <f>Conversion_paths!B9</f>
        <v>2</v>
      </c>
      <c r="U16" s="2">
        <v>105.3</v>
      </c>
    </row>
    <row r="17" spans="19:21" x14ac:dyDescent="0.35">
      <c r="S17" s="2" t="s">
        <v>36</v>
      </c>
      <c r="T17" s="2">
        <f>Conversion_paths!B10</f>
        <v>1</v>
      </c>
      <c r="U17" s="2">
        <v>30.59</v>
      </c>
    </row>
    <row r="18" spans="19:21" x14ac:dyDescent="0.35">
      <c r="S18" s="2" t="s">
        <v>36</v>
      </c>
      <c r="T18" s="2">
        <f>Conversion_paths!B11</f>
        <v>1</v>
      </c>
      <c r="U18" s="2">
        <v>62.83</v>
      </c>
    </row>
    <row r="19" spans="19:21" x14ac:dyDescent="0.35">
      <c r="S19" s="2" t="s">
        <v>36</v>
      </c>
      <c r="T19" s="2">
        <f>Conversion_paths!B12</f>
        <v>1</v>
      </c>
      <c r="U19" s="2">
        <v>57.52</v>
      </c>
    </row>
    <row r="20" spans="19:21" x14ac:dyDescent="0.35">
      <c r="S20" s="2" t="s">
        <v>36</v>
      </c>
      <c r="T20" s="2">
        <f>Conversion_paths!B13</f>
        <v>1</v>
      </c>
      <c r="U20" s="2">
        <v>52.81</v>
      </c>
    </row>
    <row r="21" spans="19:21" x14ac:dyDescent="0.35">
      <c r="S21" s="2" t="s">
        <v>35</v>
      </c>
      <c r="T21" s="2">
        <f>Conversion_paths!B14</f>
        <v>1</v>
      </c>
      <c r="U21" s="2">
        <v>22.07</v>
      </c>
    </row>
    <row r="22" spans="19:21" x14ac:dyDescent="0.35">
      <c r="S22" s="2" t="s">
        <v>36</v>
      </c>
      <c r="T22" s="2">
        <f>Conversion_paths!B15</f>
        <v>1</v>
      </c>
      <c r="U22" s="2">
        <v>94.72</v>
      </c>
    </row>
    <row r="23" spans="19:21" x14ac:dyDescent="0.35">
      <c r="S23" s="2" t="s">
        <v>35</v>
      </c>
      <c r="T23" s="2">
        <f>Conversion_paths!B16</f>
        <v>1</v>
      </c>
      <c r="U23" s="2">
        <v>55.71</v>
      </c>
    </row>
    <row r="24" spans="19:21" x14ac:dyDescent="0.35">
      <c r="S24" s="2" t="s">
        <v>36</v>
      </c>
      <c r="T24" s="2">
        <v>32</v>
      </c>
      <c r="U24" s="2">
        <v>1245.98</v>
      </c>
    </row>
    <row r="25" spans="19:21" x14ac:dyDescent="0.35">
      <c r="S25" s="2" t="s">
        <v>38</v>
      </c>
      <c r="T25" s="2">
        <v>3</v>
      </c>
      <c r="U25" s="2">
        <v>187.18</v>
      </c>
    </row>
    <row r="26" spans="19:21" x14ac:dyDescent="0.35">
      <c r="S26" s="2" t="s">
        <v>35</v>
      </c>
      <c r="T26" s="2">
        <v>5</v>
      </c>
      <c r="U26" s="2">
        <v>192.35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5C0F-70D2-4886-AF83-E9E4EE5B34E3}">
  <dimension ref="B2:X259"/>
  <sheetViews>
    <sheetView showGridLines="0" topLeftCell="A7" workbookViewId="0">
      <selection activeCell="D10" sqref="D10"/>
    </sheetView>
  </sheetViews>
  <sheetFormatPr defaultRowHeight="14.5" x14ac:dyDescent="0.35"/>
  <cols>
    <col min="2" max="2" width="13" customWidth="1"/>
    <col min="3" max="3" width="14.1796875" bestFit="1" customWidth="1"/>
    <col min="7" max="15" width="0" hidden="1" customWidth="1"/>
    <col min="18" max="18" width="12.6328125" customWidth="1"/>
    <col min="19" max="19" width="20.1796875" customWidth="1"/>
    <col min="20" max="20" width="11.81640625" customWidth="1"/>
    <col min="21" max="21" width="19.54296875" bestFit="1" customWidth="1"/>
  </cols>
  <sheetData>
    <row r="2" spans="2:21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32</v>
      </c>
      <c r="Q2" s="3" t="s">
        <v>33</v>
      </c>
      <c r="R2" s="3" t="s">
        <v>1</v>
      </c>
      <c r="S2" s="3" t="s">
        <v>45</v>
      </c>
      <c r="T2" s="3" t="s">
        <v>46</v>
      </c>
      <c r="U2" s="3" t="s">
        <v>47</v>
      </c>
    </row>
    <row r="3" spans="2:21" x14ac:dyDescent="0.35">
      <c r="B3" s="2" t="s">
        <v>34</v>
      </c>
      <c r="C3" s="2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ref="P3:P16" si="0">COUNTA(B3:O3)</f>
        <v>2</v>
      </c>
      <c r="Q3" s="2">
        <f>1/P3</f>
        <v>0.5</v>
      </c>
      <c r="R3" s="2">
        <v>16</v>
      </c>
      <c r="S3" s="2">
        <v>584.73</v>
      </c>
      <c r="T3" s="2">
        <f>Q3*R3</f>
        <v>8</v>
      </c>
      <c r="U3" s="2">
        <f>Q3*S3</f>
        <v>292.36500000000001</v>
      </c>
    </row>
    <row r="4" spans="2:21" x14ac:dyDescent="0.35">
      <c r="B4" s="2" t="s">
        <v>34</v>
      </c>
      <c r="C4" s="2" t="s">
        <v>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2</v>
      </c>
      <c r="Q4" s="2">
        <f t="shared" ref="Q4:Q16" si="1">1/P4</f>
        <v>0.5</v>
      </c>
      <c r="R4" s="2">
        <v>5</v>
      </c>
      <c r="S4" s="2">
        <v>298.98</v>
      </c>
      <c r="T4" s="2">
        <f t="shared" ref="T4:T15" si="2">Q4*R4</f>
        <v>2.5</v>
      </c>
      <c r="U4" s="2">
        <f t="shared" ref="U4:U16" si="3">Q4*S4</f>
        <v>149.49</v>
      </c>
    </row>
    <row r="5" spans="2:21" x14ac:dyDescent="0.35">
      <c r="B5" s="2" t="s">
        <v>34</v>
      </c>
      <c r="C5" s="2" t="s">
        <v>37</v>
      </c>
      <c r="D5" s="2" t="s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f t="shared" si="0"/>
        <v>3</v>
      </c>
      <c r="Q5" s="2">
        <f t="shared" si="1"/>
        <v>0.33333333333333331</v>
      </c>
      <c r="R5" s="2">
        <v>4</v>
      </c>
      <c r="S5" s="2">
        <v>244.15</v>
      </c>
      <c r="T5" s="2">
        <f t="shared" si="2"/>
        <v>1.3333333333333333</v>
      </c>
      <c r="U5" s="2">
        <f t="shared" si="3"/>
        <v>81.383333333333326</v>
      </c>
    </row>
    <row r="6" spans="2:21" x14ac:dyDescent="0.35">
      <c r="B6" s="2" t="s">
        <v>34</v>
      </c>
      <c r="C6" s="2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f t="shared" si="0"/>
        <v>2</v>
      </c>
      <c r="Q6" s="2">
        <f t="shared" si="1"/>
        <v>0.5</v>
      </c>
      <c r="R6" s="2">
        <v>3</v>
      </c>
      <c r="S6" s="2">
        <v>301.43</v>
      </c>
      <c r="T6" s="2">
        <f t="shared" si="2"/>
        <v>1.5</v>
      </c>
      <c r="U6" s="2">
        <f t="shared" si="3"/>
        <v>150.715</v>
      </c>
    </row>
    <row r="7" spans="2:21" x14ac:dyDescent="0.35">
      <c r="B7" s="2" t="s">
        <v>34</v>
      </c>
      <c r="C7" s="2" t="s">
        <v>37</v>
      </c>
      <c r="D7" s="2" t="s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f t="shared" si="0"/>
        <v>3</v>
      </c>
      <c r="Q7" s="2">
        <f t="shared" si="1"/>
        <v>0.33333333333333331</v>
      </c>
      <c r="R7" s="2">
        <v>2</v>
      </c>
      <c r="S7" s="2">
        <v>69.62</v>
      </c>
      <c r="T7" s="2">
        <f t="shared" si="2"/>
        <v>0.66666666666666663</v>
      </c>
      <c r="U7" s="2">
        <f t="shared" si="3"/>
        <v>23.206666666666667</v>
      </c>
    </row>
    <row r="8" spans="2:21" x14ac:dyDescent="0.35">
      <c r="B8" s="2" t="s">
        <v>39</v>
      </c>
      <c r="C8" s="2" t="s">
        <v>37</v>
      </c>
      <c r="D8" s="2" t="s">
        <v>37</v>
      </c>
      <c r="E8" s="2" t="s">
        <v>35</v>
      </c>
      <c r="F8" s="2"/>
      <c r="G8" s="2"/>
      <c r="H8" s="2"/>
      <c r="I8" s="2"/>
      <c r="J8" s="2"/>
      <c r="K8" s="2"/>
      <c r="L8" s="2"/>
      <c r="M8" s="2"/>
      <c r="N8" s="2"/>
      <c r="O8" s="2"/>
      <c r="P8" s="2">
        <f t="shared" si="0"/>
        <v>4</v>
      </c>
      <c r="Q8" s="2">
        <f t="shared" si="1"/>
        <v>0.25</v>
      </c>
      <c r="R8" s="2">
        <v>2</v>
      </c>
      <c r="S8" s="2">
        <v>128.53</v>
      </c>
      <c r="T8" s="2">
        <f t="shared" si="2"/>
        <v>0.5</v>
      </c>
      <c r="U8" s="2">
        <f t="shared" si="3"/>
        <v>32.1325</v>
      </c>
    </row>
    <row r="9" spans="2:21" x14ac:dyDescent="0.35">
      <c r="B9" s="2" t="s">
        <v>39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 t="shared" si="0"/>
        <v>2</v>
      </c>
      <c r="Q9" s="2">
        <f t="shared" si="1"/>
        <v>0.5</v>
      </c>
      <c r="R9" s="2">
        <v>2</v>
      </c>
      <c r="S9" s="2">
        <v>105.3</v>
      </c>
      <c r="T9" s="2">
        <f t="shared" si="2"/>
        <v>1</v>
      </c>
      <c r="U9" s="2">
        <f t="shared" si="3"/>
        <v>52.65</v>
      </c>
    </row>
    <row r="10" spans="2:21" x14ac:dyDescent="0.35">
      <c r="B10" s="2" t="s">
        <v>34</v>
      </c>
      <c r="C10" s="2" t="s">
        <v>37</v>
      </c>
      <c r="D10" s="2" t="s">
        <v>37</v>
      </c>
      <c r="E10" s="2" t="s">
        <v>36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4</v>
      </c>
      <c r="Q10" s="2">
        <f t="shared" si="1"/>
        <v>0.25</v>
      </c>
      <c r="R10" s="2">
        <v>1</v>
      </c>
      <c r="S10" s="2">
        <v>30.59</v>
      </c>
      <c r="T10" s="2">
        <f t="shared" si="2"/>
        <v>0.25</v>
      </c>
      <c r="U10" s="2">
        <f t="shared" si="3"/>
        <v>7.6475</v>
      </c>
    </row>
    <row r="11" spans="2:21" x14ac:dyDescent="0.35">
      <c r="B11" s="2" t="s">
        <v>34</v>
      </c>
      <c r="C11" s="2" t="s">
        <v>37</v>
      </c>
      <c r="D11" s="2" t="s">
        <v>37</v>
      </c>
      <c r="E11" s="2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40</v>
      </c>
      <c r="K11" s="2" t="s">
        <v>36</v>
      </c>
      <c r="L11" s="2"/>
      <c r="M11" s="2"/>
      <c r="N11" s="2"/>
      <c r="O11" s="2"/>
      <c r="P11" s="2">
        <f t="shared" si="0"/>
        <v>10</v>
      </c>
      <c r="Q11" s="2">
        <f t="shared" si="1"/>
        <v>0.1</v>
      </c>
      <c r="R11" s="2">
        <v>1</v>
      </c>
      <c r="S11" s="2">
        <v>62.83</v>
      </c>
      <c r="T11" s="2">
        <f t="shared" si="2"/>
        <v>0.1</v>
      </c>
      <c r="U11" s="2">
        <f t="shared" si="3"/>
        <v>6.2830000000000004</v>
      </c>
    </row>
    <row r="12" spans="2:21" x14ac:dyDescent="0.35">
      <c r="B12" s="2" t="s">
        <v>34</v>
      </c>
      <c r="C12" s="2" t="s">
        <v>37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2" t="s">
        <v>40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36</v>
      </c>
      <c r="P12" s="2">
        <f t="shared" si="0"/>
        <v>14</v>
      </c>
      <c r="Q12" s="2">
        <f t="shared" si="1"/>
        <v>7.1428571428571425E-2</v>
      </c>
      <c r="R12" s="2">
        <v>1</v>
      </c>
      <c r="S12" s="2">
        <v>57.52</v>
      </c>
      <c r="T12" s="2">
        <f t="shared" si="2"/>
        <v>7.1428571428571425E-2</v>
      </c>
      <c r="U12" s="2">
        <f t="shared" si="3"/>
        <v>4.1085714285714285</v>
      </c>
    </row>
    <row r="13" spans="2:21" x14ac:dyDescent="0.35">
      <c r="B13" s="2" t="s">
        <v>34</v>
      </c>
      <c r="C13" s="2" t="s">
        <v>37</v>
      </c>
      <c r="D13" s="2" t="s">
        <v>41</v>
      </c>
      <c r="E13" s="2" t="s">
        <v>37</v>
      </c>
      <c r="F13" s="2" t="s">
        <v>37</v>
      </c>
      <c r="G13" s="2" t="s">
        <v>36</v>
      </c>
      <c r="H13" s="2"/>
      <c r="I13" s="2"/>
      <c r="J13" s="2"/>
      <c r="K13" s="2"/>
      <c r="L13" s="2"/>
      <c r="M13" s="2"/>
      <c r="N13" s="2"/>
      <c r="O13" s="2"/>
      <c r="P13" s="2">
        <f t="shared" si="0"/>
        <v>6</v>
      </c>
      <c r="Q13" s="2">
        <f t="shared" si="1"/>
        <v>0.16666666666666666</v>
      </c>
      <c r="R13" s="2">
        <v>1</v>
      </c>
      <c r="S13" s="2">
        <v>52.81</v>
      </c>
      <c r="T13" s="2">
        <f t="shared" si="2"/>
        <v>0.16666666666666666</v>
      </c>
      <c r="U13" s="2">
        <f t="shared" si="3"/>
        <v>8.8016666666666659</v>
      </c>
    </row>
    <row r="14" spans="2:21" x14ac:dyDescent="0.35">
      <c r="B14" s="2" t="s">
        <v>34</v>
      </c>
      <c r="C14" s="2" t="s">
        <v>37</v>
      </c>
      <c r="D14" s="2" t="s">
        <v>41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f t="shared" si="0"/>
        <v>4</v>
      </c>
      <c r="Q14" s="2">
        <f t="shared" si="1"/>
        <v>0.25</v>
      </c>
      <c r="R14" s="2">
        <v>1</v>
      </c>
      <c r="S14" s="2">
        <v>22.07</v>
      </c>
      <c r="T14" s="2">
        <f t="shared" si="2"/>
        <v>0.25</v>
      </c>
      <c r="U14" s="2">
        <f t="shared" si="3"/>
        <v>5.5175000000000001</v>
      </c>
    </row>
    <row r="15" spans="2:21" x14ac:dyDescent="0.35">
      <c r="B15" s="2" t="s">
        <v>34</v>
      </c>
      <c r="C15" s="2" t="s">
        <v>41</v>
      </c>
      <c r="D15" s="2" t="s">
        <v>37</v>
      </c>
      <c r="E15" s="2" t="s">
        <v>37</v>
      </c>
      <c r="F15" s="2" t="s">
        <v>37</v>
      </c>
      <c r="G15" s="2" t="s">
        <v>36</v>
      </c>
      <c r="H15" s="2"/>
      <c r="I15" s="2"/>
      <c r="J15" s="2"/>
      <c r="K15" s="2"/>
      <c r="L15" s="2"/>
      <c r="M15" s="2"/>
      <c r="N15" s="2"/>
      <c r="O15" s="2"/>
      <c r="P15" s="2">
        <f t="shared" si="0"/>
        <v>6</v>
      </c>
      <c r="Q15" s="2">
        <f t="shared" si="1"/>
        <v>0.16666666666666666</v>
      </c>
      <c r="R15" s="2">
        <v>1</v>
      </c>
      <c r="S15" s="2">
        <v>94.72</v>
      </c>
      <c r="T15" s="2">
        <f t="shared" si="2"/>
        <v>0.16666666666666666</v>
      </c>
      <c r="U15" s="2">
        <f t="shared" si="3"/>
        <v>15.786666666666665</v>
      </c>
    </row>
    <row r="16" spans="2:21" x14ac:dyDescent="0.35">
      <c r="B16" s="2" t="s">
        <v>34</v>
      </c>
      <c r="C16" s="2" t="s">
        <v>41</v>
      </c>
      <c r="D16" s="2" t="s">
        <v>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si="0"/>
        <v>3</v>
      </c>
      <c r="Q16" s="2">
        <f t="shared" si="1"/>
        <v>0.33333333333333331</v>
      </c>
      <c r="R16" s="2">
        <v>1</v>
      </c>
      <c r="S16" s="2">
        <v>55.71</v>
      </c>
      <c r="T16" s="2">
        <f t="shared" ref="T16" si="4">Q16*R16</f>
        <v>0.33333333333333331</v>
      </c>
      <c r="U16" s="2">
        <f t="shared" si="3"/>
        <v>18.57</v>
      </c>
    </row>
    <row r="18" spans="2:24" x14ac:dyDescent="0.35">
      <c r="B18">
        <f t="shared" ref="B18:O18" si="5">IF(COUNTA(B3)&gt;0,$T3,0)</f>
        <v>8</v>
      </c>
      <c r="C18">
        <f t="shared" si="5"/>
        <v>8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Q18" s="4" t="s">
        <v>42</v>
      </c>
      <c r="R18" s="4"/>
      <c r="S18" s="4"/>
      <c r="T18" s="4"/>
      <c r="U18" s="4"/>
      <c r="V18" s="4"/>
      <c r="W18" s="4"/>
      <c r="X18" s="4"/>
    </row>
    <row r="19" spans="2:24" x14ac:dyDescent="0.35">
      <c r="B19">
        <f t="shared" ref="B19:O19" si="6">IF(COUNTA(B4)&gt;0,$T4,0)</f>
        <v>2.5</v>
      </c>
      <c r="C19">
        <f t="shared" si="6"/>
        <v>2.5</v>
      </c>
      <c r="D19">
        <f t="shared" si="6"/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Q19" s="4"/>
      <c r="R19" s="4"/>
      <c r="S19" s="4"/>
      <c r="T19" s="4"/>
      <c r="U19" s="4"/>
      <c r="V19" s="4"/>
      <c r="W19" s="4"/>
      <c r="X19" s="4"/>
    </row>
    <row r="20" spans="2:24" x14ac:dyDescent="0.35">
      <c r="B20">
        <f t="shared" ref="B20:O20" si="7">IF(COUNTA(B5)&gt;0,$T5,0)</f>
        <v>1.3333333333333333</v>
      </c>
      <c r="C20">
        <f t="shared" si="7"/>
        <v>1.3333333333333333</v>
      </c>
      <c r="D20">
        <f t="shared" si="7"/>
        <v>1.3333333333333333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</row>
    <row r="21" spans="2:24" x14ac:dyDescent="0.35">
      <c r="B21">
        <f t="shared" ref="B21:O21" si="8">IF(COUNTA(B6)&gt;0,$T6,0)</f>
        <v>1.5</v>
      </c>
      <c r="C21">
        <f t="shared" si="8"/>
        <v>1.5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</row>
    <row r="22" spans="2:24" x14ac:dyDescent="0.35">
      <c r="B22">
        <f t="shared" ref="B22:O22" si="9">IF(COUNTA(B7)&gt;0,$T7,0)</f>
        <v>0.66666666666666663</v>
      </c>
      <c r="C22">
        <f t="shared" si="9"/>
        <v>0.66666666666666663</v>
      </c>
      <c r="D22">
        <f t="shared" si="9"/>
        <v>0.66666666666666663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</row>
    <row r="23" spans="2:24" x14ac:dyDescent="0.35">
      <c r="B23">
        <f t="shared" ref="B23:O23" si="10">IF(COUNTA(B8)&gt;0,$T8,0)</f>
        <v>0.5</v>
      </c>
      <c r="C23">
        <f t="shared" si="10"/>
        <v>0.5</v>
      </c>
      <c r="D23">
        <f t="shared" si="10"/>
        <v>0.5</v>
      </c>
      <c r="E23">
        <f t="shared" si="10"/>
        <v>0.5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si="10"/>
        <v>0</v>
      </c>
    </row>
    <row r="24" spans="2:24" x14ac:dyDescent="0.35">
      <c r="B24">
        <f t="shared" ref="B24:O24" si="11">IF(COUNTA(B9)&gt;0,$T9,0)</f>
        <v>1</v>
      </c>
      <c r="C24">
        <f t="shared" si="11"/>
        <v>1</v>
      </c>
      <c r="D24">
        <f t="shared" si="11"/>
        <v>0</v>
      </c>
      <c r="E24">
        <f t="shared" si="11"/>
        <v>0</v>
      </c>
      <c r="F24">
        <f t="shared" si="11"/>
        <v>0</v>
      </c>
      <c r="G24">
        <f t="shared" si="11"/>
        <v>0</v>
      </c>
      <c r="H24">
        <f t="shared" si="11"/>
        <v>0</v>
      </c>
      <c r="I24">
        <f t="shared" si="11"/>
        <v>0</v>
      </c>
      <c r="J24">
        <f t="shared" si="11"/>
        <v>0</v>
      </c>
      <c r="K24">
        <f t="shared" si="11"/>
        <v>0</v>
      </c>
      <c r="L24">
        <f t="shared" si="11"/>
        <v>0</v>
      </c>
      <c r="M24">
        <f t="shared" si="11"/>
        <v>0</v>
      </c>
      <c r="N24">
        <f t="shared" si="11"/>
        <v>0</v>
      </c>
      <c r="O24">
        <f t="shared" si="11"/>
        <v>0</v>
      </c>
    </row>
    <row r="25" spans="2:24" x14ac:dyDescent="0.35">
      <c r="B25">
        <f t="shared" ref="B25:O25" si="12">IF(COUNTA(B10)&gt;0,$T10,0)</f>
        <v>0.25</v>
      </c>
      <c r="C25">
        <f t="shared" si="12"/>
        <v>0.25</v>
      </c>
      <c r="D25">
        <f t="shared" si="12"/>
        <v>0.25</v>
      </c>
      <c r="E25">
        <f t="shared" si="12"/>
        <v>0.25</v>
      </c>
      <c r="F25">
        <f t="shared" si="12"/>
        <v>0</v>
      </c>
      <c r="G25">
        <f t="shared" si="12"/>
        <v>0</v>
      </c>
      <c r="H25">
        <f t="shared" si="12"/>
        <v>0</v>
      </c>
      <c r="I25">
        <f t="shared" si="12"/>
        <v>0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</row>
    <row r="26" spans="2:24" x14ac:dyDescent="0.35">
      <c r="B26">
        <f t="shared" ref="B26:O26" si="13">IF(COUNTA(B11)&gt;0,$T11,0)</f>
        <v>0.1</v>
      </c>
      <c r="C26">
        <f t="shared" si="13"/>
        <v>0.1</v>
      </c>
      <c r="D26">
        <f t="shared" si="13"/>
        <v>0.1</v>
      </c>
      <c r="E26">
        <f t="shared" si="13"/>
        <v>0.1</v>
      </c>
      <c r="F26">
        <f t="shared" si="13"/>
        <v>0.1</v>
      </c>
      <c r="G26">
        <f t="shared" si="13"/>
        <v>0.1</v>
      </c>
      <c r="H26">
        <f t="shared" si="13"/>
        <v>0.1</v>
      </c>
      <c r="I26">
        <f t="shared" si="13"/>
        <v>0.1</v>
      </c>
      <c r="J26">
        <f t="shared" si="13"/>
        <v>0.1</v>
      </c>
      <c r="K26">
        <f t="shared" si="13"/>
        <v>0.1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</row>
    <row r="27" spans="2:24" x14ac:dyDescent="0.35">
      <c r="B27">
        <f t="shared" ref="B27:O27" si="14">IF(COUNTA(B12)&gt;0,$T12,0)</f>
        <v>7.1428571428571425E-2</v>
      </c>
      <c r="C27">
        <f t="shared" si="14"/>
        <v>7.1428571428571425E-2</v>
      </c>
      <c r="D27">
        <f t="shared" si="14"/>
        <v>7.1428571428571425E-2</v>
      </c>
      <c r="E27">
        <f t="shared" si="14"/>
        <v>7.1428571428571425E-2</v>
      </c>
      <c r="F27">
        <f t="shared" si="14"/>
        <v>7.1428571428571425E-2</v>
      </c>
      <c r="G27">
        <f t="shared" si="14"/>
        <v>7.1428571428571425E-2</v>
      </c>
      <c r="H27">
        <f t="shared" si="14"/>
        <v>7.1428571428571425E-2</v>
      </c>
      <c r="I27">
        <f t="shared" si="14"/>
        <v>7.1428571428571425E-2</v>
      </c>
      <c r="J27">
        <f t="shared" si="14"/>
        <v>7.1428571428571425E-2</v>
      </c>
      <c r="K27">
        <f t="shared" si="14"/>
        <v>7.1428571428571425E-2</v>
      </c>
      <c r="L27">
        <f t="shared" si="14"/>
        <v>7.1428571428571425E-2</v>
      </c>
      <c r="M27">
        <f t="shared" si="14"/>
        <v>7.1428571428571425E-2</v>
      </c>
      <c r="N27">
        <f t="shared" si="14"/>
        <v>7.1428571428571425E-2</v>
      </c>
      <c r="O27">
        <f t="shared" si="14"/>
        <v>7.1428571428571425E-2</v>
      </c>
    </row>
    <row r="28" spans="2:24" x14ac:dyDescent="0.35">
      <c r="B28">
        <f t="shared" ref="B28:O28" si="15">IF(COUNTA(B13)&gt;0,$T13,0)</f>
        <v>0.16666666666666666</v>
      </c>
      <c r="C28">
        <f t="shared" si="15"/>
        <v>0.16666666666666666</v>
      </c>
      <c r="D28">
        <f t="shared" si="15"/>
        <v>0.16666666666666666</v>
      </c>
      <c r="E28">
        <f t="shared" si="15"/>
        <v>0.16666666666666666</v>
      </c>
      <c r="F28">
        <f t="shared" si="15"/>
        <v>0.16666666666666666</v>
      </c>
      <c r="G28">
        <f t="shared" si="15"/>
        <v>0.16666666666666666</v>
      </c>
      <c r="H28">
        <f t="shared" si="15"/>
        <v>0</v>
      </c>
      <c r="I28">
        <f t="shared" si="15"/>
        <v>0</v>
      </c>
      <c r="J28">
        <f t="shared" si="15"/>
        <v>0</v>
      </c>
      <c r="K28">
        <f t="shared" si="15"/>
        <v>0</v>
      </c>
      <c r="L28">
        <f t="shared" si="15"/>
        <v>0</v>
      </c>
      <c r="M28">
        <f t="shared" si="15"/>
        <v>0</v>
      </c>
      <c r="N28">
        <f t="shared" si="15"/>
        <v>0</v>
      </c>
      <c r="O28">
        <f t="shared" si="15"/>
        <v>0</v>
      </c>
    </row>
    <row r="29" spans="2:24" x14ac:dyDescent="0.35">
      <c r="B29">
        <f t="shared" ref="B29:O29" si="16">IF(COUNTA(B14)&gt;0,$T14,0)</f>
        <v>0.25</v>
      </c>
      <c r="C29">
        <f t="shared" si="16"/>
        <v>0.25</v>
      </c>
      <c r="D29">
        <f t="shared" si="16"/>
        <v>0.25</v>
      </c>
      <c r="E29">
        <f t="shared" si="16"/>
        <v>0.25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0</v>
      </c>
      <c r="J29">
        <f t="shared" si="16"/>
        <v>0</v>
      </c>
      <c r="K29">
        <f t="shared" si="16"/>
        <v>0</v>
      </c>
      <c r="L29">
        <f t="shared" si="16"/>
        <v>0</v>
      </c>
      <c r="M29">
        <f t="shared" si="16"/>
        <v>0</v>
      </c>
      <c r="N29">
        <f t="shared" si="16"/>
        <v>0</v>
      </c>
      <c r="O29">
        <f t="shared" si="16"/>
        <v>0</v>
      </c>
    </row>
    <row r="30" spans="2:24" x14ac:dyDescent="0.35">
      <c r="B30">
        <f t="shared" ref="B30:O30" si="17">IF(COUNTA(B15)&gt;0,$T15,0)</f>
        <v>0.16666666666666666</v>
      </c>
      <c r="C30">
        <f t="shared" si="17"/>
        <v>0.16666666666666666</v>
      </c>
      <c r="D30">
        <f t="shared" si="17"/>
        <v>0.16666666666666666</v>
      </c>
      <c r="E30">
        <f t="shared" si="17"/>
        <v>0.16666666666666666</v>
      </c>
      <c r="F30">
        <f t="shared" si="17"/>
        <v>0.16666666666666666</v>
      </c>
      <c r="G30">
        <f t="shared" si="17"/>
        <v>0.16666666666666666</v>
      </c>
      <c r="H30">
        <f t="shared" si="17"/>
        <v>0</v>
      </c>
      <c r="I30">
        <f t="shared" si="17"/>
        <v>0</v>
      </c>
      <c r="J30">
        <f t="shared" si="17"/>
        <v>0</v>
      </c>
      <c r="K30">
        <f t="shared" si="17"/>
        <v>0</v>
      </c>
      <c r="L30">
        <f t="shared" si="17"/>
        <v>0</v>
      </c>
      <c r="M30">
        <f t="shared" si="17"/>
        <v>0</v>
      </c>
      <c r="N30">
        <f t="shared" si="17"/>
        <v>0</v>
      </c>
      <c r="O30">
        <f t="shared" si="17"/>
        <v>0</v>
      </c>
    </row>
    <row r="31" spans="2:24" x14ac:dyDescent="0.35">
      <c r="B31">
        <f t="shared" ref="B31:O31" si="18">IF(COUNTA(B16)&gt;0,$T16,0)</f>
        <v>0.33333333333333331</v>
      </c>
      <c r="C31">
        <f t="shared" si="18"/>
        <v>0.33333333333333331</v>
      </c>
      <c r="D31">
        <f t="shared" si="18"/>
        <v>0.33333333333333331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</row>
    <row r="33" spans="2:15" x14ac:dyDescent="0.35">
      <c r="B33">
        <f t="shared" ref="B33:O33" si="19">IF(COUNTA(B3)&gt;0,$U3,0)</f>
        <v>292.36500000000001</v>
      </c>
      <c r="C33">
        <f t="shared" si="19"/>
        <v>292.36500000000001</v>
      </c>
      <c r="D33">
        <f t="shared" si="19"/>
        <v>0</v>
      </c>
      <c r="E33">
        <f t="shared" si="19"/>
        <v>0</v>
      </c>
      <c r="F33">
        <f t="shared" si="19"/>
        <v>0</v>
      </c>
      <c r="G33">
        <f t="shared" si="19"/>
        <v>0</v>
      </c>
      <c r="H33">
        <f t="shared" si="19"/>
        <v>0</v>
      </c>
      <c r="I33">
        <f t="shared" si="19"/>
        <v>0</v>
      </c>
      <c r="J33">
        <f t="shared" si="19"/>
        <v>0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</row>
    <row r="34" spans="2:15" x14ac:dyDescent="0.35">
      <c r="B34">
        <f t="shared" ref="B34:O34" si="20">IF(COUNTA(B4)&gt;0,$U4,0)</f>
        <v>149.49</v>
      </c>
      <c r="C34">
        <f t="shared" si="20"/>
        <v>149.49</v>
      </c>
      <c r="D34">
        <f t="shared" si="20"/>
        <v>0</v>
      </c>
      <c r="E34">
        <f t="shared" si="20"/>
        <v>0</v>
      </c>
      <c r="F34">
        <f t="shared" si="20"/>
        <v>0</v>
      </c>
      <c r="G34">
        <f t="shared" si="20"/>
        <v>0</v>
      </c>
      <c r="H34">
        <f t="shared" si="20"/>
        <v>0</v>
      </c>
      <c r="I34">
        <f t="shared" si="20"/>
        <v>0</v>
      </c>
      <c r="J34">
        <f t="shared" si="20"/>
        <v>0</v>
      </c>
      <c r="K34">
        <f t="shared" si="20"/>
        <v>0</v>
      </c>
      <c r="L34">
        <f t="shared" si="20"/>
        <v>0</v>
      </c>
      <c r="M34">
        <f t="shared" si="20"/>
        <v>0</v>
      </c>
      <c r="N34">
        <f t="shared" si="20"/>
        <v>0</v>
      </c>
      <c r="O34">
        <f t="shared" si="20"/>
        <v>0</v>
      </c>
    </row>
    <row r="35" spans="2:15" x14ac:dyDescent="0.35">
      <c r="B35">
        <f t="shared" ref="B35:O35" si="21">IF(COUNTA(B5)&gt;0,$U5,0)</f>
        <v>81.383333333333326</v>
      </c>
      <c r="C35">
        <f t="shared" si="21"/>
        <v>81.383333333333326</v>
      </c>
      <c r="D35">
        <f t="shared" si="21"/>
        <v>81.383333333333326</v>
      </c>
      <c r="E35">
        <f t="shared" si="21"/>
        <v>0</v>
      </c>
      <c r="F35">
        <f t="shared" si="21"/>
        <v>0</v>
      </c>
      <c r="G35">
        <f t="shared" si="21"/>
        <v>0</v>
      </c>
      <c r="H35">
        <f t="shared" si="21"/>
        <v>0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0</v>
      </c>
      <c r="M35">
        <f t="shared" si="21"/>
        <v>0</v>
      </c>
      <c r="N35">
        <f t="shared" si="21"/>
        <v>0</v>
      </c>
      <c r="O35">
        <f t="shared" si="21"/>
        <v>0</v>
      </c>
    </row>
    <row r="36" spans="2:15" x14ac:dyDescent="0.35">
      <c r="B36">
        <f t="shared" ref="B36:O36" si="22">IF(COUNTA(B6)&gt;0,$U6,0)</f>
        <v>150.715</v>
      </c>
      <c r="C36">
        <f t="shared" si="22"/>
        <v>150.715</v>
      </c>
      <c r="D36">
        <f t="shared" si="22"/>
        <v>0</v>
      </c>
      <c r="E36">
        <f t="shared" si="22"/>
        <v>0</v>
      </c>
      <c r="F36">
        <f t="shared" si="22"/>
        <v>0</v>
      </c>
      <c r="G36">
        <f t="shared" si="22"/>
        <v>0</v>
      </c>
      <c r="H36">
        <f t="shared" si="22"/>
        <v>0</v>
      </c>
      <c r="I36">
        <f t="shared" si="22"/>
        <v>0</v>
      </c>
      <c r="J36">
        <f t="shared" si="22"/>
        <v>0</v>
      </c>
      <c r="K36">
        <f t="shared" si="22"/>
        <v>0</v>
      </c>
      <c r="L36">
        <f t="shared" si="22"/>
        <v>0</v>
      </c>
      <c r="M36">
        <f t="shared" si="22"/>
        <v>0</v>
      </c>
      <c r="N36">
        <f t="shared" si="22"/>
        <v>0</v>
      </c>
      <c r="O36">
        <f t="shared" si="22"/>
        <v>0</v>
      </c>
    </row>
    <row r="37" spans="2:15" x14ac:dyDescent="0.35">
      <c r="B37">
        <f t="shared" ref="B37:O37" si="23">IF(COUNTA(B7)&gt;0,$U7,0)</f>
        <v>23.206666666666667</v>
      </c>
      <c r="C37">
        <f t="shared" si="23"/>
        <v>23.206666666666667</v>
      </c>
      <c r="D37">
        <f t="shared" si="23"/>
        <v>23.206666666666667</v>
      </c>
      <c r="E37">
        <f t="shared" si="23"/>
        <v>0</v>
      </c>
      <c r="F37">
        <f t="shared" si="23"/>
        <v>0</v>
      </c>
      <c r="G37">
        <f t="shared" si="23"/>
        <v>0</v>
      </c>
      <c r="H37">
        <f t="shared" si="23"/>
        <v>0</v>
      </c>
      <c r="I37">
        <f t="shared" si="23"/>
        <v>0</v>
      </c>
      <c r="J37">
        <f t="shared" si="23"/>
        <v>0</v>
      </c>
      <c r="K37">
        <f t="shared" si="23"/>
        <v>0</v>
      </c>
      <c r="L37">
        <f t="shared" si="23"/>
        <v>0</v>
      </c>
      <c r="M37">
        <f t="shared" si="23"/>
        <v>0</v>
      </c>
      <c r="N37">
        <f t="shared" si="23"/>
        <v>0</v>
      </c>
      <c r="O37">
        <f t="shared" si="23"/>
        <v>0</v>
      </c>
    </row>
    <row r="38" spans="2:15" x14ac:dyDescent="0.35">
      <c r="B38">
        <f t="shared" ref="B38:O38" si="24">IF(COUNTA(B8)&gt;0,$U8,0)</f>
        <v>32.1325</v>
      </c>
      <c r="C38">
        <f t="shared" si="24"/>
        <v>32.1325</v>
      </c>
      <c r="D38">
        <f t="shared" si="24"/>
        <v>32.1325</v>
      </c>
      <c r="E38">
        <f t="shared" si="24"/>
        <v>32.1325</v>
      </c>
      <c r="F38">
        <f t="shared" si="24"/>
        <v>0</v>
      </c>
      <c r="G38">
        <f t="shared" si="24"/>
        <v>0</v>
      </c>
      <c r="H38">
        <f t="shared" si="24"/>
        <v>0</v>
      </c>
      <c r="I38">
        <f t="shared" si="24"/>
        <v>0</v>
      </c>
      <c r="J38">
        <f t="shared" si="24"/>
        <v>0</v>
      </c>
      <c r="K38">
        <f t="shared" si="24"/>
        <v>0</v>
      </c>
      <c r="L38">
        <f t="shared" si="24"/>
        <v>0</v>
      </c>
      <c r="M38">
        <f t="shared" si="24"/>
        <v>0</v>
      </c>
      <c r="N38">
        <f t="shared" si="24"/>
        <v>0</v>
      </c>
      <c r="O38">
        <f t="shared" si="24"/>
        <v>0</v>
      </c>
    </row>
    <row r="39" spans="2:15" x14ac:dyDescent="0.35">
      <c r="B39">
        <f t="shared" ref="B39:O39" si="25">IF(COUNTA(B9)&gt;0,$U9,0)</f>
        <v>52.65</v>
      </c>
      <c r="C39">
        <f t="shared" si="25"/>
        <v>52.65</v>
      </c>
      <c r="D39">
        <f t="shared" si="25"/>
        <v>0</v>
      </c>
      <c r="E39">
        <f t="shared" si="25"/>
        <v>0</v>
      </c>
      <c r="F39">
        <f t="shared" si="25"/>
        <v>0</v>
      </c>
      <c r="G39">
        <f t="shared" si="25"/>
        <v>0</v>
      </c>
      <c r="H39">
        <f t="shared" si="25"/>
        <v>0</v>
      </c>
      <c r="I39">
        <f t="shared" si="25"/>
        <v>0</v>
      </c>
      <c r="J39">
        <f t="shared" si="25"/>
        <v>0</v>
      </c>
      <c r="K39">
        <f t="shared" si="25"/>
        <v>0</v>
      </c>
      <c r="L39">
        <f t="shared" si="25"/>
        <v>0</v>
      </c>
      <c r="M39">
        <f t="shared" si="25"/>
        <v>0</v>
      </c>
      <c r="N39">
        <f t="shared" si="25"/>
        <v>0</v>
      </c>
      <c r="O39">
        <f t="shared" si="25"/>
        <v>0</v>
      </c>
    </row>
    <row r="40" spans="2:15" x14ac:dyDescent="0.35">
      <c r="B40">
        <f t="shared" ref="B40:O40" si="26">IF(COUNTA(B10)&gt;0,$U10,0)</f>
        <v>7.6475</v>
      </c>
      <c r="C40">
        <f t="shared" si="26"/>
        <v>7.6475</v>
      </c>
      <c r="D40">
        <f t="shared" si="26"/>
        <v>7.6475</v>
      </c>
      <c r="E40">
        <f t="shared" si="26"/>
        <v>7.6475</v>
      </c>
      <c r="F40">
        <f t="shared" si="26"/>
        <v>0</v>
      </c>
      <c r="G40">
        <f t="shared" si="26"/>
        <v>0</v>
      </c>
      <c r="H40">
        <f t="shared" si="26"/>
        <v>0</v>
      </c>
      <c r="I40">
        <f t="shared" si="26"/>
        <v>0</v>
      </c>
      <c r="J40">
        <f t="shared" si="26"/>
        <v>0</v>
      </c>
      <c r="K40">
        <f t="shared" si="26"/>
        <v>0</v>
      </c>
      <c r="L40">
        <f t="shared" si="26"/>
        <v>0</v>
      </c>
      <c r="M40">
        <f t="shared" si="26"/>
        <v>0</v>
      </c>
      <c r="N40">
        <f t="shared" si="26"/>
        <v>0</v>
      </c>
      <c r="O40">
        <f t="shared" si="26"/>
        <v>0</v>
      </c>
    </row>
    <row r="41" spans="2:15" x14ac:dyDescent="0.35">
      <c r="B41">
        <f t="shared" ref="B41:O41" si="27">IF(COUNTA(B11)&gt;0,$U11,0)</f>
        <v>6.2830000000000004</v>
      </c>
      <c r="C41">
        <f t="shared" si="27"/>
        <v>6.2830000000000004</v>
      </c>
      <c r="D41">
        <f t="shared" si="27"/>
        <v>6.2830000000000004</v>
      </c>
      <c r="E41">
        <f t="shared" si="27"/>
        <v>6.2830000000000004</v>
      </c>
      <c r="F41">
        <f t="shared" si="27"/>
        <v>6.2830000000000004</v>
      </c>
      <c r="G41">
        <f t="shared" si="27"/>
        <v>6.2830000000000004</v>
      </c>
      <c r="H41">
        <f t="shared" si="27"/>
        <v>6.2830000000000004</v>
      </c>
      <c r="I41">
        <f t="shared" si="27"/>
        <v>6.2830000000000004</v>
      </c>
      <c r="J41">
        <f t="shared" si="27"/>
        <v>6.2830000000000004</v>
      </c>
      <c r="K41">
        <f t="shared" si="27"/>
        <v>6.2830000000000004</v>
      </c>
      <c r="L41">
        <f t="shared" si="27"/>
        <v>0</v>
      </c>
      <c r="M41">
        <f t="shared" si="27"/>
        <v>0</v>
      </c>
      <c r="N41">
        <f t="shared" si="27"/>
        <v>0</v>
      </c>
      <c r="O41">
        <f t="shared" si="27"/>
        <v>0</v>
      </c>
    </row>
    <row r="42" spans="2:15" x14ac:dyDescent="0.35">
      <c r="B42">
        <f t="shared" ref="B42:O42" si="28">IF(COUNTA(B12)&gt;0,$U12,0)</f>
        <v>4.1085714285714285</v>
      </c>
      <c r="C42">
        <f t="shared" si="28"/>
        <v>4.1085714285714285</v>
      </c>
      <c r="D42">
        <f t="shared" si="28"/>
        <v>4.1085714285714285</v>
      </c>
      <c r="E42">
        <f t="shared" si="28"/>
        <v>4.1085714285714285</v>
      </c>
      <c r="F42">
        <f t="shared" si="28"/>
        <v>4.1085714285714285</v>
      </c>
      <c r="G42">
        <f t="shared" si="28"/>
        <v>4.1085714285714285</v>
      </c>
      <c r="H42">
        <f t="shared" si="28"/>
        <v>4.1085714285714285</v>
      </c>
      <c r="I42">
        <f t="shared" si="28"/>
        <v>4.1085714285714285</v>
      </c>
      <c r="J42">
        <f t="shared" si="28"/>
        <v>4.1085714285714285</v>
      </c>
      <c r="K42">
        <f t="shared" si="28"/>
        <v>4.1085714285714285</v>
      </c>
      <c r="L42">
        <f t="shared" si="28"/>
        <v>4.1085714285714285</v>
      </c>
      <c r="M42">
        <f t="shared" si="28"/>
        <v>4.1085714285714285</v>
      </c>
      <c r="N42">
        <f t="shared" si="28"/>
        <v>4.1085714285714285</v>
      </c>
      <c r="O42">
        <f t="shared" si="28"/>
        <v>4.1085714285714285</v>
      </c>
    </row>
    <row r="43" spans="2:15" x14ac:dyDescent="0.35">
      <c r="B43">
        <f t="shared" ref="B43:O43" si="29">IF(COUNTA(B13)&gt;0,$U13,0)</f>
        <v>8.8016666666666659</v>
      </c>
      <c r="C43">
        <f t="shared" si="29"/>
        <v>8.8016666666666659</v>
      </c>
      <c r="D43">
        <f t="shared" si="29"/>
        <v>8.8016666666666659</v>
      </c>
      <c r="E43">
        <f t="shared" si="29"/>
        <v>8.8016666666666659</v>
      </c>
      <c r="F43">
        <f t="shared" si="29"/>
        <v>8.8016666666666659</v>
      </c>
      <c r="G43">
        <f t="shared" si="29"/>
        <v>8.8016666666666659</v>
      </c>
      <c r="H43">
        <f t="shared" si="29"/>
        <v>0</v>
      </c>
      <c r="I43">
        <f t="shared" si="29"/>
        <v>0</v>
      </c>
      <c r="J43">
        <f t="shared" si="29"/>
        <v>0</v>
      </c>
      <c r="K43">
        <f t="shared" si="29"/>
        <v>0</v>
      </c>
      <c r="L43">
        <f t="shared" si="29"/>
        <v>0</v>
      </c>
      <c r="M43">
        <f t="shared" si="29"/>
        <v>0</v>
      </c>
      <c r="N43">
        <f t="shared" si="29"/>
        <v>0</v>
      </c>
      <c r="O43">
        <f t="shared" si="29"/>
        <v>0</v>
      </c>
    </row>
    <row r="44" spans="2:15" x14ac:dyDescent="0.35">
      <c r="B44">
        <f t="shared" ref="B44:O44" si="30">IF(COUNTA(B14)&gt;0,$U14,0)</f>
        <v>5.5175000000000001</v>
      </c>
      <c r="C44">
        <f t="shared" si="30"/>
        <v>5.5175000000000001</v>
      </c>
      <c r="D44">
        <f t="shared" si="30"/>
        <v>5.5175000000000001</v>
      </c>
      <c r="E44">
        <f t="shared" si="30"/>
        <v>5.5175000000000001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</row>
    <row r="45" spans="2:15" x14ac:dyDescent="0.35">
      <c r="B45">
        <f t="shared" ref="B45:O45" si="31">IF(COUNTA(B15)&gt;0,$U15,0)</f>
        <v>15.786666666666665</v>
      </c>
      <c r="C45">
        <f t="shared" si="31"/>
        <v>15.786666666666665</v>
      </c>
      <c r="D45">
        <f t="shared" si="31"/>
        <v>15.786666666666665</v>
      </c>
      <c r="E45">
        <f t="shared" si="31"/>
        <v>15.786666666666665</v>
      </c>
      <c r="F45">
        <f t="shared" si="31"/>
        <v>15.786666666666665</v>
      </c>
      <c r="G45">
        <f t="shared" si="31"/>
        <v>15.786666666666665</v>
      </c>
      <c r="H45">
        <f t="shared" si="31"/>
        <v>0</v>
      </c>
      <c r="I45">
        <f t="shared" si="31"/>
        <v>0</v>
      </c>
      <c r="J45">
        <f t="shared" si="31"/>
        <v>0</v>
      </c>
      <c r="K45">
        <f t="shared" si="31"/>
        <v>0</v>
      </c>
      <c r="L45">
        <f t="shared" si="31"/>
        <v>0</v>
      </c>
      <c r="M45">
        <f t="shared" si="31"/>
        <v>0</v>
      </c>
      <c r="N45">
        <f t="shared" si="31"/>
        <v>0</v>
      </c>
      <c r="O45">
        <f t="shared" si="31"/>
        <v>0</v>
      </c>
    </row>
    <row r="46" spans="2:15" x14ac:dyDescent="0.35">
      <c r="B46">
        <f t="shared" ref="B46:O46" si="32">IF(COUNTA(B16)&gt;0,$U16,0)</f>
        <v>18.57</v>
      </c>
      <c r="C46">
        <f t="shared" si="32"/>
        <v>18.57</v>
      </c>
      <c r="D46">
        <f t="shared" si="32"/>
        <v>18.57</v>
      </c>
      <c r="E46">
        <f t="shared" si="32"/>
        <v>0</v>
      </c>
      <c r="F46">
        <f t="shared" si="32"/>
        <v>0</v>
      </c>
      <c r="G46">
        <f t="shared" si="32"/>
        <v>0</v>
      </c>
      <c r="H46">
        <f t="shared" si="32"/>
        <v>0</v>
      </c>
      <c r="I46">
        <f t="shared" si="32"/>
        <v>0</v>
      </c>
      <c r="J46">
        <f t="shared" si="32"/>
        <v>0</v>
      </c>
      <c r="K46">
        <f t="shared" si="32"/>
        <v>0</v>
      </c>
      <c r="L46">
        <f t="shared" si="32"/>
        <v>0</v>
      </c>
      <c r="M46">
        <f t="shared" si="32"/>
        <v>0</v>
      </c>
      <c r="N46">
        <f t="shared" si="32"/>
        <v>0</v>
      </c>
      <c r="O46">
        <f t="shared" si="32"/>
        <v>0</v>
      </c>
    </row>
    <row r="250" spans="2:3" x14ac:dyDescent="0.35">
      <c r="B250" t="e">
        <f>INDEX(Data,1+INT((ROW(#REF!)-1)/COLUMNS(Data)),MOD(ROW(#REF!)-1+COLUMNS(Data),COLUMNS(Data))+1)</f>
        <v>#REF!</v>
      </c>
      <c r="C250" t="e">
        <f>INDEX(Dat,1+INT((ROW(#REF!)-1)/COLUMNS(Dat)),MOD(ROW(#REF!)-1+COLUMNS(Dat),COLUMNS(Dat))+1)</f>
        <v>#REF!</v>
      </c>
    </row>
    <row r="251" spans="2:3" x14ac:dyDescent="0.35">
      <c r="B251" t="e">
        <f>INDEX(Data,1+INT((ROW(#REF!)-1)/COLUMNS(Data)),MOD(ROW(#REF!)-1+COLUMNS(Data),COLUMNS(Data))+1)</f>
        <v>#REF!</v>
      </c>
      <c r="C251" t="e">
        <f>INDEX(Dat,1+INT((ROW(#REF!)-1)/COLUMNS(Dat)),MOD(ROW(#REF!)-1+COLUMNS(Dat),COLUMNS(Dat))+1)</f>
        <v>#REF!</v>
      </c>
    </row>
    <row r="252" spans="2:3" x14ac:dyDescent="0.35">
      <c r="B252" t="e">
        <f>INDEX(Data,1+INT((ROW(#REF!)-1)/COLUMNS(Data)),MOD(ROW(#REF!)-1+COLUMNS(Data),COLUMNS(Data))+1)</f>
        <v>#REF!</v>
      </c>
      <c r="C252" t="e">
        <f>INDEX(Dat,1+INT((ROW(#REF!)-1)/COLUMNS(Dat)),MOD(ROW(#REF!)-1+COLUMNS(Dat),COLUMNS(Dat))+1)</f>
        <v>#REF!</v>
      </c>
    </row>
    <row r="253" spans="2:3" x14ac:dyDescent="0.35">
      <c r="B253" t="e">
        <f>INDEX(Data,1+INT((ROW(#REF!)-1)/COLUMNS(Data)),MOD(ROW(#REF!)-1+COLUMNS(Data),COLUMNS(Data))+1)</f>
        <v>#REF!</v>
      </c>
      <c r="C253" t="e">
        <f>INDEX(Dat,1+INT((ROW(#REF!)-1)/COLUMNS(Dat)),MOD(ROW(#REF!)-1+COLUMNS(Dat),COLUMNS(Dat))+1)</f>
        <v>#REF!</v>
      </c>
    </row>
    <row r="254" spans="2:3" x14ac:dyDescent="0.35">
      <c r="B254" t="e">
        <f>INDEX(Data,1+INT((ROW(#REF!)-1)/COLUMNS(Data)),MOD(ROW(#REF!)-1+COLUMNS(Data),COLUMNS(Data))+1)</f>
        <v>#REF!</v>
      </c>
      <c r="C254" t="e">
        <f>INDEX(Dat,1+INT((ROW(#REF!)-1)/COLUMNS(Dat)),MOD(ROW(#REF!)-1+COLUMNS(Dat),COLUMNS(Dat))+1)</f>
        <v>#REF!</v>
      </c>
    </row>
    <row r="255" spans="2:3" x14ac:dyDescent="0.35">
      <c r="B255" t="e">
        <f>INDEX(Data,1+INT((ROW(#REF!)-1)/COLUMNS(Data)),MOD(ROW(#REF!)-1+COLUMNS(Data),COLUMNS(Data))+1)</f>
        <v>#REF!</v>
      </c>
      <c r="C255" t="e">
        <f>INDEX(Dat,1+INT((ROW(#REF!)-1)/COLUMNS(Dat)),MOD(ROW(#REF!)-1+COLUMNS(Dat),COLUMNS(Dat))+1)</f>
        <v>#REF!</v>
      </c>
    </row>
    <row r="256" spans="2:3" x14ac:dyDescent="0.35">
      <c r="B256" t="e">
        <f>INDEX(Data,1+INT((ROW(#REF!)-1)/COLUMNS(Data)),MOD(ROW(#REF!)-1+COLUMNS(Data),COLUMNS(Data))+1)</f>
        <v>#REF!</v>
      </c>
      <c r="C256" t="e">
        <f>INDEX(Dat,1+INT((ROW(#REF!)-1)/COLUMNS(Dat)),MOD(ROW(#REF!)-1+COLUMNS(Dat),COLUMNS(Dat))+1)</f>
        <v>#REF!</v>
      </c>
    </row>
    <row r="257" spans="2:3" x14ac:dyDescent="0.35">
      <c r="B257" t="e">
        <f>INDEX(Data,1+INT((ROW(#REF!)-1)/COLUMNS(Data)),MOD(ROW(#REF!)-1+COLUMNS(Data),COLUMNS(Data))+1)</f>
        <v>#REF!</v>
      </c>
      <c r="C257" t="e">
        <f>INDEX(Dat,1+INT((ROW(#REF!)-1)/COLUMNS(Dat)),MOD(ROW(#REF!)-1+COLUMNS(Dat),COLUMNS(Dat))+1)</f>
        <v>#REF!</v>
      </c>
    </row>
    <row r="258" spans="2:3" x14ac:dyDescent="0.35">
      <c r="B258" t="e">
        <f>INDEX(Data,1+INT((ROW(#REF!)-1)/COLUMNS(Data)),MOD(ROW(#REF!)-1+COLUMNS(Data),COLUMNS(Data))+1)</f>
        <v>#REF!</v>
      </c>
      <c r="C258" t="e">
        <f>INDEX(Dat,1+INT((ROW(#REF!)-1)/COLUMNS(Dat)),MOD(ROW(#REF!)-1+COLUMNS(Dat),COLUMNS(Dat))+1)</f>
        <v>#REF!</v>
      </c>
    </row>
    <row r="259" spans="2:3" x14ac:dyDescent="0.35">
      <c r="B259" t="e">
        <f>INDEX(Data,1+INT((ROW(#REF!)-1)/COLUMNS(Data)),MOD(ROW(#REF!)-1+COLUMNS(Data),COLUMNS(Data))+1)</f>
        <v>#REF!</v>
      </c>
      <c r="C259" t="e">
        <f>INDEX(Dat,1+INT((ROW(#REF!)-1)/COLUMNS(Dat)),MOD(ROW(#REF!)-1+COLUMNS(Dat),COLUMNS(Dat))+1)</f>
        <v>#REF!</v>
      </c>
    </row>
  </sheetData>
  <mergeCells count="1">
    <mergeCell ref="Q18:X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DAB-8FBD-4D2C-B274-030FB23FCEDD}">
  <sheetPr filterMode="1"/>
  <dimension ref="B2:R212"/>
  <sheetViews>
    <sheetView workbookViewId="0">
      <selection activeCell="R17" sqref="R17:R201"/>
    </sheetView>
  </sheetViews>
  <sheetFormatPr defaultRowHeight="14.5" x14ac:dyDescent="0.35"/>
  <sheetData>
    <row r="2" spans="2:18" x14ac:dyDescent="0.35">
      <c r="B2">
        <v>292.36500000000001</v>
      </c>
      <c r="C2">
        <v>292.36500000000001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2:18" x14ac:dyDescent="0.35">
      <c r="B3">
        <v>149.49</v>
      </c>
      <c r="C3">
        <v>149.49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2:18" x14ac:dyDescent="0.35">
      <c r="B4">
        <v>81.383333333333326</v>
      </c>
      <c r="C4">
        <v>81.383333333333326</v>
      </c>
      <c r="D4">
        <v>81.383333333333326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8" x14ac:dyDescent="0.35">
      <c r="B5">
        <v>150.715</v>
      </c>
      <c r="C5">
        <v>150.715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8" x14ac:dyDescent="0.35">
      <c r="B6">
        <v>23.206666666666667</v>
      </c>
      <c r="C6">
        <v>23.206666666666667</v>
      </c>
      <c r="D6">
        <v>23.206666666666667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8" x14ac:dyDescent="0.35">
      <c r="B7">
        <v>32.1325</v>
      </c>
      <c r="C7">
        <v>32.1325</v>
      </c>
      <c r="D7">
        <v>32.1325</v>
      </c>
      <c r="E7">
        <v>32.1325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8" x14ac:dyDescent="0.35">
      <c r="B8">
        <v>52.65</v>
      </c>
      <c r="C8">
        <v>52.65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2:18" x14ac:dyDescent="0.35">
      <c r="B9">
        <v>7.6475</v>
      </c>
      <c r="C9">
        <v>7.6475</v>
      </c>
      <c r="D9">
        <v>7.6475</v>
      </c>
      <c r="E9">
        <v>7.6475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8" x14ac:dyDescent="0.35">
      <c r="B10">
        <v>6.2830000000000004</v>
      </c>
      <c r="C10">
        <v>6.2830000000000004</v>
      </c>
      <c r="D10">
        <v>6.2830000000000004</v>
      </c>
      <c r="E10">
        <v>6.2830000000000004</v>
      </c>
      <c r="F10">
        <v>6.2830000000000004</v>
      </c>
      <c r="G10">
        <v>6.2830000000000004</v>
      </c>
      <c r="H10">
        <v>6.2830000000000004</v>
      </c>
      <c r="I10">
        <v>6.2830000000000004</v>
      </c>
      <c r="J10">
        <v>6.2830000000000004</v>
      </c>
      <c r="K10">
        <v>6.2830000000000004</v>
      </c>
      <c r="L10">
        <v>0</v>
      </c>
      <c r="M10">
        <v>0</v>
      </c>
      <c r="N10">
        <v>0</v>
      </c>
      <c r="O10">
        <v>0</v>
      </c>
    </row>
    <row r="11" spans="2:18" x14ac:dyDescent="0.35">
      <c r="B11">
        <v>4.1085714285714285</v>
      </c>
      <c r="C11">
        <v>4.1085714285714285</v>
      </c>
      <c r="D11">
        <v>4.1085714285714285</v>
      </c>
      <c r="E11">
        <v>4.1085714285714285</v>
      </c>
      <c r="F11">
        <v>4.1085714285714285</v>
      </c>
      <c r="G11">
        <v>4.1085714285714285</v>
      </c>
      <c r="H11">
        <v>4.1085714285714285</v>
      </c>
      <c r="I11">
        <v>4.1085714285714285</v>
      </c>
      <c r="J11">
        <v>4.1085714285714285</v>
      </c>
      <c r="K11">
        <v>4.1085714285714285</v>
      </c>
      <c r="L11">
        <v>4.1085714285714285</v>
      </c>
      <c r="M11">
        <v>4.1085714285714285</v>
      </c>
      <c r="N11">
        <v>4.1085714285714285</v>
      </c>
      <c r="O11">
        <v>4.1085714285714285</v>
      </c>
    </row>
    <row r="12" spans="2:18" x14ac:dyDescent="0.35">
      <c r="B12">
        <v>8.8016666666666659</v>
      </c>
      <c r="C12">
        <v>8.8016666666666659</v>
      </c>
      <c r="D12">
        <v>8.8016666666666659</v>
      </c>
      <c r="E12">
        <v>8.8016666666666659</v>
      </c>
      <c r="F12">
        <v>8.8016666666666659</v>
      </c>
      <c r="G12">
        <v>8.8016666666666659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8" x14ac:dyDescent="0.35">
      <c r="B13">
        <v>5.5175000000000001</v>
      </c>
      <c r="C13">
        <v>5.5175000000000001</v>
      </c>
      <c r="D13">
        <v>5.5175000000000001</v>
      </c>
      <c r="E13">
        <v>5.5175000000000001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8" x14ac:dyDescent="0.35">
      <c r="B14">
        <v>15.786666666666665</v>
      </c>
      <c r="C14">
        <v>15.786666666666665</v>
      </c>
      <c r="D14">
        <v>15.786666666666665</v>
      </c>
      <c r="E14">
        <v>15.786666666666665</v>
      </c>
      <c r="F14">
        <v>15.786666666666665</v>
      </c>
      <c r="G14">
        <v>15.786666666666665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8" x14ac:dyDescent="0.35">
      <c r="B15">
        <v>18.57</v>
      </c>
      <c r="C15">
        <v>18.57</v>
      </c>
      <c r="D15">
        <v>18.57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8" x14ac:dyDescent="0.35">
      <c r="R16" t="s">
        <v>48</v>
      </c>
    </row>
    <row r="17" spans="18:18" x14ac:dyDescent="0.35">
      <c r="R17">
        <f t="shared" ref="R17:R48" si="0">INDEX(v,1+INT((ROW(A1)-1)/COLUMNS(v)),MOD(ROW(A1)-1+COLUMNS(v),COLUMNS(v))+1)</f>
        <v>292.36500000000001</v>
      </c>
    </row>
    <row r="18" spans="18:18" x14ac:dyDescent="0.35">
      <c r="R18">
        <f t="shared" si="0"/>
        <v>292.36500000000001</v>
      </c>
    </row>
    <row r="19" spans="18:18" hidden="1" x14ac:dyDescent="0.35">
      <c r="R19">
        <f t="shared" si="0"/>
        <v>0</v>
      </c>
    </row>
    <row r="20" spans="18:18" hidden="1" x14ac:dyDescent="0.35">
      <c r="R20">
        <f t="shared" si="0"/>
        <v>0</v>
      </c>
    </row>
    <row r="21" spans="18:18" hidden="1" x14ac:dyDescent="0.35">
      <c r="R21">
        <f t="shared" si="0"/>
        <v>0</v>
      </c>
    </row>
    <row r="22" spans="18:18" hidden="1" x14ac:dyDescent="0.35">
      <c r="R22">
        <f t="shared" si="0"/>
        <v>0</v>
      </c>
    </row>
    <row r="23" spans="18:18" hidden="1" x14ac:dyDescent="0.35">
      <c r="R23">
        <f t="shared" si="0"/>
        <v>0</v>
      </c>
    </row>
    <row r="24" spans="18:18" hidden="1" x14ac:dyDescent="0.35">
      <c r="R24">
        <f t="shared" si="0"/>
        <v>0</v>
      </c>
    </row>
    <row r="25" spans="18:18" hidden="1" x14ac:dyDescent="0.35">
      <c r="R25">
        <f t="shared" si="0"/>
        <v>0</v>
      </c>
    </row>
    <row r="26" spans="18:18" hidden="1" x14ac:dyDescent="0.35">
      <c r="R26">
        <f t="shared" si="0"/>
        <v>0</v>
      </c>
    </row>
    <row r="27" spans="18:18" hidden="1" x14ac:dyDescent="0.35">
      <c r="R27">
        <f t="shared" si="0"/>
        <v>0</v>
      </c>
    </row>
    <row r="28" spans="18:18" hidden="1" x14ac:dyDescent="0.35">
      <c r="R28">
        <f t="shared" si="0"/>
        <v>0</v>
      </c>
    </row>
    <row r="29" spans="18:18" hidden="1" x14ac:dyDescent="0.35">
      <c r="R29">
        <f t="shared" si="0"/>
        <v>0</v>
      </c>
    </row>
    <row r="30" spans="18:18" hidden="1" x14ac:dyDescent="0.35">
      <c r="R30">
        <f t="shared" si="0"/>
        <v>0</v>
      </c>
    </row>
    <row r="31" spans="18:18" x14ac:dyDescent="0.35">
      <c r="R31">
        <f t="shared" si="0"/>
        <v>149.49</v>
      </c>
    </row>
    <row r="32" spans="18:18" x14ac:dyDescent="0.35">
      <c r="R32">
        <f t="shared" si="0"/>
        <v>149.49</v>
      </c>
    </row>
    <row r="33" spans="18:18" hidden="1" x14ac:dyDescent="0.35">
      <c r="R33">
        <f t="shared" si="0"/>
        <v>0</v>
      </c>
    </row>
    <row r="34" spans="18:18" hidden="1" x14ac:dyDescent="0.35">
      <c r="R34">
        <f t="shared" si="0"/>
        <v>0</v>
      </c>
    </row>
    <row r="35" spans="18:18" hidden="1" x14ac:dyDescent="0.35">
      <c r="R35">
        <f t="shared" si="0"/>
        <v>0</v>
      </c>
    </row>
    <row r="36" spans="18:18" hidden="1" x14ac:dyDescent="0.35">
      <c r="R36">
        <f t="shared" si="0"/>
        <v>0</v>
      </c>
    </row>
    <row r="37" spans="18:18" hidden="1" x14ac:dyDescent="0.35">
      <c r="R37">
        <f t="shared" si="0"/>
        <v>0</v>
      </c>
    </row>
    <row r="38" spans="18:18" hidden="1" x14ac:dyDescent="0.35">
      <c r="R38">
        <f t="shared" si="0"/>
        <v>0</v>
      </c>
    </row>
    <row r="39" spans="18:18" hidden="1" x14ac:dyDescent="0.35">
      <c r="R39">
        <f t="shared" si="0"/>
        <v>0</v>
      </c>
    </row>
    <row r="40" spans="18:18" hidden="1" x14ac:dyDescent="0.35">
      <c r="R40">
        <f t="shared" si="0"/>
        <v>0</v>
      </c>
    </row>
    <row r="41" spans="18:18" hidden="1" x14ac:dyDescent="0.35">
      <c r="R41">
        <f t="shared" si="0"/>
        <v>0</v>
      </c>
    </row>
    <row r="42" spans="18:18" hidden="1" x14ac:dyDescent="0.35">
      <c r="R42">
        <f t="shared" si="0"/>
        <v>0</v>
      </c>
    </row>
    <row r="43" spans="18:18" hidden="1" x14ac:dyDescent="0.35">
      <c r="R43">
        <f t="shared" si="0"/>
        <v>0</v>
      </c>
    </row>
    <row r="44" spans="18:18" hidden="1" x14ac:dyDescent="0.35">
      <c r="R44">
        <f t="shared" si="0"/>
        <v>0</v>
      </c>
    </row>
    <row r="45" spans="18:18" x14ac:dyDescent="0.35">
      <c r="R45">
        <f t="shared" si="0"/>
        <v>81.383333333333326</v>
      </c>
    </row>
    <row r="46" spans="18:18" x14ac:dyDescent="0.35">
      <c r="R46">
        <f t="shared" si="0"/>
        <v>81.383333333333326</v>
      </c>
    </row>
    <row r="47" spans="18:18" x14ac:dyDescent="0.35">
      <c r="R47">
        <f t="shared" si="0"/>
        <v>81.383333333333326</v>
      </c>
    </row>
    <row r="48" spans="18:18" hidden="1" x14ac:dyDescent="0.35">
      <c r="R48">
        <f t="shared" si="0"/>
        <v>0</v>
      </c>
    </row>
    <row r="49" spans="18:18" hidden="1" x14ac:dyDescent="0.35">
      <c r="R49">
        <f t="shared" ref="R49:R80" si="1">INDEX(v,1+INT((ROW(A33)-1)/COLUMNS(v)),MOD(ROW(A33)-1+COLUMNS(v),COLUMNS(v))+1)</f>
        <v>0</v>
      </c>
    </row>
    <row r="50" spans="18:18" hidden="1" x14ac:dyDescent="0.35">
      <c r="R50">
        <f t="shared" si="1"/>
        <v>0</v>
      </c>
    </row>
    <row r="51" spans="18:18" hidden="1" x14ac:dyDescent="0.35">
      <c r="R51">
        <f t="shared" si="1"/>
        <v>0</v>
      </c>
    </row>
    <row r="52" spans="18:18" hidden="1" x14ac:dyDescent="0.35">
      <c r="R52">
        <f t="shared" si="1"/>
        <v>0</v>
      </c>
    </row>
    <row r="53" spans="18:18" hidden="1" x14ac:dyDescent="0.35">
      <c r="R53">
        <f t="shared" si="1"/>
        <v>0</v>
      </c>
    </row>
    <row r="54" spans="18:18" hidden="1" x14ac:dyDescent="0.35">
      <c r="R54">
        <f t="shared" si="1"/>
        <v>0</v>
      </c>
    </row>
    <row r="55" spans="18:18" hidden="1" x14ac:dyDescent="0.35">
      <c r="R55">
        <f t="shared" si="1"/>
        <v>0</v>
      </c>
    </row>
    <row r="56" spans="18:18" hidden="1" x14ac:dyDescent="0.35">
      <c r="R56">
        <f t="shared" si="1"/>
        <v>0</v>
      </c>
    </row>
    <row r="57" spans="18:18" hidden="1" x14ac:dyDescent="0.35">
      <c r="R57">
        <f t="shared" si="1"/>
        <v>0</v>
      </c>
    </row>
    <row r="58" spans="18:18" hidden="1" x14ac:dyDescent="0.35">
      <c r="R58">
        <f t="shared" si="1"/>
        <v>0</v>
      </c>
    </row>
    <row r="59" spans="18:18" x14ac:dyDescent="0.35">
      <c r="R59">
        <f t="shared" si="1"/>
        <v>150.715</v>
      </c>
    </row>
    <row r="60" spans="18:18" x14ac:dyDescent="0.35">
      <c r="R60">
        <f t="shared" si="1"/>
        <v>150.715</v>
      </c>
    </row>
    <row r="61" spans="18:18" hidden="1" x14ac:dyDescent="0.35">
      <c r="R61">
        <f t="shared" si="1"/>
        <v>0</v>
      </c>
    </row>
    <row r="62" spans="18:18" hidden="1" x14ac:dyDescent="0.35">
      <c r="R62">
        <f t="shared" si="1"/>
        <v>0</v>
      </c>
    </row>
    <row r="63" spans="18:18" hidden="1" x14ac:dyDescent="0.35">
      <c r="R63">
        <f t="shared" si="1"/>
        <v>0</v>
      </c>
    </row>
    <row r="64" spans="18:18" hidden="1" x14ac:dyDescent="0.35">
      <c r="R64">
        <f t="shared" si="1"/>
        <v>0</v>
      </c>
    </row>
    <row r="65" spans="18:18" hidden="1" x14ac:dyDescent="0.35">
      <c r="R65">
        <f t="shared" si="1"/>
        <v>0</v>
      </c>
    </row>
    <row r="66" spans="18:18" hidden="1" x14ac:dyDescent="0.35">
      <c r="R66">
        <f t="shared" si="1"/>
        <v>0</v>
      </c>
    </row>
    <row r="67" spans="18:18" hidden="1" x14ac:dyDescent="0.35">
      <c r="R67">
        <f t="shared" si="1"/>
        <v>0</v>
      </c>
    </row>
    <row r="68" spans="18:18" hidden="1" x14ac:dyDescent="0.35">
      <c r="R68">
        <f t="shared" si="1"/>
        <v>0</v>
      </c>
    </row>
    <row r="69" spans="18:18" hidden="1" x14ac:dyDescent="0.35">
      <c r="R69">
        <f t="shared" si="1"/>
        <v>0</v>
      </c>
    </row>
    <row r="70" spans="18:18" hidden="1" x14ac:dyDescent="0.35">
      <c r="R70">
        <f t="shared" si="1"/>
        <v>0</v>
      </c>
    </row>
    <row r="71" spans="18:18" hidden="1" x14ac:dyDescent="0.35">
      <c r="R71">
        <f t="shared" si="1"/>
        <v>0</v>
      </c>
    </row>
    <row r="72" spans="18:18" hidden="1" x14ac:dyDescent="0.35">
      <c r="R72">
        <f t="shared" si="1"/>
        <v>0</v>
      </c>
    </row>
    <row r="73" spans="18:18" x14ac:dyDescent="0.35">
      <c r="R73">
        <f t="shared" si="1"/>
        <v>23.206666666666667</v>
      </c>
    </row>
    <row r="74" spans="18:18" x14ac:dyDescent="0.35">
      <c r="R74">
        <f t="shared" si="1"/>
        <v>23.206666666666667</v>
      </c>
    </row>
    <row r="75" spans="18:18" x14ac:dyDescent="0.35">
      <c r="R75">
        <f t="shared" si="1"/>
        <v>23.206666666666667</v>
      </c>
    </row>
    <row r="76" spans="18:18" hidden="1" x14ac:dyDescent="0.35">
      <c r="R76">
        <f t="shared" si="1"/>
        <v>0</v>
      </c>
    </row>
    <row r="77" spans="18:18" hidden="1" x14ac:dyDescent="0.35">
      <c r="R77">
        <f t="shared" si="1"/>
        <v>0</v>
      </c>
    </row>
    <row r="78" spans="18:18" hidden="1" x14ac:dyDescent="0.35">
      <c r="R78">
        <f t="shared" si="1"/>
        <v>0</v>
      </c>
    </row>
    <row r="79" spans="18:18" hidden="1" x14ac:dyDescent="0.35">
      <c r="R79">
        <f t="shared" si="1"/>
        <v>0</v>
      </c>
    </row>
    <row r="80" spans="18:18" hidden="1" x14ac:dyDescent="0.35">
      <c r="R80">
        <f t="shared" si="1"/>
        <v>0</v>
      </c>
    </row>
    <row r="81" spans="18:18" hidden="1" x14ac:dyDescent="0.35">
      <c r="R81">
        <f t="shared" ref="R81:R112" si="2">INDEX(v,1+INT((ROW(A65)-1)/COLUMNS(v)),MOD(ROW(A65)-1+COLUMNS(v),COLUMNS(v))+1)</f>
        <v>0</v>
      </c>
    </row>
    <row r="82" spans="18:18" hidden="1" x14ac:dyDescent="0.35">
      <c r="R82">
        <f t="shared" si="2"/>
        <v>0</v>
      </c>
    </row>
    <row r="83" spans="18:18" hidden="1" x14ac:dyDescent="0.35">
      <c r="R83">
        <f t="shared" si="2"/>
        <v>0</v>
      </c>
    </row>
    <row r="84" spans="18:18" hidden="1" x14ac:dyDescent="0.35">
      <c r="R84">
        <f t="shared" si="2"/>
        <v>0</v>
      </c>
    </row>
    <row r="85" spans="18:18" hidden="1" x14ac:dyDescent="0.35">
      <c r="R85">
        <f t="shared" si="2"/>
        <v>0</v>
      </c>
    </row>
    <row r="86" spans="18:18" hidden="1" x14ac:dyDescent="0.35">
      <c r="R86">
        <f t="shared" si="2"/>
        <v>0</v>
      </c>
    </row>
    <row r="87" spans="18:18" x14ac:dyDescent="0.35">
      <c r="R87">
        <f t="shared" si="2"/>
        <v>32.1325</v>
      </c>
    </row>
    <row r="88" spans="18:18" x14ac:dyDescent="0.35">
      <c r="R88">
        <f t="shared" si="2"/>
        <v>32.1325</v>
      </c>
    </row>
    <row r="89" spans="18:18" x14ac:dyDescent="0.35">
      <c r="R89">
        <f t="shared" si="2"/>
        <v>32.1325</v>
      </c>
    </row>
    <row r="90" spans="18:18" x14ac:dyDescent="0.35">
      <c r="R90">
        <f t="shared" si="2"/>
        <v>32.1325</v>
      </c>
    </row>
    <row r="91" spans="18:18" hidden="1" x14ac:dyDescent="0.35">
      <c r="R91">
        <f t="shared" si="2"/>
        <v>0</v>
      </c>
    </row>
    <row r="92" spans="18:18" hidden="1" x14ac:dyDescent="0.35">
      <c r="R92">
        <f t="shared" si="2"/>
        <v>0</v>
      </c>
    </row>
    <row r="93" spans="18:18" hidden="1" x14ac:dyDescent="0.35">
      <c r="R93">
        <f t="shared" si="2"/>
        <v>0</v>
      </c>
    </row>
    <row r="94" spans="18:18" hidden="1" x14ac:dyDescent="0.35">
      <c r="R94">
        <f t="shared" si="2"/>
        <v>0</v>
      </c>
    </row>
    <row r="95" spans="18:18" hidden="1" x14ac:dyDescent="0.35">
      <c r="R95">
        <f t="shared" si="2"/>
        <v>0</v>
      </c>
    </row>
    <row r="96" spans="18:18" hidden="1" x14ac:dyDescent="0.35">
      <c r="R96">
        <f t="shared" si="2"/>
        <v>0</v>
      </c>
    </row>
    <row r="97" spans="18:18" hidden="1" x14ac:dyDescent="0.35">
      <c r="R97">
        <f t="shared" si="2"/>
        <v>0</v>
      </c>
    </row>
    <row r="98" spans="18:18" hidden="1" x14ac:dyDescent="0.35">
      <c r="R98">
        <f t="shared" si="2"/>
        <v>0</v>
      </c>
    </row>
    <row r="99" spans="18:18" hidden="1" x14ac:dyDescent="0.35">
      <c r="R99">
        <f t="shared" si="2"/>
        <v>0</v>
      </c>
    </row>
    <row r="100" spans="18:18" hidden="1" x14ac:dyDescent="0.35">
      <c r="R100">
        <f t="shared" si="2"/>
        <v>0</v>
      </c>
    </row>
    <row r="101" spans="18:18" x14ac:dyDescent="0.35">
      <c r="R101">
        <f t="shared" si="2"/>
        <v>52.65</v>
      </c>
    </row>
    <row r="102" spans="18:18" x14ac:dyDescent="0.35">
      <c r="R102">
        <f t="shared" si="2"/>
        <v>52.65</v>
      </c>
    </row>
    <row r="103" spans="18:18" hidden="1" x14ac:dyDescent="0.35">
      <c r="R103">
        <f t="shared" si="2"/>
        <v>0</v>
      </c>
    </row>
    <row r="104" spans="18:18" hidden="1" x14ac:dyDescent="0.35">
      <c r="R104">
        <f t="shared" si="2"/>
        <v>0</v>
      </c>
    </row>
    <row r="105" spans="18:18" hidden="1" x14ac:dyDescent="0.35">
      <c r="R105">
        <f t="shared" si="2"/>
        <v>0</v>
      </c>
    </row>
    <row r="106" spans="18:18" hidden="1" x14ac:dyDescent="0.35">
      <c r="R106">
        <f t="shared" si="2"/>
        <v>0</v>
      </c>
    </row>
    <row r="107" spans="18:18" hidden="1" x14ac:dyDescent="0.35">
      <c r="R107">
        <f t="shared" si="2"/>
        <v>0</v>
      </c>
    </row>
    <row r="108" spans="18:18" hidden="1" x14ac:dyDescent="0.35">
      <c r="R108">
        <f t="shared" si="2"/>
        <v>0</v>
      </c>
    </row>
    <row r="109" spans="18:18" hidden="1" x14ac:dyDescent="0.35">
      <c r="R109">
        <f t="shared" si="2"/>
        <v>0</v>
      </c>
    </row>
    <row r="110" spans="18:18" hidden="1" x14ac:dyDescent="0.35">
      <c r="R110">
        <f t="shared" si="2"/>
        <v>0</v>
      </c>
    </row>
    <row r="111" spans="18:18" hidden="1" x14ac:dyDescent="0.35">
      <c r="R111">
        <f t="shared" si="2"/>
        <v>0</v>
      </c>
    </row>
    <row r="112" spans="18:18" hidden="1" x14ac:dyDescent="0.35">
      <c r="R112">
        <f t="shared" si="2"/>
        <v>0</v>
      </c>
    </row>
    <row r="113" spans="18:18" hidden="1" x14ac:dyDescent="0.35">
      <c r="R113">
        <f t="shared" ref="R113:R144" si="3">INDEX(v,1+INT((ROW(A97)-1)/COLUMNS(v)),MOD(ROW(A97)-1+COLUMNS(v),COLUMNS(v))+1)</f>
        <v>0</v>
      </c>
    </row>
    <row r="114" spans="18:18" hidden="1" x14ac:dyDescent="0.35">
      <c r="R114">
        <f t="shared" si="3"/>
        <v>0</v>
      </c>
    </row>
    <row r="115" spans="18:18" x14ac:dyDescent="0.35">
      <c r="R115">
        <f t="shared" si="3"/>
        <v>7.6475</v>
      </c>
    </row>
    <row r="116" spans="18:18" x14ac:dyDescent="0.35">
      <c r="R116">
        <f t="shared" si="3"/>
        <v>7.6475</v>
      </c>
    </row>
    <row r="117" spans="18:18" x14ac:dyDescent="0.35">
      <c r="R117">
        <f t="shared" si="3"/>
        <v>7.6475</v>
      </c>
    </row>
    <row r="118" spans="18:18" x14ac:dyDescent="0.35">
      <c r="R118">
        <f t="shared" si="3"/>
        <v>7.6475</v>
      </c>
    </row>
    <row r="119" spans="18:18" hidden="1" x14ac:dyDescent="0.35">
      <c r="R119">
        <f t="shared" si="3"/>
        <v>0</v>
      </c>
    </row>
    <row r="120" spans="18:18" hidden="1" x14ac:dyDescent="0.35">
      <c r="R120">
        <f t="shared" si="3"/>
        <v>0</v>
      </c>
    </row>
    <row r="121" spans="18:18" hidden="1" x14ac:dyDescent="0.35">
      <c r="R121">
        <f t="shared" si="3"/>
        <v>0</v>
      </c>
    </row>
    <row r="122" spans="18:18" hidden="1" x14ac:dyDescent="0.35">
      <c r="R122">
        <f t="shared" si="3"/>
        <v>0</v>
      </c>
    </row>
    <row r="123" spans="18:18" hidden="1" x14ac:dyDescent="0.35">
      <c r="R123">
        <f t="shared" si="3"/>
        <v>0</v>
      </c>
    </row>
    <row r="124" spans="18:18" hidden="1" x14ac:dyDescent="0.35">
      <c r="R124">
        <f t="shared" si="3"/>
        <v>0</v>
      </c>
    </row>
    <row r="125" spans="18:18" hidden="1" x14ac:dyDescent="0.35">
      <c r="R125">
        <f t="shared" si="3"/>
        <v>0</v>
      </c>
    </row>
    <row r="126" spans="18:18" hidden="1" x14ac:dyDescent="0.35">
      <c r="R126">
        <f t="shared" si="3"/>
        <v>0</v>
      </c>
    </row>
    <row r="127" spans="18:18" hidden="1" x14ac:dyDescent="0.35">
      <c r="R127">
        <f t="shared" si="3"/>
        <v>0</v>
      </c>
    </row>
    <row r="128" spans="18:18" hidden="1" x14ac:dyDescent="0.35">
      <c r="R128">
        <f t="shared" si="3"/>
        <v>0</v>
      </c>
    </row>
    <row r="129" spans="18:18" x14ac:dyDescent="0.35">
      <c r="R129">
        <f t="shared" si="3"/>
        <v>6.2830000000000004</v>
      </c>
    </row>
    <row r="130" spans="18:18" x14ac:dyDescent="0.35">
      <c r="R130">
        <f t="shared" si="3"/>
        <v>6.2830000000000004</v>
      </c>
    </row>
    <row r="131" spans="18:18" x14ac:dyDescent="0.35">
      <c r="R131">
        <f t="shared" si="3"/>
        <v>6.2830000000000004</v>
      </c>
    </row>
    <row r="132" spans="18:18" x14ac:dyDescent="0.35">
      <c r="R132">
        <f t="shared" si="3"/>
        <v>6.2830000000000004</v>
      </c>
    </row>
    <row r="133" spans="18:18" x14ac:dyDescent="0.35">
      <c r="R133">
        <f t="shared" si="3"/>
        <v>6.2830000000000004</v>
      </c>
    </row>
    <row r="134" spans="18:18" x14ac:dyDescent="0.35">
      <c r="R134">
        <f t="shared" si="3"/>
        <v>6.2830000000000004</v>
      </c>
    </row>
    <row r="135" spans="18:18" x14ac:dyDescent="0.35">
      <c r="R135">
        <f t="shared" si="3"/>
        <v>6.2830000000000004</v>
      </c>
    </row>
    <row r="136" spans="18:18" x14ac:dyDescent="0.35">
      <c r="R136">
        <f t="shared" si="3"/>
        <v>6.2830000000000004</v>
      </c>
    </row>
    <row r="137" spans="18:18" x14ac:dyDescent="0.35">
      <c r="R137">
        <f t="shared" si="3"/>
        <v>6.2830000000000004</v>
      </c>
    </row>
    <row r="138" spans="18:18" x14ac:dyDescent="0.35">
      <c r="R138">
        <f t="shared" si="3"/>
        <v>6.2830000000000004</v>
      </c>
    </row>
    <row r="139" spans="18:18" hidden="1" x14ac:dyDescent="0.35">
      <c r="R139">
        <f t="shared" si="3"/>
        <v>0</v>
      </c>
    </row>
    <row r="140" spans="18:18" hidden="1" x14ac:dyDescent="0.35">
      <c r="R140">
        <f t="shared" si="3"/>
        <v>0</v>
      </c>
    </row>
    <row r="141" spans="18:18" hidden="1" x14ac:dyDescent="0.35">
      <c r="R141">
        <f t="shared" si="3"/>
        <v>0</v>
      </c>
    </row>
    <row r="142" spans="18:18" hidden="1" x14ac:dyDescent="0.35">
      <c r="R142">
        <f t="shared" si="3"/>
        <v>0</v>
      </c>
    </row>
    <row r="143" spans="18:18" x14ac:dyDescent="0.35">
      <c r="R143">
        <f t="shared" si="3"/>
        <v>4.1085714285714285</v>
      </c>
    </row>
    <row r="144" spans="18:18" x14ac:dyDescent="0.35">
      <c r="R144">
        <f t="shared" si="3"/>
        <v>4.1085714285714285</v>
      </c>
    </row>
    <row r="145" spans="18:18" x14ac:dyDescent="0.35">
      <c r="R145">
        <f t="shared" ref="R145:R176" si="4">INDEX(v,1+INT((ROW(A129)-1)/COLUMNS(v)),MOD(ROW(A129)-1+COLUMNS(v),COLUMNS(v))+1)</f>
        <v>4.1085714285714285</v>
      </c>
    </row>
    <row r="146" spans="18:18" x14ac:dyDescent="0.35">
      <c r="R146">
        <f t="shared" si="4"/>
        <v>4.1085714285714285</v>
      </c>
    </row>
    <row r="147" spans="18:18" x14ac:dyDescent="0.35">
      <c r="R147">
        <f t="shared" si="4"/>
        <v>4.1085714285714285</v>
      </c>
    </row>
    <row r="148" spans="18:18" x14ac:dyDescent="0.35">
      <c r="R148">
        <f t="shared" si="4"/>
        <v>4.1085714285714285</v>
      </c>
    </row>
    <row r="149" spans="18:18" x14ac:dyDescent="0.35">
      <c r="R149">
        <f t="shared" si="4"/>
        <v>4.1085714285714285</v>
      </c>
    </row>
    <row r="150" spans="18:18" x14ac:dyDescent="0.35">
      <c r="R150">
        <f t="shared" si="4"/>
        <v>4.1085714285714285</v>
      </c>
    </row>
    <row r="151" spans="18:18" x14ac:dyDescent="0.35">
      <c r="R151">
        <f t="shared" si="4"/>
        <v>4.1085714285714285</v>
      </c>
    </row>
    <row r="152" spans="18:18" x14ac:dyDescent="0.35">
      <c r="R152">
        <f t="shared" si="4"/>
        <v>4.1085714285714285</v>
      </c>
    </row>
    <row r="153" spans="18:18" x14ac:dyDescent="0.35">
      <c r="R153">
        <f t="shared" si="4"/>
        <v>4.1085714285714285</v>
      </c>
    </row>
    <row r="154" spans="18:18" x14ac:dyDescent="0.35">
      <c r="R154">
        <f t="shared" si="4"/>
        <v>4.1085714285714285</v>
      </c>
    </row>
    <row r="155" spans="18:18" x14ac:dyDescent="0.35">
      <c r="R155">
        <f t="shared" si="4"/>
        <v>4.1085714285714285</v>
      </c>
    </row>
    <row r="156" spans="18:18" x14ac:dyDescent="0.35">
      <c r="R156">
        <f t="shared" si="4"/>
        <v>4.1085714285714285</v>
      </c>
    </row>
    <row r="157" spans="18:18" x14ac:dyDescent="0.35">
      <c r="R157">
        <f t="shared" si="4"/>
        <v>8.8016666666666659</v>
      </c>
    </row>
    <row r="158" spans="18:18" x14ac:dyDescent="0.35">
      <c r="R158">
        <f t="shared" si="4"/>
        <v>8.8016666666666659</v>
      </c>
    </row>
    <row r="159" spans="18:18" x14ac:dyDescent="0.35">
      <c r="R159">
        <f t="shared" si="4"/>
        <v>8.8016666666666659</v>
      </c>
    </row>
    <row r="160" spans="18:18" x14ac:dyDescent="0.35">
      <c r="R160">
        <f t="shared" si="4"/>
        <v>8.8016666666666659</v>
      </c>
    </row>
    <row r="161" spans="18:18" x14ac:dyDescent="0.35">
      <c r="R161">
        <f t="shared" si="4"/>
        <v>8.8016666666666659</v>
      </c>
    </row>
    <row r="162" spans="18:18" x14ac:dyDescent="0.35">
      <c r="R162">
        <f t="shared" si="4"/>
        <v>8.8016666666666659</v>
      </c>
    </row>
    <row r="163" spans="18:18" hidden="1" x14ac:dyDescent="0.35">
      <c r="R163">
        <f t="shared" si="4"/>
        <v>0</v>
      </c>
    </row>
    <row r="164" spans="18:18" hidden="1" x14ac:dyDescent="0.35">
      <c r="R164">
        <f t="shared" si="4"/>
        <v>0</v>
      </c>
    </row>
    <row r="165" spans="18:18" hidden="1" x14ac:dyDescent="0.35">
      <c r="R165">
        <f t="shared" si="4"/>
        <v>0</v>
      </c>
    </row>
    <row r="166" spans="18:18" hidden="1" x14ac:dyDescent="0.35">
      <c r="R166">
        <f t="shared" si="4"/>
        <v>0</v>
      </c>
    </row>
    <row r="167" spans="18:18" hidden="1" x14ac:dyDescent="0.35">
      <c r="R167">
        <f t="shared" si="4"/>
        <v>0</v>
      </c>
    </row>
    <row r="168" spans="18:18" hidden="1" x14ac:dyDescent="0.35">
      <c r="R168">
        <f t="shared" si="4"/>
        <v>0</v>
      </c>
    </row>
    <row r="169" spans="18:18" hidden="1" x14ac:dyDescent="0.35">
      <c r="R169">
        <f t="shared" si="4"/>
        <v>0</v>
      </c>
    </row>
    <row r="170" spans="18:18" hidden="1" x14ac:dyDescent="0.35">
      <c r="R170">
        <f t="shared" si="4"/>
        <v>0</v>
      </c>
    </row>
    <row r="171" spans="18:18" x14ac:dyDescent="0.35">
      <c r="R171">
        <f t="shared" si="4"/>
        <v>5.5175000000000001</v>
      </c>
    </row>
    <row r="172" spans="18:18" x14ac:dyDescent="0.35">
      <c r="R172">
        <f t="shared" si="4"/>
        <v>5.5175000000000001</v>
      </c>
    </row>
    <row r="173" spans="18:18" x14ac:dyDescent="0.35">
      <c r="R173">
        <f t="shared" si="4"/>
        <v>5.5175000000000001</v>
      </c>
    </row>
    <row r="174" spans="18:18" x14ac:dyDescent="0.35">
      <c r="R174">
        <f t="shared" si="4"/>
        <v>5.5175000000000001</v>
      </c>
    </row>
    <row r="175" spans="18:18" hidden="1" x14ac:dyDescent="0.35">
      <c r="R175">
        <f t="shared" si="4"/>
        <v>0</v>
      </c>
    </row>
    <row r="176" spans="18:18" hidden="1" x14ac:dyDescent="0.35">
      <c r="R176">
        <f t="shared" si="4"/>
        <v>0</v>
      </c>
    </row>
    <row r="177" spans="18:18" hidden="1" x14ac:dyDescent="0.35">
      <c r="R177">
        <f t="shared" ref="R177:R208" si="5">INDEX(v,1+INT((ROW(A161)-1)/COLUMNS(v)),MOD(ROW(A161)-1+COLUMNS(v),COLUMNS(v))+1)</f>
        <v>0</v>
      </c>
    </row>
    <row r="178" spans="18:18" hidden="1" x14ac:dyDescent="0.35">
      <c r="R178">
        <f t="shared" si="5"/>
        <v>0</v>
      </c>
    </row>
    <row r="179" spans="18:18" hidden="1" x14ac:dyDescent="0.35">
      <c r="R179">
        <f t="shared" si="5"/>
        <v>0</v>
      </c>
    </row>
    <row r="180" spans="18:18" hidden="1" x14ac:dyDescent="0.35">
      <c r="R180">
        <f t="shared" si="5"/>
        <v>0</v>
      </c>
    </row>
    <row r="181" spans="18:18" hidden="1" x14ac:dyDescent="0.35">
      <c r="R181">
        <f t="shared" si="5"/>
        <v>0</v>
      </c>
    </row>
    <row r="182" spans="18:18" hidden="1" x14ac:dyDescent="0.35">
      <c r="R182">
        <f t="shared" si="5"/>
        <v>0</v>
      </c>
    </row>
    <row r="183" spans="18:18" hidden="1" x14ac:dyDescent="0.35">
      <c r="R183">
        <f t="shared" si="5"/>
        <v>0</v>
      </c>
    </row>
    <row r="184" spans="18:18" hidden="1" x14ac:dyDescent="0.35">
      <c r="R184">
        <f t="shared" si="5"/>
        <v>0</v>
      </c>
    </row>
    <row r="185" spans="18:18" x14ac:dyDescent="0.35">
      <c r="R185">
        <f t="shared" si="5"/>
        <v>15.786666666666665</v>
      </c>
    </row>
    <row r="186" spans="18:18" x14ac:dyDescent="0.35">
      <c r="R186">
        <f t="shared" si="5"/>
        <v>15.786666666666665</v>
      </c>
    </row>
    <row r="187" spans="18:18" x14ac:dyDescent="0.35">
      <c r="R187">
        <f t="shared" si="5"/>
        <v>15.786666666666665</v>
      </c>
    </row>
    <row r="188" spans="18:18" x14ac:dyDescent="0.35">
      <c r="R188">
        <f t="shared" si="5"/>
        <v>15.786666666666665</v>
      </c>
    </row>
    <row r="189" spans="18:18" x14ac:dyDescent="0.35">
      <c r="R189">
        <f t="shared" si="5"/>
        <v>15.786666666666665</v>
      </c>
    </row>
    <row r="190" spans="18:18" x14ac:dyDescent="0.35">
      <c r="R190">
        <f t="shared" si="5"/>
        <v>15.786666666666665</v>
      </c>
    </row>
    <row r="191" spans="18:18" hidden="1" x14ac:dyDescent="0.35">
      <c r="R191">
        <f t="shared" si="5"/>
        <v>0</v>
      </c>
    </row>
    <row r="192" spans="18:18" hidden="1" x14ac:dyDescent="0.35">
      <c r="R192">
        <f t="shared" si="5"/>
        <v>0</v>
      </c>
    </row>
    <row r="193" spans="18:18" hidden="1" x14ac:dyDescent="0.35">
      <c r="R193">
        <f t="shared" si="5"/>
        <v>0</v>
      </c>
    </row>
    <row r="194" spans="18:18" hidden="1" x14ac:dyDescent="0.35">
      <c r="R194">
        <f t="shared" si="5"/>
        <v>0</v>
      </c>
    </row>
    <row r="195" spans="18:18" hidden="1" x14ac:dyDescent="0.35">
      <c r="R195">
        <f t="shared" si="5"/>
        <v>0</v>
      </c>
    </row>
    <row r="196" spans="18:18" hidden="1" x14ac:dyDescent="0.35">
      <c r="R196">
        <f t="shared" si="5"/>
        <v>0</v>
      </c>
    </row>
    <row r="197" spans="18:18" hidden="1" x14ac:dyDescent="0.35">
      <c r="R197">
        <f t="shared" si="5"/>
        <v>0</v>
      </c>
    </row>
    <row r="198" spans="18:18" hidden="1" x14ac:dyDescent="0.35">
      <c r="R198">
        <f t="shared" si="5"/>
        <v>0</v>
      </c>
    </row>
    <row r="199" spans="18:18" x14ac:dyDescent="0.35">
      <c r="R199">
        <f t="shared" si="5"/>
        <v>18.57</v>
      </c>
    </row>
    <row r="200" spans="18:18" x14ac:dyDescent="0.35">
      <c r="R200">
        <f t="shared" si="5"/>
        <v>18.57</v>
      </c>
    </row>
    <row r="201" spans="18:18" x14ac:dyDescent="0.35">
      <c r="R201">
        <f t="shared" si="5"/>
        <v>18.57</v>
      </c>
    </row>
    <row r="202" spans="18:18" hidden="1" x14ac:dyDescent="0.35">
      <c r="R202">
        <f t="shared" si="5"/>
        <v>0</v>
      </c>
    </row>
    <row r="203" spans="18:18" hidden="1" x14ac:dyDescent="0.35">
      <c r="R203">
        <f t="shared" si="5"/>
        <v>0</v>
      </c>
    </row>
    <row r="204" spans="18:18" hidden="1" x14ac:dyDescent="0.35">
      <c r="R204">
        <f t="shared" si="5"/>
        <v>0</v>
      </c>
    </row>
    <row r="205" spans="18:18" hidden="1" x14ac:dyDescent="0.35">
      <c r="R205">
        <f t="shared" si="5"/>
        <v>0</v>
      </c>
    </row>
    <row r="206" spans="18:18" hidden="1" x14ac:dyDescent="0.35">
      <c r="R206">
        <f t="shared" si="5"/>
        <v>0</v>
      </c>
    </row>
    <row r="207" spans="18:18" hidden="1" x14ac:dyDescent="0.35">
      <c r="R207">
        <f t="shared" si="5"/>
        <v>0</v>
      </c>
    </row>
    <row r="208" spans="18:18" hidden="1" x14ac:dyDescent="0.35">
      <c r="R208">
        <f t="shared" si="5"/>
        <v>0</v>
      </c>
    </row>
    <row r="209" spans="18:18" hidden="1" x14ac:dyDescent="0.35">
      <c r="R209">
        <f t="shared" ref="R209:R212" si="6">INDEX(v,1+INT((ROW(A193)-1)/COLUMNS(v)),MOD(ROW(A193)-1+COLUMNS(v),COLUMNS(v))+1)</f>
        <v>0</v>
      </c>
    </row>
    <row r="210" spans="18:18" hidden="1" x14ac:dyDescent="0.35">
      <c r="R210">
        <f t="shared" si="6"/>
        <v>0</v>
      </c>
    </row>
    <row r="211" spans="18:18" hidden="1" x14ac:dyDescent="0.35">
      <c r="R211">
        <f t="shared" si="6"/>
        <v>0</v>
      </c>
    </row>
    <row r="212" spans="18:18" hidden="1" x14ac:dyDescent="0.35">
      <c r="R212">
        <f t="shared" si="6"/>
        <v>0</v>
      </c>
    </row>
  </sheetData>
  <autoFilter ref="R16:R212" xr:uid="{35BEBDAB-8FBD-4D2C-B274-030FB23FCEDD}">
    <filterColumn colId="0">
      <filters>
        <filter val="149.49"/>
        <filter val="15.78666667"/>
        <filter val="150.715"/>
        <filter val="18.57"/>
        <filter val="23.20666667"/>
        <filter val="292.365"/>
        <filter val="32.1325"/>
        <filter val="4.108571429"/>
        <filter val="5.5175"/>
        <filter val="52.65"/>
        <filter val="6.283"/>
        <filter val="7.6475"/>
        <filter val="8.801666667"/>
        <filter val="81.3833333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1127-72AF-4044-AF37-6019BDFDAC0E}">
  <dimension ref="E1:G77"/>
  <sheetViews>
    <sheetView showGridLines="0" tabSelected="1" zoomScale="74" zoomScaleNormal="74" workbookViewId="0">
      <selection activeCell="I20" sqref="I20"/>
    </sheetView>
  </sheetViews>
  <sheetFormatPr defaultRowHeight="14.5" x14ac:dyDescent="0.35"/>
  <cols>
    <col min="1" max="1" width="14.1796875" bestFit="1" customWidth="1"/>
    <col min="2" max="2" width="12.453125" bestFit="1" customWidth="1"/>
    <col min="3" max="3" width="17.6328125" bestFit="1" customWidth="1"/>
    <col min="5" max="5" width="14.1796875" bestFit="1" customWidth="1"/>
    <col min="6" max="6" width="16.54296875" bestFit="1" customWidth="1"/>
    <col min="7" max="7" width="21.90625" bestFit="1" customWidth="1"/>
  </cols>
  <sheetData>
    <row r="1" spans="5:7" ht="15" thickBot="1" x14ac:dyDescent="0.4"/>
    <row r="2" spans="5:7" x14ac:dyDescent="0.35">
      <c r="E2" s="5" t="s">
        <v>58</v>
      </c>
      <c r="F2" s="6" t="s">
        <v>62</v>
      </c>
      <c r="G2" s="7" t="s">
        <v>59</v>
      </c>
    </row>
    <row r="3" spans="5:7" x14ac:dyDescent="0.35">
      <c r="E3" s="8" t="s">
        <v>55</v>
      </c>
      <c r="F3" s="9">
        <v>57.495238095238143</v>
      </c>
      <c r="G3" s="10">
        <v>2577.7867619047611</v>
      </c>
    </row>
    <row r="4" spans="5:7" x14ac:dyDescent="0.35">
      <c r="E4" s="8" t="s">
        <v>56</v>
      </c>
      <c r="F4" s="9">
        <v>6.9166666666666661</v>
      </c>
      <c r="G4" s="10">
        <v>471.35333333333335</v>
      </c>
    </row>
    <row r="5" spans="5:7" x14ac:dyDescent="0.35">
      <c r="E5" s="8" t="s">
        <v>57</v>
      </c>
      <c r="F5" s="9">
        <v>16.588095238095239</v>
      </c>
      <c r="G5" s="10">
        <v>685.35990476190477</v>
      </c>
    </row>
    <row r="6" spans="5:7" ht="15" thickBot="1" x14ac:dyDescent="0.4">
      <c r="E6" s="11" t="s">
        <v>60</v>
      </c>
      <c r="F6" s="12">
        <v>81.000000000000043</v>
      </c>
      <c r="G6" s="13">
        <v>3734.4999999999991</v>
      </c>
    </row>
    <row r="9" spans="5:7" x14ac:dyDescent="0.35">
      <c r="E9" s="3" t="s">
        <v>43</v>
      </c>
      <c r="F9" s="3" t="s">
        <v>44</v>
      </c>
      <c r="G9" s="3" t="s">
        <v>45</v>
      </c>
    </row>
    <row r="10" spans="5:7" x14ac:dyDescent="0.35">
      <c r="E10" s="2" t="s">
        <v>55</v>
      </c>
      <c r="F10" s="2">
        <v>8</v>
      </c>
      <c r="G10" s="2">
        <v>292.36500000000001</v>
      </c>
    </row>
    <row r="11" spans="5:7" x14ac:dyDescent="0.35">
      <c r="E11" s="2" t="s">
        <v>57</v>
      </c>
      <c r="F11" s="2">
        <v>8</v>
      </c>
      <c r="G11" s="2">
        <v>292.36500000000001</v>
      </c>
    </row>
    <row r="12" spans="5:7" x14ac:dyDescent="0.35">
      <c r="E12" s="2" t="s">
        <v>55</v>
      </c>
      <c r="F12" s="2">
        <v>2.5</v>
      </c>
      <c r="G12" s="2">
        <v>149.49</v>
      </c>
    </row>
    <row r="13" spans="5:7" x14ac:dyDescent="0.35">
      <c r="E13" s="2" t="s">
        <v>55</v>
      </c>
      <c r="F13" s="2">
        <v>2.5</v>
      </c>
      <c r="G13" s="2">
        <v>149.49</v>
      </c>
    </row>
    <row r="14" spans="5:7" x14ac:dyDescent="0.35">
      <c r="E14" s="2" t="s">
        <v>55</v>
      </c>
      <c r="F14" s="2">
        <v>1.3333333333333333</v>
      </c>
      <c r="G14" s="2">
        <v>81.383333333333326</v>
      </c>
    </row>
    <row r="15" spans="5:7" x14ac:dyDescent="0.35">
      <c r="E15" s="2" t="s">
        <v>55</v>
      </c>
      <c r="F15" s="2">
        <v>1.3333333333333333</v>
      </c>
      <c r="G15" s="2">
        <v>81.383333333333326</v>
      </c>
    </row>
    <row r="16" spans="5:7" x14ac:dyDescent="0.35">
      <c r="E16" s="2" t="s">
        <v>57</v>
      </c>
      <c r="F16" s="2">
        <v>1.3333333333333333</v>
      </c>
      <c r="G16" s="2">
        <v>81.383333333333326</v>
      </c>
    </row>
    <row r="17" spans="5:7" x14ac:dyDescent="0.35">
      <c r="E17" s="2" t="s">
        <v>55</v>
      </c>
      <c r="F17" s="2">
        <v>1.5</v>
      </c>
      <c r="G17" s="2">
        <v>150.715</v>
      </c>
    </row>
    <row r="18" spans="5:7" x14ac:dyDescent="0.35">
      <c r="E18" s="2" t="s">
        <v>56</v>
      </c>
      <c r="F18" s="2">
        <v>1.5</v>
      </c>
      <c r="G18" s="2">
        <v>150.715</v>
      </c>
    </row>
    <row r="19" spans="5:7" x14ac:dyDescent="0.35">
      <c r="E19" s="2" t="s">
        <v>55</v>
      </c>
      <c r="F19" s="2">
        <v>0.66666666666666663</v>
      </c>
      <c r="G19" s="2">
        <v>23.206666666666667</v>
      </c>
    </row>
    <row r="20" spans="5:7" x14ac:dyDescent="0.35">
      <c r="E20" s="2" t="s">
        <v>55</v>
      </c>
      <c r="F20" s="2">
        <v>0.66666666666666663</v>
      </c>
      <c r="G20" s="2">
        <v>23.206666666666667</v>
      </c>
    </row>
    <row r="21" spans="5:7" x14ac:dyDescent="0.35">
      <c r="E21" s="2" t="s">
        <v>55</v>
      </c>
      <c r="F21" s="2">
        <v>0.66666666666666663</v>
      </c>
      <c r="G21" s="2">
        <v>23.206666666666667</v>
      </c>
    </row>
    <row r="22" spans="5:7" x14ac:dyDescent="0.35">
      <c r="E22" s="2" t="s">
        <v>56</v>
      </c>
      <c r="F22" s="2">
        <v>0.5</v>
      </c>
      <c r="G22" s="2">
        <v>32.1325</v>
      </c>
    </row>
    <row r="23" spans="5:7" x14ac:dyDescent="0.35">
      <c r="E23" s="2" t="s">
        <v>55</v>
      </c>
      <c r="F23" s="2">
        <v>0.5</v>
      </c>
      <c r="G23" s="2">
        <v>32.1325</v>
      </c>
    </row>
    <row r="24" spans="5:7" x14ac:dyDescent="0.35">
      <c r="E24" s="2" t="s">
        <v>55</v>
      </c>
      <c r="F24" s="2">
        <v>0.5</v>
      </c>
      <c r="G24" s="2">
        <v>32.1325</v>
      </c>
    </row>
    <row r="25" spans="5:7" x14ac:dyDescent="0.35">
      <c r="E25" s="2" t="s">
        <v>57</v>
      </c>
      <c r="F25" s="2">
        <v>0.5</v>
      </c>
      <c r="G25" s="2">
        <v>32.1325</v>
      </c>
    </row>
    <row r="26" spans="5:7" x14ac:dyDescent="0.35">
      <c r="E26" s="2" t="s">
        <v>56</v>
      </c>
      <c r="F26" s="2">
        <v>1</v>
      </c>
      <c r="G26" s="2">
        <v>52.65</v>
      </c>
    </row>
    <row r="27" spans="5:7" x14ac:dyDescent="0.35">
      <c r="E27" s="2" t="s">
        <v>57</v>
      </c>
      <c r="F27" s="2">
        <v>1</v>
      </c>
      <c r="G27" s="2">
        <v>52.65</v>
      </c>
    </row>
    <row r="28" spans="5:7" x14ac:dyDescent="0.35">
      <c r="E28" s="2" t="s">
        <v>55</v>
      </c>
      <c r="F28" s="2">
        <v>0.25</v>
      </c>
      <c r="G28" s="2">
        <v>7.6475</v>
      </c>
    </row>
    <row r="29" spans="5:7" x14ac:dyDescent="0.35">
      <c r="E29" s="2" t="s">
        <v>55</v>
      </c>
      <c r="F29" s="2">
        <v>0.25</v>
      </c>
      <c r="G29" s="2">
        <v>7.6475</v>
      </c>
    </row>
    <row r="30" spans="5:7" x14ac:dyDescent="0.35">
      <c r="E30" s="2" t="s">
        <v>55</v>
      </c>
      <c r="F30" s="2">
        <v>0.25</v>
      </c>
      <c r="G30" s="2">
        <v>7.6475</v>
      </c>
    </row>
    <row r="31" spans="5:7" x14ac:dyDescent="0.35">
      <c r="E31" s="2" t="s">
        <v>55</v>
      </c>
      <c r="F31" s="2">
        <v>0.25</v>
      </c>
      <c r="G31" s="2">
        <v>7.6475</v>
      </c>
    </row>
    <row r="32" spans="5:7" x14ac:dyDescent="0.35">
      <c r="E32" s="2" t="s">
        <v>55</v>
      </c>
      <c r="F32" s="2">
        <v>0.1</v>
      </c>
      <c r="G32" s="2">
        <v>6.2830000000000004</v>
      </c>
    </row>
    <row r="33" spans="5:7" x14ac:dyDescent="0.35">
      <c r="E33" s="2" t="s">
        <v>55</v>
      </c>
      <c r="F33" s="2">
        <v>0.1</v>
      </c>
      <c r="G33" s="2">
        <v>6.2830000000000004</v>
      </c>
    </row>
    <row r="34" spans="5:7" x14ac:dyDescent="0.35">
      <c r="E34" s="2" t="s">
        <v>55</v>
      </c>
      <c r="F34" s="2">
        <v>0.1</v>
      </c>
      <c r="G34" s="2">
        <v>6.2830000000000004</v>
      </c>
    </row>
    <row r="35" spans="5:7" x14ac:dyDescent="0.35">
      <c r="E35" s="2" t="s">
        <v>55</v>
      </c>
      <c r="F35" s="2">
        <v>0.1</v>
      </c>
      <c r="G35" s="2">
        <v>6.2830000000000004</v>
      </c>
    </row>
    <row r="36" spans="5:7" x14ac:dyDescent="0.35">
      <c r="E36" s="2" t="s">
        <v>55</v>
      </c>
      <c r="F36" s="2">
        <v>0.1</v>
      </c>
      <c r="G36" s="2">
        <v>6.2830000000000004</v>
      </c>
    </row>
    <row r="37" spans="5:7" x14ac:dyDescent="0.35">
      <c r="E37" s="2" t="s">
        <v>55</v>
      </c>
      <c r="F37" s="2">
        <v>0.1</v>
      </c>
      <c r="G37" s="2">
        <v>6.2830000000000004</v>
      </c>
    </row>
    <row r="38" spans="5:7" x14ac:dyDescent="0.35">
      <c r="E38" s="2" t="s">
        <v>55</v>
      </c>
      <c r="F38" s="2">
        <v>0.1</v>
      </c>
      <c r="G38" s="2">
        <v>6.2830000000000004</v>
      </c>
    </row>
    <row r="39" spans="5:7" x14ac:dyDescent="0.35">
      <c r="E39" s="2" t="s">
        <v>55</v>
      </c>
      <c r="F39" s="2">
        <v>0.1</v>
      </c>
      <c r="G39" s="2">
        <v>6.2830000000000004</v>
      </c>
    </row>
    <row r="40" spans="5:7" x14ac:dyDescent="0.35">
      <c r="E40" s="2" t="s">
        <v>57</v>
      </c>
      <c r="F40" s="2">
        <v>0.1</v>
      </c>
      <c r="G40" s="2">
        <v>6.2830000000000004</v>
      </c>
    </row>
    <row r="41" spans="5:7" x14ac:dyDescent="0.35">
      <c r="E41" s="2" t="s">
        <v>55</v>
      </c>
      <c r="F41" s="2">
        <v>0.1</v>
      </c>
      <c r="G41" s="2">
        <v>6.2830000000000004</v>
      </c>
    </row>
    <row r="42" spans="5:7" x14ac:dyDescent="0.35">
      <c r="E42" s="2" t="s">
        <v>55</v>
      </c>
      <c r="F42" s="2">
        <v>7.1428571428571425E-2</v>
      </c>
      <c r="G42" s="2">
        <v>4.1085714285714285</v>
      </c>
    </row>
    <row r="43" spans="5:7" x14ac:dyDescent="0.35">
      <c r="E43" s="2" t="s">
        <v>55</v>
      </c>
      <c r="F43" s="2">
        <v>7.1428571428571425E-2</v>
      </c>
      <c r="G43" s="2">
        <v>4.1085714285714285</v>
      </c>
    </row>
    <row r="44" spans="5:7" x14ac:dyDescent="0.35">
      <c r="E44" s="2" t="s">
        <v>55</v>
      </c>
      <c r="F44" s="2">
        <v>7.1428571428571425E-2</v>
      </c>
      <c r="G44" s="2">
        <v>4.1085714285714285</v>
      </c>
    </row>
    <row r="45" spans="5:7" x14ac:dyDescent="0.35">
      <c r="E45" s="2" t="s">
        <v>55</v>
      </c>
      <c r="F45" s="2">
        <v>7.1428571428571425E-2</v>
      </c>
      <c r="G45" s="2">
        <v>4.1085714285714285</v>
      </c>
    </row>
    <row r="46" spans="5:7" x14ac:dyDescent="0.35">
      <c r="E46" s="2" t="s">
        <v>55</v>
      </c>
      <c r="F46" s="2">
        <v>7.1428571428571425E-2</v>
      </c>
      <c r="G46" s="2">
        <v>4.1085714285714285</v>
      </c>
    </row>
    <row r="47" spans="5:7" x14ac:dyDescent="0.35">
      <c r="E47" s="2" t="s">
        <v>55</v>
      </c>
      <c r="F47" s="2">
        <v>7.1428571428571425E-2</v>
      </c>
      <c r="G47" s="2">
        <v>4.1085714285714285</v>
      </c>
    </row>
    <row r="48" spans="5:7" x14ac:dyDescent="0.35">
      <c r="E48" s="2" t="s">
        <v>55</v>
      </c>
      <c r="F48" s="2">
        <v>7.1428571428571425E-2</v>
      </c>
      <c r="G48" s="2">
        <v>4.1085714285714285</v>
      </c>
    </row>
    <row r="49" spans="5:7" x14ac:dyDescent="0.35">
      <c r="E49" s="2" t="s">
        <v>55</v>
      </c>
      <c r="F49" s="2">
        <v>7.1428571428571425E-2</v>
      </c>
      <c r="G49" s="2">
        <v>4.1085714285714285</v>
      </c>
    </row>
    <row r="50" spans="5:7" x14ac:dyDescent="0.35">
      <c r="E50" s="2" t="s">
        <v>57</v>
      </c>
      <c r="F50" s="2">
        <v>7.1428571428571425E-2</v>
      </c>
      <c r="G50" s="2">
        <v>4.1085714285714285</v>
      </c>
    </row>
    <row r="51" spans="5:7" x14ac:dyDescent="0.35">
      <c r="E51" s="2" t="s">
        <v>55</v>
      </c>
      <c r="F51" s="2">
        <v>7.1428571428571425E-2</v>
      </c>
      <c r="G51" s="2">
        <v>4.1085714285714285</v>
      </c>
    </row>
    <row r="52" spans="5:7" x14ac:dyDescent="0.35">
      <c r="E52" s="2" t="s">
        <v>55</v>
      </c>
      <c r="F52" s="2">
        <v>7.1428571428571425E-2</v>
      </c>
      <c r="G52" s="2">
        <v>4.1085714285714285</v>
      </c>
    </row>
    <row r="53" spans="5:7" x14ac:dyDescent="0.35">
      <c r="E53" s="2" t="s">
        <v>55</v>
      </c>
      <c r="F53" s="2">
        <v>7.1428571428571425E-2</v>
      </c>
      <c r="G53" s="2">
        <v>4.1085714285714285</v>
      </c>
    </row>
    <row r="54" spans="5:7" x14ac:dyDescent="0.35">
      <c r="E54" s="2" t="s">
        <v>55</v>
      </c>
      <c r="F54" s="2">
        <v>7.1428571428571425E-2</v>
      </c>
      <c r="G54" s="2">
        <v>4.1085714285714285</v>
      </c>
    </row>
    <row r="55" spans="5:7" x14ac:dyDescent="0.35">
      <c r="E55" s="2" t="s">
        <v>55</v>
      </c>
      <c r="F55" s="2">
        <v>7.1428571428571425E-2</v>
      </c>
      <c r="G55" s="2">
        <v>4.1085714285714285</v>
      </c>
    </row>
    <row r="56" spans="5:7" x14ac:dyDescent="0.35">
      <c r="E56" s="2" t="s">
        <v>55</v>
      </c>
      <c r="F56" s="2">
        <v>0.16666666666666666</v>
      </c>
      <c r="G56" s="2">
        <v>8.8016666666666659</v>
      </c>
    </row>
    <row r="57" spans="5:7" x14ac:dyDescent="0.35">
      <c r="E57" s="2" t="s">
        <v>55</v>
      </c>
      <c r="F57" s="2">
        <v>0.16666666666666666</v>
      </c>
      <c r="G57" s="2">
        <v>8.8016666666666659</v>
      </c>
    </row>
    <row r="58" spans="5:7" x14ac:dyDescent="0.35">
      <c r="E58" s="2" t="s">
        <v>56</v>
      </c>
      <c r="F58" s="2">
        <v>0.16666666666666666</v>
      </c>
      <c r="G58" s="2">
        <v>8.8016666666666659</v>
      </c>
    </row>
    <row r="59" spans="5:7" x14ac:dyDescent="0.35">
      <c r="E59" s="2" t="s">
        <v>55</v>
      </c>
      <c r="F59" s="2">
        <v>0.16666666666666666</v>
      </c>
      <c r="G59" s="2">
        <v>8.8016666666666659</v>
      </c>
    </row>
    <row r="60" spans="5:7" x14ac:dyDescent="0.35">
      <c r="E60" s="2" t="s">
        <v>55</v>
      </c>
      <c r="F60" s="2">
        <v>0.16666666666666666</v>
      </c>
      <c r="G60" s="2">
        <v>8.8016666666666659</v>
      </c>
    </row>
    <row r="61" spans="5:7" x14ac:dyDescent="0.35">
      <c r="E61" s="2" t="s">
        <v>55</v>
      </c>
      <c r="F61" s="2">
        <v>0.16666666666666666</v>
      </c>
      <c r="G61" s="2">
        <v>8.8016666666666659</v>
      </c>
    </row>
    <row r="62" spans="5:7" x14ac:dyDescent="0.35">
      <c r="E62" s="2" t="s">
        <v>55</v>
      </c>
      <c r="F62" s="2">
        <v>0.25</v>
      </c>
      <c r="G62" s="2">
        <v>5.5175000000000001</v>
      </c>
    </row>
    <row r="63" spans="5:7" x14ac:dyDescent="0.35">
      <c r="E63" s="2" t="s">
        <v>55</v>
      </c>
      <c r="F63" s="2">
        <v>0.25</v>
      </c>
      <c r="G63" s="2">
        <v>5.5175000000000001</v>
      </c>
    </row>
    <row r="64" spans="5:7" x14ac:dyDescent="0.35">
      <c r="E64" s="2" t="s">
        <v>56</v>
      </c>
      <c r="F64" s="2">
        <v>0.25</v>
      </c>
      <c r="G64" s="2">
        <v>5.5175000000000001</v>
      </c>
    </row>
    <row r="65" spans="5:7" x14ac:dyDescent="0.35">
      <c r="E65" s="2" t="s">
        <v>57</v>
      </c>
      <c r="F65" s="2">
        <v>0.25</v>
      </c>
      <c r="G65" s="2">
        <v>5.5175000000000001</v>
      </c>
    </row>
    <row r="66" spans="5:7" x14ac:dyDescent="0.35">
      <c r="E66" s="2" t="s">
        <v>55</v>
      </c>
      <c r="F66" s="2">
        <v>0.16666666666666666</v>
      </c>
      <c r="G66" s="2">
        <v>15.786666666666665</v>
      </c>
    </row>
    <row r="67" spans="5:7" x14ac:dyDescent="0.35">
      <c r="E67" s="2" t="s">
        <v>56</v>
      </c>
      <c r="F67" s="2">
        <v>0.16666666666666666</v>
      </c>
      <c r="G67" s="2">
        <v>15.786666666666665</v>
      </c>
    </row>
    <row r="68" spans="5:7" x14ac:dyDescent="0.35">
      <c r="E68" s="2" t="s">
        <v>55</v>
      </c>
      <c r="F68" s="2">
        <v>0.16666666666666666</v>
      </c>
      <c r="G68" s="2">
        <v>15.786666666666665</v>
      </c>
    </row>
    <row r="69" spans="5:7" x14ac:dyDescent="0.35">
      <c r="E69" s="2" t="s">
        <v>55</v>
      </c>
      <c r="F69" s="2">
        <v>0.16666666666666666</v>
      </c>
      <c r="G69" s="2">
        <v>15.786666666666665</v>
      </c>
    </row>
    <row r="70" spans="5:7" x14ac:dyDescent="0.35">
      <c r="E70" s="2" t="s">
        <v>55</v>
      </c>
      <c r="F70" s="2">
        <v>0.16666666666666666</v>
      </c>
      <c r="G70" s="2">
        <v>15.786666666666665</v>
      </c>
    </row>
    <row r="71" spans="5:7" x14ac:dyDescent="0.35">
      <c r="E71" s="2" t="s">
        <v>55</v>
      </c>
      <c r="F71" s="2">
        <v>0.16666666666666666</v>
      </c>
      <c r="G71" s="2">
        <v>15.786666666666665</v>
      </c>
    </row>
    <row r="72" spans="5:7" x14ac:dyDescent="0.35">
      <c r="E72" s="2" t="s">
        <v>55</v>
      </c>
      <c r="F72" s="2">
        <v>0.33333333333333331</v>
      </c>
      <c r="G72" s="2">
        <v>18.57</v>
      </c>
    </row>
    <row r="73" spans="5:7" x14ac:dyDescent="0.35">
      <c r="E73" s="2" t="s">
        <v>56</v>
      </c>
      <c r="F73" s="2">
        <v>0.33333333333333331</v>
      </c>
      <c r="G73" s="2">
        <v>18.57</v>
      </c>
    </row>
    <row r="74" spans="5:7" x14ac:dyDescent="0.35">
      <c r="E74" s="2" t="s">
        <v>57</v>
      </c>
      <c r="F74" s="2">
        <v>0.33333333333333331</v>
      </c>
      <c r="G74" s="2">
        <v>18.57</v>
      </c>
    </row>
    <row r="75" spans="5:7" x14ac:dyDescent="0.35">
      <c r="E75" s="2" t="s">
        <v>55</v>
      </c>
      <c r="F75" s="2">
        <v>32</v>
      </c>
      <c r="G75" s="2">
        <v>1245.98</v>
      </c>
    </row>
    <row r="76" spans="5:7" x14ac:dyDescent="0.35">
      <c r="E76" s="2" t="s">
        <v>56</v>
      </c>
      <c r="F76" s="2">
        <v>3</v>
      </c>
      <c r="G76" s="2">
        <v>187.18</v>
      </c>
    </row>
    <row r="77" spans="5:7" x14ac:dyDescent="0.35">
      <c r="E77" s="2" t="s">
        <v>57</v>
      </c>
      <c r="F77" s="2">
        <v>5</v>
      </c>
      <c r="G77" s="2">
        <v>192.35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Conversion_paths</vt:lpstr>
      <vt:lpstr>Clicks_seperated</vt:lpstr>
      <vt:lpstr>First Touch</vt:lpstr>
      <vt:lpstr>Last Touch</vt:lpstr>
      <vt:lpstr>linear touch backend</vt:lpstr>
      <vt:lpstr>Sheet1</vt:lpstr>
      <vt:lpstr>Linear Touch</vt:lpstr>
      <vt:lpstr>MyData</vt:lpstr>
      <vt:lpstr>States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Shraddha Kodavade</cp:lastModifiedBy>
  <dcterms:created xsi:type="dcterms:W3CDTF">2022-10-22T14:40:21Z</dcterms:created>
  <dcterms:modified xsi:type="dcterms:W3CDTF">2022-11-20T07:30:06Z</dcterms:modified>
</cp:coreProperties>
</file>