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1" minimized="0" showHorizontalScroll="1" showSheetTabs="1" showVerticalScroll="1" tabRatio="600" visibility="visible" windowHeight="12444" windowWidth="28800" xWindow="0" yWindow="0"/>
  </bookViews>
  <sheets>
    <sheet xmlns:r="http://schemas.openxmlformats.org/officeDocument/2006/relationships" name="Summary" sheetId="1" state="hidden" r:id="rId1"/>
    <sheet xmlns:r="http://schemas.openxmlformats.org/officeDocument/2006/relationships" name="Working" sheetId="2" state="visible" r:id="rId2"/>
    <sheet xmlns:r="http://schemas.openxmlformats.org/officeDocument/2006/relationships" name="Care Format" sheetId="3" state="visible" r:id="rId3"/>
  </sheets>
  <definedNames>
    <definedName localSheetId="1" name="_xlnm.Print_Area">Working!$A$2:$E$118</definedName>
    <definedName localSheetId="2" name="_xlnm.Print_Area">'Care Format'!$A$1:$H$46</definedName>
  </definedNames>
  <calcPr calcId="162913" fullCalcOnLoad="1"/>
</workbook>
</file>

<file path=xl/sharedStrings.xml><?xml version="1.0" encoding="utf-8"?>
<sst xmlns="http://schemas.openxmlformats.org/spreadsheetml/2006/main" uniqueCount="149">
  <si>
    <t>In Millions (except Per Share)</t>
  </si>
  <si>
    <t>FY 2015 Est</t>
  </si>
  <si>
    <t>FY 2014 Est</t>
  </si>
  <si>
    <t>Current/LTM</t>
  </si>
  <si>
    <t>FY 2013</t>
  </si>
  <si>
    <t>FY 2012</t>
  </si>
  <si>
    <t>FY 2011</t>
  </si>
  <si>
    <t>FY 2010</t>
  </si>
  <si>
    <t>FY 2009</t>
  </si>
  <si>
    <t>12 Months Ending</t>
  </si>
  <si>
    <t>Turnover</t>
  </si>
  <si>
    <t>Cost of sales</t>
  </si>
  <si>
    <t>--</t>
  </si>
  <si>
    <t>Operating Expenses</t>
  </si>
  <si>
    <t>Operating profit (loss)</t>
  </si>
  <si>
    <t>Interest Expense</t>
  </si>
  <si>
    <t>Net non-op L (G)</t>
  </si>
  <si>
    <t>Tax Provision</t>
  </si>
  <si>
    <t>Income bef XO items</t>
  </si>
  <si>
    <t>XO L(G) pretax</t>
  </si>
  <si>
    <t>Minority Interests</t>
  </si>
  <si>
    <t>Net profit (loss)</t>
  </si>
  <si>
    <t>EBIT</t>
  </si>
  <si>
    <t>Pretax profit (loss)</t>
  </si>
  <si>
    <t>Tot cash pref. dvd</t>
  </si>
  <si>
    <t>Tot cash comm. dvd</t>
  </si>
  <si>
    <t>Reinvested earnings</t>
  </si>
  <si>
    <t>Depreciation Expense</t>
  </si>
  <si>
    <t>R &amp; D expenditures</t>
  </si>
  <si>
    <t>Total Debt/T12M EBITDA</t>
  </si>
  <si>
    <t>Net Debt to EBITDA</t>
  </si>
  <si>
    <t>(Rs. In Crores)</t>
  </si>
  <si>
    <t>FY 2016</t>
  </si>
  <si>
    <t>FY 2015</t>
  </si>
  <si>
    <t>FY 2014</t>
  </si>
  <si>
    <t>Gross Sales</t>
  </si>
  <si>
    <t>Less: Excise Duty</t>
  </si>
  <si>
    <t>Net Revenue</t>
  </si>
  <si>
    <t>Other Income</t>
  </si>
  <si>
    <t>Incentives</t>
  </si>
  <si>
    <t>From Sales tax</t>
  </si>
  <si>
    <t>From Electricity</t>
  </si>
  <si>
    <t>Total Income</t>
  </si>
  <si>
    <t>Cost of Materials Consumed</t>
  </si>
  <si>
    <t>Purchases of Stock in Trade</t>
  </si>
  <si>
    <t>Energy Cost</t>
  </si>
  <si>
    <t>Change in Inventory of Finished Goods, WIP &amp; Stock in Trade</t>
  </si>
  <si>
    <t>Employee Benefits Expenses</t>
  </si>
  <si>
    <t>Other Expenses</t>
  </si>
  <si>
    <t>Total expenses</t>
  </si>
  <si>
    <t>EBIDTA</t>
  </si>
  <si>
    <t>Depreciation &amp; Amortisation</t>
  </si>
  <si>
    <t>Finance Cost</t>
  </si>
  <si>
    <t>PBT Before Exceptional Items</t>
  </si>
  <si>
    <t>Exceptional Items - (Income) / Loss</t>
  </si>
  <si>
    <t>PBT</t>
  </si>
  <si>
    <t>Tax</t>
  </si>
  <si>
    <t>PAT</t>
  </si>
  <si>
    <t>Gross Cash Accruals</t>
  </si>
  <si>
    <t>Capacity</t>
  </si>
  <si>
    <t>Compound Fertilizer</t>
  </si>
  <si>
    <t>TSP</t>
  </si>
  <si>
    <t>Liquid and Powder</t>
  </si>
  <si>
    <t>TOTAL</t>
  </si>
  <si>
    <t>Production</t>
  </si>
  <si>
    <t>Total Solid Fertilizer</t>
  </si>
  <si>
    <t>Liquid</t>
  </si>
  <si>
    <t>Powder</t>
  </si>
  <si>
    <t>Purchases</t>
  </si>
  <si>
    <t>Domestic Purchases</t>
  </si>
  <si>
    <t>Import</t>
  </si>
  <si>
    <t>Sales</t>
  </si>
  <si>
    <t>Compound</t>
  </si>
  <si>
    <t>AN</t>
  </si>
  <si>
    <t>Urea</t>
  </si>
  <si>
    <t>CAN</t>
  </si>
  <si>
    <t>Others</t>
  </si>
  <si>
    <t>Shareholders Funds</t>
  </si>
  <si>
    <t>Share Capital</t>
  </si>
  <si>
    <t>Reserves &amp; Surplus</t>
  </si>
  <si>
    <t>Share Application Money</t>
  </si>
  <si>
    <t>Non-Current Liabilities</t>
  </si>
  <si>
    <t>Long Term Borrowings</t>
  </si>
  <si>
    <t>Deferred Tax Liabilities (net)</t>
  </si>
  <si>
    <t>Other Long Term Liabilities</t>
  </si>
  <si>
    <t>Long Term Provisions</t>
  </si>
  <si>
    <t>Current Liabilities</t>
  </si>
  <si>
    <t>Short Term Borrowings</t>
  </si>
  <si>
    <t>Trade Payables</t>
  </si>
  <si>
    <t>Current maturities of long term debt</t>
  </si>
  <si>
    <t>Other Current Liabilities</t>
  </si>
  <si>
    <t>Short Term Provisions</t>
  </si>
  <si>
    <t>Total Liabilities</t>
  </si>
  <si>
    <t>Non Current Assets</t>
  </si>
  <si>
    <t>Fixed Assets</t>
  </si>
  <si>
    <t xml:space="preserve"> Tangible assets</t>
  </si>
  <si>
    <t xml:space="preserve"> Intangible assets </t>
  </si>
  <si>
    <t xml:space="preserve"> Capital work in progress</t>
  </si>
  <si>
    <t>Non-Current Investments</t>
  </si>
  <si>
    <t>Deferred Tax Assets (net)</t>
  </si>
  <si>
    <t>Long Terms Loans &amp; Advances</t>
  </si>
  <si>
    <t>Other Non Current Assets</t>
  </si>
  <si>
    <t>Current Assets</t>
  </si>
  <si>
    <t>Current Investments</t>
  </si>
  <si>
    <t>Inventories</t>
  </si>
  <si>
    <t>Trade Receivables</t>
  </si>
  <si>
    <t>Cash &amp; Bank Balances</t>
  </si>
  <si>
    <t>Short Term Loans &amp; Advances</t>
  </si>
  <si>
    <t>Other Current Assets</t>
  </si>
  <si>
    <t>Total Assets</t>
  </si>
  <si>
    <t>Total Capital Employed</t>
  </si>
  <si>
    <t>Key Ratios</t>
  </si>
  <si>
    <t>Growth in Total Income</t>
  </si>
  <si>
    <t>Growth In PAT</t>
  </si>
  <si>
    <t>EBITDA Margin</t>
  </si>
  <si>
    <t>Net Profit Margin</t>
  </si>
  <si>
    <t>ROCE</t>
  </si>
  <si>
    <t>Debt Equity Ratio</t>
  </si>
  <si>
    <t>Interest Coverage Ratio</t>
  </si>
  <si>
    <t>Current Ratio</t>
  </si>
  <si>
    <t>Liquid Ratio</t>
  </si>
  <si>
    <t>Average Collection Period (Days)</t>
  </si>
  <si>
    <t>Average Inventory (Days)</t>
  </si>
  <si>
    <t>Average Creditors (Days)</t>
  </si>
  <si>
    <t>Operating Cycle (Days)</t>
  </si>
  <si>
    <t>Credit Rating (Crisil)</t>
  </si>
  <si>
    <t>Current Maturities of LTB</t>
  </si>
  <si>
    <t>Financial Performance</t>
  </si>
  <si>
    <t>For the Period ended / as at March 31,</t>
  </si>
  <si>
    <t>Working Results</t>
  </si>
  <si>
    <t>Net Sales</t>
  </si>
  <si>
    <t>Income from Operations</t>
  </si>
  <si>
    <t>PBILDT</t>
  </si>
  <si>
    <t>Financial Position</t>
  </si>
  <si>
    <t>Networth</t>
  </si>
  <si>
    <t>Growth</t>
  </si>
  <si>
    <t>in the year 2014 we got the advantage of economies of scales, as we can see with increasing revenue, our direct cost and overheads are not increasing with same rate.</t>
  </si>
  <si>
    <t>Profitability</t>
  </si>
  <si>
    <t>This is increased due to economies of scale.</t>
  </si>
  <si>
    <t>It is increased due to the lower overheads due to economies of scale</t>
  </si>
  <si>
    <t>Solvency</t>
  </si>
  <si>
    <t>Previously we are leverging too much, which can be seen from the year 2013 debt equity ratio, now we are gradually moving towards ideal debt equity by increasing in equity and short term borrowing and reducing long term borrowing.</t>
  </si>
  <si>
    <t>Our EBIT is moving in right direction due to increase in net sales, it is decreased in FY 2015 due to slight slide in our net sales, but as the interest cost is almost stable and revenue is increasing it will be going to increase.</t>
  </si>
  <si>
    <t>Liquidity</t>
  </si>
  <si>
    <t>Current ratio is continuously on the right side of the graph, we are having more current assets then liabilities and continuously making it arnd 1.10 to 1.20 range, which shows a very stable sign.</t>
  </si>
  <si>
    <t>Liquid ratio is continuously increasing due to the growths in revenue, due to that we are getting more cash profits, this is showing that we are on growth path.</t>
  </si>
  <si>
    <t>It is continuously increasing, which is a worrying sign, as we are continously increasing our revenues, but not able to collect the amounts from same speed, here we need to make some effort to keep it on stable and low levels.</t>
  </si>
  <si>
    <t>Seems like we are having more inventories then required, here we can save in operational cost by moving towards lower inventories level.</t>
  </si>
  <si>
    <t>It is also continuously increasing, we are paying late to our vendors, here its good, but we just need to ensure that we are making the payments at right time on due date, because if are continuoulsy defaulting, it may create hurdles for getting goods from vendors and make business viable.</t>
  </si>
</sst>
</file>

<file path=xl/styles.xml><?xml version="1.0" encoding="utf-8"?>
<styleSheet xmlns="http://schemas.openxmlformats.org/spreadsheetml/2006/main">
  <numFmts count="3">
    <numFmt formatCode="_ * #,##0.00_ ;_ * \-#,##0.00_ ;_ * &quot;-&quot;??_ ;_ @_ " numFmtId="164"/>
    <numFmt formatCode="_(* #,##0_);_(* \(#,##0\);_(* &quot;-&quot;??_);_(@_)" numFmtId="165"/>
    <numFmt formatCode="_ * #,##0_ ;_ * \-#,##0_ ;_ * &quot;-&quot;??_ ;_ @_ " numFmtId="166"/>
  </numFmts>
  <fonts count="10">
    <font>
      <name val="Calibri"/>
      <family val="2"/>
      <color theme="1"/>
      <sz val="11"/>
      <scheme val="minor"/>
    </font>
    <font>
      <name val="Calibri"/>
      <family val="2"/>
      <color theme="1"/>
      <sz val="11"/>
      <scheme val="minor"/>
    </font>
    <font>
      <name val="Calibri"/>
      <family val="2"/>
      <i val="1"/>
      <color theme="1"/>
      <sz val="11"/>
      <scheme val="minor"/>
    </font>
    <font>
      <name val="Calibri"/>
      <family val="2"/>
      <color theme="1"/>
      <sz val="12"/>
      <scheme val="minor"/>
    </font>
    <font>
      <name val="Calibri"/>
      <family val="2"/>
      <b val="1"/>
      <color theme="1"/>
      <sz val="12"/>
      <scheme val="minor"/>
    </font>
    <font>
      <name val="Calibri"/>
      <family val="2"/>
      <i val="1"/>
      <color theme="1"/>
      <sz val="12"/>
      <scheme val="minor"/>
    </font>
    <font>
      <name val="Calibri"/>
      <family val="2"/>
      <b val="1"/>
      <color theme="1"/>
      <sz val="12"/>
      <u val="single"/>
      <scheme val="minor"/>
    </font>
    <font>
      <name val="Calibri"/>
      <family val="2"/>
      <color rgb="FFFF0000"/>
      <sz val="12"/>
      <scheme val="minor"/>
    </font>
    <font>
      <name val="Calibri"/>
      <family val="2"/>
      <b val="1"/>
      <i val="1"/>
      <color theme="1"/>
      <sz val="12"/>
      <scheme val="minor"/>
    </font>
    <font>
      <name val="Calibri"/>
      <family val="2"/>
      <b val="1"/>
      <i val="1"/>
      <color theme="1"/>
      <sz val="11"/>
      <scheme val="minor"/>
    </font>
  </fonts>
  <fills count="4">
    <fill>
      <patternFill/>
    </fill>
    <fill>
      <patternFill patternType="gray125"/>
    </fill>
    <fill>
      <patternFill patternType="solid">
        <fgColor rgb="FFFFC000"/>
        <bgColor indexed="64"/>
      </patternFill>
    </fill>
    <fill>
      <patternFill patternType="solid">
        <fgColor theme="3" tint="0.799981688894314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diagonal/>
    </border>
    <border>
      <left style="thin">
        <color auto="1"/>
      </left>
      <right style="thin">
        <color auto="1"/>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borderId="0" fillId="0" fontId="1" numFmtId="0"/>
    <xf borderId="0" fillId="0" fontId="1" numFmtId="164"/>
    <xf borderId="0" fillId="0" fontId="1" numFmtId="0"/>
  </cellStyleXfs>
  <cellXfs count="91">
    <xf borderId="0" fillId="0" fontId="0" numFmtId="0" pivotButton="0" quotePrefix="0" xfId="0"/>
    <xf borderId="0" fillId="0" fontId="0" numFmtId="14" pivotButton="0" quotePrefix="0" xfId="0"/>
    <xf borderId="0" fillId="0" fontId="0" numFmtId="4" pivotButton="0" quotePrefix="0" xfId="0"/>
    <xf applyAlignment="1" borderId="1" fillId="0" fontId="2" numFmtId="0" pivotButton="0" quotePrefix="0" xfId="0">
      <alignment vertical="center" wrapText="1"/>
    </xf>
    <xf applyAlignment="1" borderId="0" fillId="0" fontId="0" numFmtId="0" pivotButton="0" quotePrefix="0" xfId="0">
      <alignment wrapText="1"/>
    </xf>
    <xf applyAlignment="1" borderId="0" fillId="0" fontId="3" numFmtId="0" pivotButton="0" quotePrefix="0" xfId="0">
      <alignment vertical="center" wrapText="1"/>
    </xf>
    <xf borderId="0" fillId="0" fontId="3" numFmtId="0" pivotButton="0" quotePrefix="0" xfId="0"/>
    <xf applyAlignment="1" borderId="1" fillId="0" fontId="4" numFmtId="0" pivotButton="0" quotePrefix="0" xfId="0">
      <alignment horizontal="center" vertical="center" wrapText="1"/>
    </xf>
    <xf applyAlignment="1" borderId="1" fillId="0" fontId="3" numFmtId="0" pivotButton="0" quotePrefix="0" xfId="0">
      <alignment vertical="center" wrapText="1"/>
    </xf>
    <xf applyAlignment="1" borderId="1" fillId="0" fontId="3" numFmtId="164" pivotButton="0" quotePrefix="0" xfId="1">
      <alignment vertical="center" wrapText="1"/>
    </xf>
    <xf borderId="0" fillId="0" fontId="4" numFmtId="0" pivotButton="0" quotePrefix="0" xfId="0"/>
    <xf applyAlignment="1" borderId="1" fillId="2" fontId="3" numFmtId="0" pivotButton="0" quotePrefix="0" xfId="0">
      <alignment vertical="center" wrapText="1"/>
    </xf>
    <xf applyAlignment="1" borderId="1" fillId="0" fontId="6" numFmtId="0" pivotButton="0" quotePrefix="0" xfId="0">
      <alignment horizontal="center" vertical="center" wrapText="1"/>
    </xf>
    <xf applyAlignment="1" borderId="1" fillId="0" fontId="3" numFmtId="0" pivotButton="0" quotePrefix="0" xfId="0">
      <alignment horizontal="center" vertical="center" wrapText="1"/>
    </xf>
    <xf applyAlignment="1" borderId="1" fillId="0" fontId="4" numFmtId="0" pivotButton="0" quotePrefix="0" xfId="0">
      <alignment vertical="center" wrapText="1"/>
    </xf>
    <xf applyAlignment="1" borderId="1" fillId="0" fontId="5" numFmtId="0" pivotButton="0" quotePrefix="0" xfId="0">
      <alignment horizontal="center" vertical="center" wrapText="1"/>
    </xf>
    <xf applyAlignment="1" borderId="1" fillId="0" fontId="2" numFmtId="164" pivotButton="0" quotePrefix="0" xfId="1">
      <alignment vertical="center" wrapText="1"/>
    </xf>
    <xf applyAlignment="1" borderId="1" fillId="0" fontId="4" numFmtId="164" pivotButton="0" quotePrefix="0" xfId="1">
      <alignment vertical="center" wrapText="1"/>
    </xf>
    <xf applyAlignment="1" borderId="1" fillId="0" fontId="3" numFmtId="0" pivotButton="0" quotePrefix="0" xfId="0">
      <alignment vertical="center" wrapText="1"/>
    </xf>
    <xf applyAlignment="1" borderId="0" fillId="0" fontId="3" numFmtId="0" pivotButton="0" quotePrefix="0" xfId="0">
      <alignment horizontal="right"/>
    </xf>
    <xf applyAlignment="1" borderId="1" fillId="0" fontId="4" numFmtId="0" pivotButton="0" quotePrefix="0" xfId="0">
      <alignment vertical="center" wrapText="1"/>
    </xf>
    <xf applyAlignment="1" borderId="1" fillId="0" fontId="7" numFmtId="0" pivotButton="0" quotePrefix="0" xfId="0">
      <alignment vertical="center" wrapText="1"/>
    </xf>
    <xf borderId="4" fillId="0" fontId="3" numFmtId="10" pivotButton="0" quotePrefix="0" xfId="2"/>
    <xf applyAlignment="1" borderId="1" fillId="0" fontId="8" numFmtId="0" pivotButton="0" quotePrefix="0" xfId="0">
      <alignment vertical="center" wrapText="1"/>
    </xf>
    <xf applyAlignment="1" borderId="1" fillId="0" fontId="4" numFmtId="0" pivotButton="0" quotePrefix="0" xfId="0">
      <alignment horizontal="left" vertical="center" wrapText="1"/>
    </xf>
    <xf applyAlignment="1" borderId="1" fillId="0" fontId="6" numFmtId="0" pivotButton="0" quotePrefix="0" xfId="0">
      <alignment vertical="center" wrapText="1"/>
    </xf>
    <xf applyAlignment="1" borderId="1" fillId="0" fontId="0" numFmtId="0" pivotButton="0" quotePrefix="0" xfId="0">
      <alignment vertical="center" wrapText="1"/>
    </xf>
    <xf applyAlignment="1" borderId="1" fillId="0" fontId="0" numFmtId="0" pivotButton="0" quotePrefix="0" xfId="0">
      <alignment vertical="center" wrapText="1"/>
    </xf>
    <xf applyAlignment="1" borderId="1" fillId="0" fontId="6" numFmtId="0" pivotButton="0" quotePrefix="0" xfId="0">
      <alignment vertical="center" wrapText="1"/>
    </xf>
    <xf applyAlignment="1" borderId="1" fillId="0" fontId="9" numFmtId="0" pivotButton="0" quotePrefix="0" xfId="0">
      <alignment vertical="center" wrapText="1"/>
    </xf>
    <xf applyAlignment="1" borderId="0" fillId="0" fontId="4" numFmtId="0" pivotButton="0" quotePrefix="0" xfId="0">
      <alignment horizontal="center"/>
    </xf>
    <xf applyAlignment="1" borderId="0" fillId="0" fontId="4" numFmtId="0" pivotButton="0" quotePrefix="0" xfId="0">
      <alignment horizontal="center" vertical="center" wrapText="1"/>
    </xf>
    <xf applyAlignment="1" borderId="1" fillId="0" fontId="3" numFmtId="164" pivotButton="0" quotePrefix="0" xfId="1">
      <alignment horizontal="center" vertical="center" wrapText="1"/>
    </xf>
    <xf borderId="1" fillId="0" fontId="3" numFmtId="164" pivotButton="0" quotePrefix="0" xfId="1"/>
    <xf borderId="1" fillId="0" fontId="3" numFmtId="43" pivotButton="0" quotePrefix="0" xfId="1"/>
    <xf borderId="1" fillId="0" fontId="3" numFmtId="10" pivotButton="0" quotePrefix="0" xfId="2"/>
    <xf borderId="1" fillId="0" fontId="3" numFmtId="165" pivotButton="0" quotePrefix="0" xfId="1"/>
    <xf borderId="4" fillId="0" fontId="3" numFmtId="164" pivotButton="0" quotePrefix="0" xfId="1"/>
    <xf borderId="0" fillId="0" fontId="4" numFmtId="166" pivotButton="0" quotePrefix="0" xfId="1"/>
    <xf applyAlignment="1" borderId="0" fillId="0" fontId="3" numFmtId="166" pivotButton="0" quotePrefix="0" xfId="1">
      <alignment vertical="center" wrapText="1"/>
    </xf>
    <xf applyAlignment="1" borderId="1" fillId="0" fontId="4" numFmtId="166" pivotButton="0" quotePrefix="0" xfId="1">
      <alignment horizontal="center" vertical="center" wrapText="1"/>
    </xf>
    <xf applyAlignment="1" borderId="1" fillId="0" fontId="3" numFmtId="166" pivotButton="0" quotePrefix="0" xfId="1">
      <alignment vertical="center" wrapText="1"/>
    </xf>
    <xf applyAlignment="1" borderId="1" fillId="2" fontId="3" numFmtId="166" pivotButton="0" quotePrefix="0" xfId="1">
      <alignment vertical="center" wrapText="1"/>
    </xf>
    <xf applyAlignment="1" borderId="1" fillId="0" fontId="3" numFmtId="166" pivotButton="0" quotePrefix="0" xfId="1">
      <alignment horizontal="center" vertical="center" wrapText="1"/>
    </xf>
    <xf borderId="4" fillId="0" fontId="3" numFmtId="166" pivotButton="0" quotePrefix="0" xfId="1"/>
    <xf applyAlignment="1" borderId="7" fillId="0" fontId="4" numFmtId="166" pivotButton="0" quotePrefix="0" xfId="1">
      <alignment vertical="center" wrapText="1"/>
    </xf>
    <xf applyAlignment="1" borderId="2" fillId="0" fontId="3" numFmtId="166" pivotButton="0" quotePrefix="0" xfId="1">
      <alignment vertical="center" wrapText="1"/>
    </xf>
    <xf applyAlignment="1" borderId="0" fillId="0" fontId="7" numFmtId="166" pivotButton="0" quotePrefix="0" xfId="1">
      <alignment vertical="center" wrapText="1"/>
    </xf>
    <xf borderId="0" fillId="0" fontId="3" numFmtId="166" pivotButton="0" quotePrefix="0" xfId="1"/>
    <xf applyAlignment="1" borderId="0" fillId="0" fontId="3" numFmtId="166" pivotButton="0" quotePrefix="0" xfId="1">
      <alignment horizontal="right"/>
    </xf>
    <xf borderId="0" fillId="0" fontId="7" numFmtId="166" pivotButton="0" quotePrefix="0" xfId="1"/>
    <xf applyAlignment="1" borderId="8" fillId="0" fontId="9" numFmtId="0" pivotButton="0" quotePrefix="0" xfId="0">
      <alignment vertical="center" wrapText="1"/>
    </xf>
    <xf borderId="8" fillId="0" fontId="3" numFmtId="43" pivotButton="0" quotePrefix="0" xfId="1"/>
    <xf applyAlignment="1" borderId="1" fillId="0" fontId="0" numFmtId="166" pivotButton="0" quotePrefix="0" xfId="0">
      <alignment wrapText="1"/>
    </xf>
    <xf applyAlignment="1" borderId="1" fillId="0" fontId="0" numFmtId="0" pivotButton="0" quotePrefix="0" xfId="0">
      <alignment wrapText="1"/>
    </xf>
    <xf applyAlignment="1" borderId="1" fillId="2" fontId="3" numFmtId="164" pivotButton="0" quotePrefix="0" xfId="1">
      <alignment vertical="center" wrapText="1"/>
    </xf>
    <xf applyAlignment="1" borderId="1" fillId="0" fontId="6" numFmtId="164" pivotButton="0" quotePrefix="0" xfId="1">
      <alignment horizontal="center" vertical="center" wrapText="1"/>
    </xf>
    <xf applyAlignment="1" borderId="1" fillId="0" fontId="4" numFmtId="164" pivotButton="0" quotePrefix="0" xfId="1">
      <alignment horizontal="center" vertical="center" wrapText="1"/>
    </xf>
    <xf applyAlignment="1" borderId="1" fillId="0" fontId="5" numFmtId="164" pivotButton="0" quotePrefix="0" xfId="1">
      <alignment horizontal="center" vertical="center" wrapText="1"/>
    </xf>
    <xf borderId="3" fillId="0" fontId="4" numFmtId="164" pivotButton="0" quotePrefix="0" xfId="1"/>
    <xf borderId="4" fillId="0" fontId="4" numFmtId="164" pivotButton="0" quotePrefix="0" xfId="1"/>
    <xf borderId="5" fillId="0" fontId="3" numFmtId="164" pivotButton="0" quotePrefix="0" xfId="1"/>
    <xf borderId="6" fillId="0" fontId="4" numFmtId="164" pivotButton="0" quotePrefix="0" xfId="1"/>
    <xf borderId="3" fillId="0" fontId="3" numFmtId="164" pivotButton="0" quotePrefix="0" xfId="1"/>
    <xf borderId="4" fillId="0" fontId="8" numFmtId="164" pivotButton="0" quotePrefix="0" xfId="1"/>
    <xf applyAlignment="1" borderId="1" fillId="0" fontId="6" numFmtId="164" pivotButton="0" quotePrefix="0" xfId="1">
      <alignment vertical="center" wrapText="1"/>
    </xf>
    <xf applyAlignment="1" borderId="0" fillId="0" fontId="4" numFmtId="0" pivotButton="0" quotePrefix="0" xfId="0">
      <alignment wrapText="1"/>
    </xf>
    <xf applyAlignment="1" borderId="2" fillId="0" fontId="3" numFmtId="0" pivotButton="0" quotePrefix="0" xfId="0">
      <alignment horizontal="center" vertical="center" wrapText="1"/>
    </xf>
    <xf borderId="4" fillId="0" fontId="4" numFmtId="166" pivotButton="0" quotePrefix="0" xfId="1"/>
    <xf borderId="5" fillId="0" fontId="3" numFmtId="166" pivotButton="0" quotePrefix="0" xfId="1"/>
    <xf borderId="6" fillId="0" fontId="4" numFmtId="166" pivotButton="0" quotePrefix="0" xfId="1"/>
    <xf borderId="0" fillId="0" fontId="3" numFmtId="2" pivotButton="0" quotePrefix="0" xfId="0"/>
    <xf applyAlignment="1" borderId="1" fillId="0" fontId="2" numFmtId="2" pivotButton="0" quotePrefix="0" xfId="1">
      <alignment vertical="center" wrapText="1"/>
    </xf>
    <xf applyAlignment="1" borderId="1" fillId="0" fontId="4" numFmtId="2" pivotButton="0" quotePrefix="0" xfId="1">
      <alignment vertical="center" wrapText="1"/>
    </xf>
    <xf applyAlignment="1" borderId="1" fillId="0" fontId="3" numFmtId="2" pivotButton="0" quotePrefix="0" xfId="1">
      <alignment vertical="center" wrapText="1"/>
    </xf>
    <xf applyAlignment="1" borderId="1" fillId="2" fontId="3" numFmtId="2" pivotButton="0" quotePrefix="0" xfId="1">
      <alignment vertical="center" wrapText="1"/>
    </xf>
    <xf applyAlignment="1" borderId="1" fillId="0" fontId="6" numFmtId="2" pivotButton="0" quotePrefix="0" xfId="1">
      <alignment horizontal="center" vertical="center" wrapText="1"/>
    </xf>
    <xf applyAlignment="1" borderId="1" fillId="0" fontId="3" numFmtId="2" pivotButton="0" quotePrefix="0" xfId="1">
      <alignment horizontal="center" vertical="center" wrapText="1"/>
    </xf>
    <xf applyAlignment="1" borderId="1" fillId="0" fontId="4" numFmtId="2" pivotButton="0" quotePrefix="0" xfId="1">
      <alignment horizontal="center" vertical="center" wrapText="1"/>
    </xf>
    <xf applyAlignment="1" borderId="1" fillId="0" fontId="5" numFmtId="2" pivotButton="0" quotePrefix="0" xfId="1">
      <alignment horizontal="center" vertical="center" wrapText="1"/>
    </xf>
    <xf applyAlignment="1" borderId="1" fillId="0" fontId="5" numFmtId="2" pivotButton="0" quotePrefix="0" xfId="1">
      <alignment vertical="center" wrapText="1"/>
    </xf>
    <xf borderId="3" fillId="0" fontId="4" numFmtId="2" pivotButton="0" quotePrefix="0" xfId="1"/>
    <xf borderId="4" fillId="0" fontId="4" numFmtId="2" pivotButton="0" quotePrefix="0" xfId="1"/>
    <xf borderId="4" fillId="0" fontId="3" numFmtId="2" pivotButton="0" quotePrefix="0" xfId="1"/>
    <xf borderId="5" fillId="0" fontId="3" numFmtId="2" pivotButton="0" quotePrefix="0" xfId="1"/>
    <xf borderId="6" fillId="0" fontId="4" numFmtId="2" pivotButton="0" quotePrefix="0" xfId="1"/>
    <xf borderId="3" fillId="0" fontId="3" numFmtId="2" pivotButton="0" quotePrefix="0" xfId="1"/>
    <xf borderId="0" fillId="0" fontId="3" numFmtId="2" pivotButton="0" quotePrefix="0" xfId="1"/>
    <xf applyAlignment="1" borderId="1" fillId="2" fontId="2" numFmtId="0" pivotButton="0" quotePrefix="0" xfId="0">
      <alignment vertical="center" wrapText="1"/>
    </xf>
    <xf applyAlignment="1" borderId="1" fillId="3" fontId="3" numFmtId="0" pivotButton="0" quotePrefix="0" xfId="0">
      <alignment vertical="center" wrapText="1"/>
    </xf>
    <xf applyAlignment="1" borderId="1" fillId="3" fontId="3" numFmtId="166" pivotButton="0" quotePrefix="0" xfId="1">
      <alignment vertical="center" wrapText="1"/>
    </xf>
  </cellXfs>
  <cellStyles count="3">
    <cellStyle builtinId="0" name="Normal" xfId="0"/>
    <cellStyle builtinId="3" name="Comma" xfId="1"/>
    <cellStyle builtinId="5" name="Percent"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3:K27"/>
  <sheetViews>
    <sheetView workbookViewId="0">
      <selection activeCell="F27" sqref="F27:J27"/>
    </sheetView>
  </sheetViews>
  <sheetFormatPr baseColWidth="8" defaultRowHeight="14.4" outlineLevelCol="0"/>
  <cols>
    <col bestFit="1" customWidth="1" max="2" min="2" width="27.5546875"/>
    <col bestFit="1" customWidth="1" max="3" min="3" width="22.77734375"/>
    <col bestFit="1" customWidth="1" max="4" min="4" width="10.44140625"/>
    <col bestFit="1" customWidth="1" max="5" min="5" width="12.21875"/>
    <col bestFit="1" customWidth="1" max="11" min="6" width="10.44140625"/>
  </cols>
  <sheetData>
    <row r="3" spans="1:11">
      <c r="B3" t="s">
        <v>0</v>
      </c>
      <c r="D3" t="s">
        <v>1</v>
      </c>
      <c r="E3" t="s">
        <v>2</v>
      </c>
      <c r="F3" t="s">
        <v>3</v>
      </c>
      <c r="G3" t="s">
        <v>4</v>
      </c>
      <c r="H3" t="s">
        <v>5</v>
      </c>
      <c r="I3" t="s">
        <v>6</v>
      </c>
      <c r="J3" t="s">
        <v>7</v>
      </c>
      <c r="K3" t="s">
        <v>8</v>
      </c>
    </row>
    <row r="4" spans="1:11">
      <c r="B4" t="s">
        <v>9</v>
      </c>
      <c r="D4" s="1" t="n">
        <v>42094</v>
      </c>
      <c r="E4" s="1" t="n">
        <v>41729</v>
      </c>
      <c r="F4" s="1" t="n">
        <v>41455</v>
      </c>
      <c r="G4" s="1" t="n">
        <v>41364</v>
      </c>
      <c r="H4" s="1" t="n">
        <v>40999</v>
      </c>
      <c r="I4" s="1" t="n">
        <v>40633</v>
      </c>
      <c r="J4" s="1" t="n">
        <v>40268</v>
      </c>
      <c r="K4" s="1" t="n">
        <v>39903</v>
      </c>
    </row>
    <row r="5" spans="1:11">
      <c r="C5" t="s">
        <v>10</v>
      </c>
      <c r="D5" s="2" t="n">
        <v>41201</v>
      </c>
      <c r="E5" s="2" t="n">
        <v>44958.5</v>
      </c>
      <c r="F5" s="2" t="n">
        <v>43406.8</v>
      </c>
      <c r="G5" s="2" t="n">
        <v>42525.71</v>
      </c>
      <c r="H5" s="2" t="n">
        <v>38620.07</v>
      </c>
      <c r="I5" s="2" t="n">
        <v>28458.93</v>
      </c>
      <c r="J5" s="2" t="n">
        <v>26144.46</v>
      </c>
      <c r="K5" s="2" t="n">
        <v>29200.56</v>
      </c>
    </row>
    <row r="6" spans="1:11">
      <c r="C6" t="s">
        <v>11</v>
      </c>
      <c r="G6" t="s">
        <v>12</v>
      </c>
      <c r="H6" t="s">
        <v>12</v>
      </c>
      <c r="I6" t="s">
        <v>12</v>
      </c>
      <c r="J6" t="s">
        <v>12</v>
      </c>
      <c r="K6" t="s">
        <v>12</v>
      </c>
    </row>
    <row r="7" spans="1:11">
      <c r="C7" t="s">
        <v>13</v>
      </c>
      <c r="F7" s="2" t="n">
        <v>39002.2</v>
      </c>
      <c r="G7" s="2" t="n">
        <v>38078.71</v>
      </c>
      <c r="H7" s="2" t="n">
        <v>34353.56</v>
      </c>
      <c r="I7" s="2" t="n">
        <v>25705.63</v>
      </c>
      <c r="J7" s="2" t="n">
        <v>23932.93</v>
      </c>
      <c r="K7" s="2" t="n">
        <v>25956.53</v>
      </c>
    </row>
    <row r="8" spans="1:11">
      <c r="C8" t="s">
        <v>14</v>
      </c>
      <c r="F8" s="2" t="n">
        <v>4404.6</v>
      </c>
      <c r="G8" s="2" t="n">
        <v>4850.79</v>
      </c>
      <c r="H8" s="2" t="n">
        <v>4266.51</v>
      </c>
      <c r="I8" s="2" t="n">
        <v>2753.3</v>
      </c>
      <c r="J8" s="2" t="n">
        <v>2211.54</v>
      </c>
      <c r="K8" s="2" t="n">
        <v>3256.28</v>
      </c>
    </row>
    <row r="9" spans="1:11">
      <c r="C9" t="s">
        <v>15</v>
      </c>
      <c r="F9" t="n">
        <v>667</v>
      </c>
      <c r="G9" t="n">
        <v>626.84</v>
      </c>
      <c r="H9" t="n">
        <v>311.18</v>
      </c>
      <c r="I9" t="n">
        <v>183.91</v>
      </c>
      <c r="J9" t="n">
        <v>233.82</v>
      </c>
      <c r="K9" t="n">
        <v>269.22</v>
      </c>
    </row>
    <row r="10" spans="1:11">
      <c r="C10" t="s">
        <v>16</v>
      </c>
      <c r="F10" t="n">
        <v>-384.7</v>
      </c>
      <c r="G10" t="s">
        <v>12</v>
      </c>
      <c r="H10" t="n">
        <v>-218.66</v>
      </c>
      <c r="I10" s="2" t="n">
        <v>-1243.06</v>
      </c>
      <c r="J10" t="n">
        <v>-221.15</v>
      </c>
      <c r="K10" t="n">
        <v>-549.99</v>
      </c>
    </row>
    <row r="11" spans="1:11">
      <c r="C11" t="s">
        <v>17</v>
      </c>
      <c r="F11" s="2" t="n">
        <v>1465.3</v>
      </c>
      <c r="G11" s="2" t="n">
        <v>1492.9</v>
      </c>
      <c r="H11" s="2" t="n">
        <v>1335.64</v>
      </c>
      <c r="I11" s="2" t="n">
        <v>1147.11</v>
      </c>
      <c r="J11" t="n">
        <v>960.49</v>
      </c>
      <c r="K11" s="2" t="n">
        <v>1261.87</v>
      </c>
    </row>
    <row r="12" spans="1:11">
      <c r="C12" t="s">
        <v>18</v>
      </c>
      <c r="D12" s="2" t="n">
        <v>2742</v>
      </c>
      <c r="E12" s="2" t="n">
        <v>2869.5</v>
      </c>
      <c r="F12" s="2" t="n">
        <v>2657</v>
      </c>
      <c r="G12" s="2" t="n">
        <v>2731.05</v>
      </c>
      <c r="H12" s="2" t="n">
        <v>2838.35</v>
      </c>
      <c r="I12" s="2" t="n">
        <v>2665.33</v>
      </c>
      <c r="J12" s="2" t="n">
        <v>1238.37</v>
      </c>
      <c r="K12" s="2" t="n">
        <v>2275.17</v>
      </c>
    </row>
    <row r="13" spans="1:11">
      <c r="C13" t="s">
        <v>19</v>
      </c>
      <c r="G13" t="s">
        <v>12</v>
      </c>
      <c r="H13" t="n">
        <v>0</v>
      </c>
      <c r="I13" t="n">
        <v>0</v>
      </c>
      <c r="J13" t="n">
        <v>0</v>
      </c>
      <c r="K13" t="n">
        <v>0</v>
      </c>
    </row>
    <row r="14" spans="1:11">
      <c r="C14" t="s">
        <v>20</v>
      </c>
      <c r="G14" t="s">
        <v>12</v>
      </c>
      <c r="H14" t="n">
        <v>0</v>
      </c>
      <c r="I14" t="n">
        <v>0</v>
      </c>
      <c r="J14" t="n">
        <v>0</v>
      </c>
      <c r="K14" t="n">
        <v>0</v>
      </c>
    </row>
    <row r="15" spans="1:11">
      <c r="C15" t="s">
        <v>21</v>
      </c>
      <c r="D15" s="2" t="n">
        <v>2742</v>
      </c>
      <c r="E15" s="2" t="n">
        <v>2869.5</v>
      </c>
      <c r="F15" s="2" t="n">
        <v>2657</v>
      </c>
      <c r="G15" s="2" t="n">
        <v>2731.05</v>
      </c>
      <c r="H15" s="2" t="n">
        <v>2838.35</v>
      </c>
      <c r="I15" s="2" t="n">
        <v>2665.33</v>
      </c>
      <c r="J15" s="2" t="n">
        <v>1238.37</v>
      </c>
      <c r="K15" s="2" t="n">
        <v>2275.17</v>
      </c>
    </row>
    <row r="16" spans="1:11">
      <c r="C16" t="s">
        <v>22</v>
      </c>
      <c r="F16" s="2" t="n">
        <v>4404.6</v>
      </c>
      <c r="G16" s="2" t="n">
        <v>4850.79</v>
      </c>
      <c r="H16" s="2" t="n">
        <v>4266.51</v>
      </c>
      <c r="I16" s="2" t="n">
        <v>2753.3</v>
      </c>
      <c r="J16" s="2" t="n">
        <v>2211.54</v>
      </c>
      <c r="K16" s="2" t="n">
        <v>3256.28</v>
      </c>
    </row>
    <row r="17" spans="1:11">
      <c r="C17" t="s">
        <v>23</v>
      </c>
      <c r="F17" s="2" t="n">
        <v>4122.3</v>
      </c>
      <c r="G17" s="2" t="n">
        <v>4223.95</v>
      </c>
      <c r="H17" s="2" t="n">
        <v>4173.99</v>
      </c>
      <c r="I17" s="2" t="n">
        <v>3812.45</v>
      </c>
      <c r="J17" s="2" t="n">
        <v>2198.87</v>
      </c>
      <c r="K17" s="2" t="n">
        <v>3537.05</v>
      </c>
    </row>
    <row r="18" spans="1:11">
      <c r="C18" t="s">
        <v>24</v>
      </c>
      <c r="G18" t="s">
        <v>12</v>
      </c>
      <c r="H18" t="n">
        <v>0</v>
      </c>
      <c r="I18" t="n">
        <v>0</v>
      </c>
      <c r="J18" t="n">
        <v>0</v>
      </c>
      <c r="K18" t="n">
        <v>0</v>
      </c>
    </row>
    <row r="19" spans="1:11">
      <c r="C19" t="s">
        <v>25</v>
      </c>
      <c r="G19" t="s">
        <v>12</v>
      </c>
      <c r="H19" t="n">
        <v>544</v>
      </c>
      <c r="I19" t="n">
        <v>505.1</v>
      </c>
      <c r="J19" t="n">
        <v>505.11</v>
      </c>
      <c r="K19" t="n">
        <v>505.11</v>
      </c>
    </row>
    <row r="20" spans="1:11">
      <c r="C20" t="s">
        <v>26</v>
      </c>
      <c r="G20" t="s">
        <v>12</v>
      </c>
      <c r="H20" s="2" t="n">
        <v>2294.35</v>
      </c>
      <c r="I20" s="2" t="n">
        <v>2160.23</v>
      </c>
      <c r="J20" t="n">
        <v>733.26</v>
      </c>
      <c r="K20" s="2" t="n">
        <v>1770.06</v>
      </c>
    </row>
    <row r="21" spans="1:11">
      <c r="C21" t="s">
        <v>27</v>
      </c>
      <c r="F21" s="2" t="n">
        <v>1487.3</v>
      </c>
      <c r="G21" s="2" t="n">
        <v>1485.55</v>
      </c>
      <c r="H21" s="2" t="n">
        <v>1305.25</v>
      </c>
      <c r="I21" s="2" t="n">
        <v>1211.12</v>
      </c>
      <c r="J21" s="2" t="n">
        <v>1169.59</v>
      </c>
      <c r="K21" s="2" t="n">
        <v>1197.26</v>
      </c>
    </row>
    <row r="22" spans="1:11">
      <c r="C22" t="s">
        <v>28</v>
      </c>
      <c r="G22" t="s">
        <v>12</v>
      </c>
      <c r="H22" t="n">
        <v>18.42</v>
      </c>
      <c r="I22" t="n">
        <v>17.3</v>
      </c>
      <c r="J22" t="n">
        <v>20.87</v>
      </c>
      <c r="K22" t="n">
        <v>23.22</v>
      </c>
    </row>
    <row r="23" spans="1:11">
      <c r="C23" t="s">
        <v>29</v>
      </c>
      <c r="D23" t="n">
        <v>3.93</v>
      </c>
      <c r="E23" t="n">
        <v>4.39</v>
      </c>
      <c r="G23" t="n">
        <v>4.47</v>
      </c>
      <c r="H23" t="n">
        <v>3.57</v>
      </c>
      <c r="I23" t="n">
        <v>2.87</v>
      </c>
      <c r="J23" t="n">
        <v>1.64</v>
      </c>
      <c r="K23" t="n">
        <v>0.8</v>
      </c>
    </row>
    <row r="24" spans="1:11">
      <c r="C24" t="s">
        <v>30</v>
      </c>
      <c r="G24" t="n">
        <v>4.12</v>
      </c>
      <c r="H24" t="n">
        <v>3.05</v>
      </c>
      <c r="I24" t="n">
        <v>2.43</v>
      </c>
      <c r="J24" t="n">
        <v>0.6899999999999999</v>
      </c>
      <c r="K24" t="n">
        <v>0.67</v>
      </c>
    </row>
    <row r="27" spans="1:11">
      <c r="F27" s="2">
        <f>F16+F21</f>
        <v/>
      </c>
      <c r="G27" s="2">
        <f>G16+G21</f>
        <v/>
      </c>
      <c r="H27" s="2">
        <f>H16+H21</f>
        <v/>
      </c>
      <c r="I27" s="2">
        <f>I16+I21</f>
        <v/>
      </c>
      <c r="J27" s="2">
        <f>J16+J21</f>
        <v/>
      </c>
    </row>
  </sheetData>
  <pageMargins bottom="0.75" footer="0.3" header="0.3" left="0.7" right="0.7" top="0.75"/>
</worksheet>
</file>

<file path=xl/worksheets/sheet2.xml><?xml version="1.0" encoding="utf-8"?>
<worksheet xmlns="http://schemas.openxmlformats.org/spreadsheetml/2006/main">
  <sheetPr>
    <outlinePr summaryBelow="1" summaryRight="1"/>
    <pageSetUpPr fitToPage="1"/>
  </sheetPr>
  <dimension ref="B3:E124"/>
  <sheetViews>
    <sheetView tabSelected="1" topLeftCell="A102" view="pageBreakPreview" workbookViewId="0" zoomScaleNormal="100" zoomScaleSheetLayoutView="100">
      <selection activeCell="B114" sqref="B114:E114"/>
    </sheetView>
  </sheetViews>
  <sheetFormatPr baseColWidth="8" defaultColWidth="9.21875" defaultRowHeight="15.6" outlineLevelCol="0" outlineLevelRow="1"/>
  <cols>
    <col customWidth="1" max="1" min="1" style="6" width="3.5546875"/>
    <col customWidth="1" max="2" min="2" style="6" width="37.77734375"/>
    <col customWidth="1" max="3" min="3" style="48" width="15.77734375"/>
    <col customWidth="1" max="4" min="4" style="48" width="18"/>
    <col customWidth="1" max="5" min="5" style="48" width="20.44140625"/>
    <col customWidth="1" max="16384" min="6" style="6" width="9.21875"/>
  </cols>
  <sheetData>
    <row r="3" spans="1:5">
      <c r="B3" s="66" t="n"/>
      <c r="C3" s="38" t="n"/>
      <c r="D3" s="38" t="n"/>
      <c r="E3" s="38" t="n"/>
    </row>
    <row customHeight="1" ht="15.75" r="4" spans="1:5">
      <c r="B4" s="5" t="n"/>
      <c r="C4" s="39" t="n"/>
      <c r="E4" s="49" t="s">
        <v>31</v>
      </c>
    </row>
    <row customHeight="1" ht="15.75" r="5" spans="1:5">
      <c r="B5" s="7" t="n">
        <v>123</v>
      </c>
      <c r="C5" s="40" t="s">
        <v>32</v>
      </c>
      <c r="D5" s="40" t="s">
        <v>33</v>
      </c>
      <c r="E5" s="40" t="s">
        <v>34</v>
      </c>
    </row>
    <row customHeight="1" ht="15.75" outlineLevel="1" r="6" spans="1:5">
      <c r="B6" s="88" t="s">
        <v>35</v>
      </c>
      <c r="C6" s="16" t="n"/>
      <c r="D6" s="71" t="n"/>
      <c r="E6" s="72" t="n"/>
    </row>
    <row customHeight="1" ht="15.75" outlineLevel="1" r="7" spans="1:5">
      <c r="B7" s="88" t="s">
        <v>36</v>
      </c>
      <c r="C7" s="16" t="n"/>
      <c r="D7" s="72" t="n"/>
      <c r="E7" s="72" t="n"/>
    </row>
    <row r="8" spans="1:5">
      <c r="B8" s="20" t="s">
        <v>37</v>
      </c>
      <c r="C8" s="17">
        <f>C6-C7</f>
        <v/>
      </c>
      <c r="D8" s="73">
        <f>D6-D7</f>
        <v/>
      </c>
      <c r="E8" s="73">
        <f>E6-E7</f>
        <v/>
      </c>
    </row>
    <row r="9" spans="1:5">
      <c r="B9" s="11" t="s">
        <v>38</v>
      </c>
      <c r="C9" s="9" t="n"/>
      <c r="D9" s="71" t="n"/>
      <c r="E9" s="74" t="n"/>
    </row>
    <row r="10" spans="1:5">
      <c r="B10" s="20" t="s">
        <v>39</v>
      </c>
      <c r="C10" s="9" t="n"/>
      <c r="D10" s="74" t="n"/>
      <c r="E10" s="74" t="n"/>
    </row>
    <row r="11" spans="1:5">
      <c r="B11" s="11" t="s">
        <v>40</v>
      </c>
      <c r="C11" s="9" t="n"/>
      <c r="D11" s="74" t="n"/>
      <c r="E11" s="74" t="n"/>
    </row>
    <row r="12" spans="1:5">
      <c r="B12" s="11" t="s">
        <v>41</v>
      </c>
      <c r="C12" s="9" t="n"/>
      <c r="D12" s="74" t="n"/>
      <c r="E12" s="74" t="n"/>
    </row>
    <row r="13" spans="1:5">
      <c r="B13" s="20" t="s">
        <v>42</v>
      </c>
      <c r="C13" s="17">
        <f>C8+C9+C11+C12</f>
        <v/>
      </c>
      <c r="D13" s="73">
        <f>D8+D9+D11+D12</f>
        <v/>
      </c>
      <c r="E13" s="73">
        <f>E8+E9+E11+E12</f>
        <v/>
      </c>
    </row>
    <row outlineLevel="1" r="14" spans="1:5">
      <c r="B14" s="20" t="n"/>
      <c r="C14" s="17" t="n"/>
      <c r="D14" s="73" t="n"/>
      <c r="E14" s="73" t="n"/>
    </row>
    <row outlineLevel="1" r="15" spans="1:5">
      <c r="B15" s="88" t="s">
        <v>43</v>
      </c>
      <c r="C15" s="16" t="n"/>
      <c r="D15" s="71" t="n"/>
      <c r="E15" s="72" t="n"/>
    </row>
    <row outlineLevel="1" r="16" spans="1:5">
      <c r="B16" s="88" t="s">
        <v>44</v>
      </c>
      <c r="C16" s="16" t="n"/>
      <c r="D16" s="72" t="n"/>
      <c r="E16" s="72" t="n"/>
    </row>
    <row outlineLevel="1" r="17" spans="1:5">
      <c r="B17" s="88" t="s">
        <v>45</v>
      </c>
      <c r="C17" s="16" t="n"/>
      <c r="D17" s="72" t="n"/>
      <c r="E17" s="72" t="n"/>
    </row>
    <row customHeight="1" ht="28.8" outlineLevel="1" r="18" spans="1:5">
      <c r="B18" s="88" t="s">
        <v>46</v>
      </c>
      <c r="C18" s="16" t="n"/>
      <c r="D18" s="71" t="n"/>
      <c r="E18" s="72" t="n"/>
    </row>
    <row outlineLevel="1" r="19" spans="1:5">
      <c r="B19" s="88" t="s">
        <v>47</v>
      </c>
      <c r="C19" s="16" t="n"/>
      <c r="D19" s="71" t="n"/>
      <c r="E19" s="72" t="n"/>
    </row>
    <row outlineLevel="1" r="20" spans="1:5">
      <c r="B20" s="3" t="n"/>
      <c r="C20" s="16" t="n"/>
      <c r="D20" s="72" t="n"/>
      <c r="E20" s="72" t="n"/>
    </row>
    <row outlineLevel="1" r="21" spans="1:5">
      <c r="B21" s="88" t="s">
        <v>48</v>
      </c>
      <c r="C21" s="16" t="n"/>
      <c r="D21" s="71" t="n"/>
      <c r="E21" s="71" t="n"/>
    </row>
    <row r="22" spans="1:5">
      <c r="B22" s="18" t="s">
        <v>49</v>
      </c>
      <c r="C22" s="9">
        <f>SUM(C15:C21)</f>
        <v/>
      </c>
      <c r="D22" s="74">
        <f>SUM(D15:D21)</f>
        <v/>
      </c>
      <c r="E22" s="74">
        <f>SUM(E15:E21)</f>
        <v/>
      </c>
    </row>
    <row r="23" spans="1:5">
      <c r="B23" s="20" t="s">
        <v>50</v>
      </c>
      <c r="C23" s="17">
        <f>C13-C22</f>
        <v/>
      </c>
      <c r="D23" s="73">
        <f>D13-D22</f>
        <v/>
      </c>
      <c r="E23" s="73">
        <f>E13-E22</f>
        <v/>
      </c>
    </row>
    <row r="24" spans="1:5">
      <c r="B24" s="11" t="s">
        <v>51</v>
      </c>
      <c r="C24" s="9" t="n"/>
      <c r="D24" s="74" t="n"/>
      <c r="E24" s="74" t="n"/>
    </row>
    <row r="25" spans="1:5">
      <c r="B25" s="18" t="s">
        <v>22</v>
      </c>
      <c r="C25" s="9">
        <f>C23-C24</f>
        <v/>
      </c>
      <c r="D25" s="74">
        <f>D23-D24</f>
        <v/>
      </c>
      <c r="E25" s="74">
        <f>E23-E24</f>
        <v/>
      </c>
    </row>
    <row r="26" spans="1:5">
      <c r="B26" s="11" t="s">
        <v>52</v>
      </c>
      <c r="C26" s="9" t="n"/>
      <c r="D26" s="71" t="n"/>
      <c r="E26" s="74" t="n"/>
    </row>
    <row r="27" spans="1:5">
      <c r="B27" s="18" t="s">
        <v>53</v>
      </c>
      <c r="C27" s="9">
        <f>C25-C26</f>
        <v/>
      </c>
      <c r="D27" s="74">
        <f>D25-D26</f>
        <v/>
      </c>
      <c r="E27" s="74">
        <f>E25-E26</f>
        <v/>
      </c>
    </row>
    <row r="28" spans="1:5">
      <c r="B28" s="11" t="s">
        <v>54</v>
      </c>
      <c r="C28" s="9" t="n"/>
      <c r="D28" s="74" t="n"/>
      <c r="E28" s="74" t="n"/>
    </row>
    <row r="29" spans="1:5">
      <c r="B29" s="20" t="s">
        <v>55</v>
      </c>
      <c r="C29" s="17">
        <f>C27-C28</f>
        <v/>
      </c>
      <c r="D29" s="73">
        <f>D27-D28</f>
        <v/>
      </c>
      <c r="E29" s="73">
        <f>E27-E28</f>
        <v/>
      </c>
    </row>
    <row r="30" spans="1:5">
      <c r="B30" s="11" t="s">
        <v>56</v>
      </c>
      <c r="C30" s="9" t="n"/>
      <c r="D30" s="74" t="n"/>
      <c r="E30" s="74" t="n"/>
    </row>
    <row r="31" spans="1:5">
      <c r="B31" s="20" t="s">
        <v>57</v>
      </c>
      <c r="C31" s="17">
        <f>C29-C30</f>
        <v/>
      </c>
      <c r="D31" s="73">
        <f>D29-D30</f>
        <v/>
      </c>
      <c r="E31" s="73">
        <f>E29-E30</f>
        <v/>
      </c>
    </row>
    <row r="32" spans="1:5">
      <c r="B32" s="20" t="n"/>
      <c r="C32" s="17" t="n"/>
      <c r="D32" s="73" t="n"/>
      <c r="E32" s="73" t="n"/>
    </row>
    <row r="33" spans="1:5">
      <c r="B33" s="18" t="s">
        <v>58</v>
      </c>
      <c r="C33" s="9">
        <f>C31+C24</f>
        <v/>
      </c>
      <c r="D33" s="74">
        <f>D31+D24</f>
        <v/>
      </c>
      <c r="E33" s="74">
        <f>E31+E24</f>
        <v/>
      </c>
    </row>
    <row r="34" spans="1:5">
      <c r="B34" s="11" t="n"/>
      <c r="C34" s="55" t="n"/>
      <c r="D34" s="75" t="n"/>
      <c r="E34" s="75" t="n"/>
    </row>
    <row hidden="1" r="35" spans="1:5">
      <c r="B35" s="12" t="s">
        <v>59</v>
      </c>
      <c r="C35" s="56" t="n"/>
      <c r="D35" s="76" t="n"/>
      <c r="E35" s="74" t="n"/>
    </row>
    <row hidden="1" r="36" spans="1:5">
      <c r="B36" s="13" t="s">
        <v>60</v>
      </c>
      <c r="C36" s="32" t="n"/>
      <c r="D36" s="77" t="n"/>
      <c r="E36" s="74" t="n"/>
    </row>
    <row hidden="1" r="37" spans="1:5">
      <c r="B37" s="13" t="s">
        <v>61</v>
      </c>
      <c r="C37" s="32" t="n"/>
      <c r="D37" s="77" t="n"/>
      <c r="E37" s="74" t="n"/>
    </row>
    <row hidden="1" r="38" spans="1:5">
      <c r="B38" s="13" t="s">
        <v>62</v>
      </c>
      <c r="C38" s="32" t="n"/>
      <c r="D38" s="77" t="n"/>
      <c r="E38" s="74" t="n"/>
    </row>
    <row hidden="1" r="39" spans="1:5">
      <c r="B39" s="7" t="s">
        <v>63</v>
      </c>
      <c r="C39" s="57" t="n"/>
      <c r="D39" s="78" t="n"/>
      <c r="E39" s="74" t="n"/>
    </row>
    <row hidden="1" r="40" spans="1:5">
      <c r="B40" s="7" t="n"/>
      <c r="C40" s="57" t="n"/>
      <c r="D40" s="78" t="n"/>
      <c r="E40" s="74" t="n"/>
    </row>
    <row hidden="1" r="41" spans="1:5">
      <c r="B41" s="12" t="s">
        <v>64</v>
      </c>
      <c r="C41" s="56" t="n"/>
      <c r="D41" s="76" t="n"/>
      <c r="E41" s="74" t="n"/>
    </row>
    <row hidden="1" r="42" spans="1:5">
      <c r="B42" s="13" t="s">
        <v>60</v>
      </c>
      <c r="C42" s="32" t="n"/>
      <c r="D42" s="77" t="n"/>
      <c r="E42" s="74" t="n"/>
    </row>
    <row hidden="1" r="43" spans="1:5">
      <c r="B43" s="13" t="s">
        <v>61</v>
      </c>
      <c r="C43" s="32" t="n"/>
      <c r="D43" s="77" t="n"/>
      <c r="E43" s="74" t="n"/>
    </row>
    <row hidden="1" r="44" spans="1:5">
      <c r="B44" s="15" t="s">
        <v>65</v>
      </c>
      <c r="C44" s="58" t="n"/>
      <c r="D44" s="79" t="n"/>
      <c r="E44" s="80" t="n"/>
    </row>
    <row hidden="1" r="45" spans="1:5">
      <c r="B45" s="13" t="s">
        <v>66</v>
      </c>
      <c r="C45" s="32" t="n"/>
      <c r="D45" s="77" t="n"/>
      <c r="E45" s="74" t="n"/>
    </row>
    <row hidden="1" r="46" spans="1:5">
      <c r="B46" s="13" t="s">
        <v>67</v>
      </c>
      <c r="C46" s="32" t="n"/>
      <c r="D46" s="77" t="n"/>
      <c r="E46" s="74" t="n"/>
    </row>
    <row hidden="1" r="47" spans="1:5">
      <c r="B47" s="7" t="s">
        <v>63</v>
      </c>
      <c r="C47" s="57" t="n"/>
      <c r="D47" s="78" t="n"/>
      <c r="E47" s="73" t="n"/>
    </row>
    <row hidden="1" r="48" spans="1:5">
      <c r="B48" s="12" t="s">
        <v>68</v>
      </c>
      <c r="C48" s="56" t="n"/>
      <c r="D48" s="76" t="n"/>
      <c r="E48" s="74" t="n"/>
    </row>
    <row hidden="1" r="49" spans="1:5">
      <c r="B49" s="13" t="s">
        <v>69</v>
      </c>
      <c r="C49" s="32" t="n"/>
      <c r="D49" s="77" t="n"/>
      <c r="E49" s="74" t="n"/>
    </row>
    <row hidden="1" r="50" spans="1:5">
      <c r="B50" s="13" t="s">
        <v>70</v>
      </c>
      <c r="C50" s="32" t="n"/>
      <c r="D50" s="77" t="n"/>
      <c r="E50" s="74" t="n"/>
    </row>
    <row hidden="1" r="51" spans="1:5">
      <c r="B51" s="7" t="s">
        <v>63</v>
      </c>
      <c r="C51" s="57" t="n"/>
      <c r="D51" s="78" t="n"/>
      <c r="E51" s="73" t="n"/>
    </row>
    <row hidden="1" r="52" spans="1:5">
      <c r="B52" s="12" t="s">
        <v>71</v>
      </c>
      <c r="C52" s="56" t="n"/>
      <c r="D52" s="76" t="n"/>
      <c r="E52" s="74" t="n"/>
    </row>
    <row hidden="1" r="53" spans="1:5">
      <c r="B53" s="13" t="s">
        <v>72</v>
      </c>
      <c r="C53" s="32" t="n"/>
      <c r="D53" s="77" t="n"/>
      <c r="E53" s="74" t="n"/>
    </row>
    <row hidden="1" r="54" spans="1:5">
      <c r="B54" s="13" t="s">
        <v>73</v>
      </c>
      <c r="C54" s="32" t="n"/>
      <c r="D54" s="77" t="n"/>
      <c r="E54" s="74" t="n"/>
    </row>
    <row hidden="1" r="55" spans="1:5">
      <c r="B55" s="13" t="s">
        <v>74</v>
      </c>
      <c r="C55" s="32" t="n"/>
      <c r="D55" s="77" t="n"/>
      <c r="E55" s="74" t="n"/>
    </row>
    <row hidden="1" r="56" spans="1:5">
      <c r="B56" s="13" t="s">
        <v>75</v>
      </c>
      <c r="C56" s="32" t="n"/>
      <c r="D56" s="77" t="n"/>
      <c r="E56" s="74" t="n"/>
    </row>
    <row hidden="1" r="57" spans="1:5">
      <c r="B57" s="13" t="s">
        <v>76</v>
      </c>
      <c r="C57" s="32" t="n"/>
      <c r="D57" s="77" t="n"/>
      <c r="E57" s="74" t="n"/>
    </row>
    <row hidden="1" r="58" spans="1:5">
      <c r="B58" s="7" t="s">
        <v>63</v>
      </c>
      <c r="C58" s="57" t="n"/>
      <c r="D58" s="78" t="n"/>
      <c r="E58" s="73" t="n"/>
    </row>
    <row hidden="1" r="59" spans="1:5">
      <c r="B59" s="11" t="n"/>
      <c r="C59" s="55" t="n"/>
      <c r="D59" s="75" t="n"/>
      <c r="E59" s="75" t="n"/>
    </row>
    <row r="60" spans="1:5">
      <c r="B60" s="20" t="s">
        <v>77</v>
      </c>
      <c r="C60" s="59">
        <f>SUM(C61:C62)</f>
        <v/>
      </c>
      <c r="D60" s="81">
        <f>SUM(D61:D62)</f>
        <v/>
      </c>
      <c r="E60" s="81">
        <f>SUM(E61:E62)</f>
        <v/>
      </c>
    </row>
    <row r="61" spans="1:5">
      <c r="B61" s="11" t="s">
        <v>78</v>
      </c>
      <c r="C61" s="37" t="n"/>
      <c r="D61" s="71" t="n"/>
      <c r="E61" s="71" t="n"/>
    </row>
    <row r="62" spans="1:5">
      <c r="B62" s="11" t="s">
        <v>79</v>
      </c>
      <c r="C62" s="37" t="n"/>
      <c r="D62" s="71" t="n"/>
      <c r="E62" s="71" t="n"/>
    </row>
    <row r="63" spans="1:5">
      <c r="B63" s="20" t="s">
        <v>80</v>
      </c>
      <c r="C63" s="37" t="n"/>
      <c r="D63" s="82" t="n"/>
      <c r="E63" s="83" t="n"/>
    </row>
    <row r="64" spans="1:5">
      <c r="B64" s="20" t="s">
        <v>81</v>
      </c>
      <c r="C64" s="60">
        <f>SUM(C65:C68)</f>
        <v/>
      </c>
      <c r="D64" s="82">
        <f>SUM(D65:D68)</f>
        <v/>
      </c>
      <c r="E64" s="82">
        <f>SUM(E65:E68)</f>
        <v/>
      </c>
    </row>
    <row r="65" spans="1:5">
      <c r="B65" s="11" t="s">
        <v>82</v>
      </c>
      <c r="C65" s="37" t="n"/>
      <c r="D65" s="83" t="n"/>
      <c r="E65" s="83" t="n"/>
    </row>
    <row r="66" spans="1:5">
      <c r="B66" s="11" t="s">
        <v>83</v>
      </c>
      <c r="C66" s="37" t="n"/>
      <c r="D66" s="71">
        <f>4490/(10^7)</f>
        <v/>
      </c>
      <c r="E66" s="83" t="n"/>
    </row>
    <row r="67" spans="1:5">
      <c r="B67" s="11" t="s">
        <v>84</v>
      </c>
      <c r="C67" s="37" t="n"/>
      <c r="D67" s="83" t="n"/>
      <c r="E67" s="83" t="n"/>
    </row>
    <row r="68" spans="1:5">
      <c r="B68" s="11" t="s">
        <v>85</v>
      </c>
      <c r="C68" s="37" t="n"/>
      <c r="D68" s="83" t="n"/>
      <c r="E68" s="83" t="n"/>
    </row>
    <row r="69" spans="1:5">
      <c r="B69" s="20" t="s">
        <v>86</v>
      </c>
      <c r="C69" s="68">
        <f>SUM(C70:C76)</f>
        <v/>
      </c>
      <c r="D69" s="82">
        <f>SUM(D70:D76)</f>
        <v/>
      </c>
      <c r="E69" s="82">
        <f>SUM(E70:E76)</f>
        <v/>
      </c>
    </row>
    <row r="70" spans="1:5">
      <c r="B70" s="11" t="s">
        <v>87</v>
      </c>
      <c r="C70" s="44" t="n"/>
      <c r="D70" s="83" t="n"/>
      <c r="E70" s="83" t="n"/>
    </row>
    <row r="71" spans="1:5">
      <c r="B71" s="18" t="n"/>
      <c r="C71" s="44" t="n"/>
      <c r="D71" s="83" t="n"/>
      <c r="E71" s="83" t="n"/>
    </row>
    <row r="72" spans="1:5">
      <c r="B72" s="11" t="s">
        <v>88</v>
      </c>
      <c r="C72" s="44" t="n"/>
      <c r="D72" s="71" t="n"/>
      <c r="E72" s="83" t="n"/>
    </row>
    <row r="73" spans="1:5">
      <c r="B73" s="18" t="n"/>
      <c r="C73" s="44" t="n"/>
      <c r="D73" s="83" t="n"/>
      <c r="E73" s="83" t="n"/>
    </row>
    <row r="74" spans="1:5">
      <c r="B74" s="11" t="s">
        <v>89</v>
      </c>
      <c r="C74" s="44" t="n"/>
      <c r="D74" s="83" t="n"/>
      <c r="E74" s="83" t="n"/>
    </row>
    <row r="75" spans="1:5">
      <c r="B75" s="11" t="s">
        <v>90</v>
      </c>
      <c r="C75" s="44" t="n"/>
      <c r="D75" s="83" t="n"/>
      <c r="E75" s="83" t="n"/>
    </row>
    <row customHeight="1" ht="16.2" r="76" spans="1:5" thickBot="1">
      <c r="B76" s="11" t="s">
        <v>91</v>
      </c>
      <c r="C76" s="69" t="n"/>
      <c r="D76" s="71" t="n"/>
      <c r="E76" s="84" t="n"/>
    </row>
    <row customHeight="1" ht="16.2" r="77" spans="1:5" thickBot="1">
      <c r="B77" s="20" t="s">
        <v>92</v>
      </c>
      <c r="C77" s="70">
        <f>C69+C64+C60+C63</f>
        <v/>
      </c>
      <c r="D77" s="85">
        <f>D69+D64+D60+D63</f>
        <v/>
      </c>
      <c r="E77" s="85">
        <f>E69+E64+E60</f>
        <v/>
      </c>
    </row>
    <row r="78" spans="1:5">
      <c r="B78" s="18" t="n"/>
      <c r="C78" s="63" t="n"/>
      <c r="D78" s="86" t="n"/>
      <c r="E78" s="86" t="n"/>
    </row>
    <row r="79" spans="1:5">
      <c r="B79" s="20" t="s">
        <v>93</v>
      </c>
      <c r="C79" s="60">
        <f>SUM(C80:C87)</f>
        <v/>
      </c>
      <c r="D79" s="82">
        <f>SUM(D80:D87)</f>
        <v/>
      </c>
      <c r="E79" s="82">
        <f>SUM(E80:E87)</f>
        <v/>
      </c>
    </row>
    <row r="80" spans="1:5">
      <c r="B80" s="18" t="s">
        <v>94</v>
      </c>
      <c r="C80" s="37" t="n"/>
      <c r="D80" s="83" t="n"/>
      <c r="E80" s="83" t="n"/>
    </row>
    <row r="81" spans="1:5">
      <c r="B81" s="11" t="s">
        <v>95</v>
      </c>
      <c r="C81" s="37" t="n"/>
      <c r="D81" s="83" t="n"/>
      <c r="E81" s="83" t="n"/>
    </row>
    <row r="82" spans="1:5">
      <c r="B82" s="11" t="s">
        <v>96</v>
      </c>
      <c r="C82" s="37" t="n"/>
      <c r="D82" s="83" t="n"/>
      <c r="E82" s="87" t="n"/>
    </row>
    <row r="83" spans="1:5">
      <c r="B83" s="11" t="s">
        <v>97</v>
      </c>
      <c r="C83" s="37" t="n"/>
      <c r="D83" s="83" t="n"/>
      <c r="E83" s="83" t="n"/>
    </row>
    <row r="84" spans="1:5">
      <c r="B84" s="11" t="s">
        <v>98</v>
      </c>
      <c r="C84" s="37" t="n"/>
      <c r="D84" s="83" t="n"/>
      <c r="E84" s="83" t="n"/>
    </row>
    <row r="85" spans="1:5">
      <c r="B85" s="11" t="s">
        <v>99</v>
      </c>
      <c r="C85" s="37" t="n"/>
      <c r="D85" s="83" t="n"/>
      <c r="E85" s="83" t="n"/>
    </row>
    <row r="86" spans="1:5">
      <c r="B86" s="11" t="s">
        <v>100</v>
      </c>
      <c r="C86" s="37" t="n"/>
      <c r="D86" s="71">
        <f>20000/(10^7)</f>
        <v/>
      </c>
      <c r="E86" s="71">
        <f>45000/(10^7)</f>
        <v/>
      </c>
    </row>
    <row r="87" spans="1:5">
      <c r="B87" s="11" t="s">
        <v>101</v>
      </c>
      <c r="C87" s="37" t="n"/>
      <c r="D87" s="83" t="n"/>
      <c r="E87" s="83" t="n"/>
    </row>
    <row r="88" spans="1:5">
      <c r="B88" s="20" t="s">
        <v>102</v>
      </c>
      <c r="C88" s="60">
        <f>SUM(C89:C96)</f>
        <v/>
      </c>
      <c r="D88" s="82">
        <f>SUM(D89:D96)</f>
        <v/>
      </c>
      <c r="E88" s="82">
        <f>SUM(E89:E96)</f>
        <v/>
      </c>
    </row>
    <row r="89" spans="1:5">
      <c r="B89" s="11" t="s">
        <v>103</v>
      </c>
      <c r="C89" s="37" t="n"/>
      <c r="D89" s="83" t="n"/>
      <c r="E89" s="83" t="n"/>
    </row>
    <row r="90" spans="1:5">
      <c r="B90" s="18" t="n"/>
      <c r="C90" s="37" t="n"/>
      <c r="D90" s="83" t="n"/>
      <c r="E90" s="83" t="n"/>
    </row>
    <row r="91" spans="1:5">
      <c r="B91" s="11" t="s">
        <v>104</v>
      </c>
      <c r="C91" s="37" t="n"/>
      <c r="D91" s="71" t="n"/>
      <c r="E91" s="83" t="n"/>
    </row>
    <row r="92" spans="1:5">
      <c r="B92" s="18" t="n"/>
      <c r="C92" s="37" t="n"/>
      <c r="D92" s="83" t="n"/>
      <c r="E92" s="83" t="n"/>
    </row>
    <row r="93" spans="1:5">
      <c r="B93" s="11" t="s">
        <v>105</v>
      </c>
      <c r="C93" s="37" t="n"/>
      <c r="D93" s="83" t="n"/>
      <c r="E93" s="83" t="n"/>
    </row>
    <row r="94" spans="1:5">
      <c r="B94" s="11" t="s">
        <v>106</v>
      </c>
      <c r="C94" s="37" t="n"/>
      <c r="D94" s="83" t="n"/>
      <c r="E94" s="71" t="n"/>
    </row>
    <row r="95" spans="1:5">
      <c r="B95" s="11" t="s">
        <v>107</v>
      </c>
      <c r="C95" s="37" t="n"/>
      <c r="D95" s="83" t="n"/>
      <c r="E95" s="83" t="n"/>
    </row>
    <row customHeight="1" ht="16.2" r="96" spans="1:5" thickBot="1">
      <c r="B96" s="11" t="s">
        <v>108</v>
      </c>
      <c r="C96" s="61" t="n"/>
      <c r="D96" s="61" t="n"/>
      <c r="E96" s="61" t="n"/>
    </row>
    <row customHeight="1" ht="16.2" r="97" spans="1:5" thickBot="1">
      <c r="B97" s="20" t="s">
        <v>109</v>
      </c>
      <c r="C97" s="62">
        <f>C79+C88</f>
        <v/>
      </c>
      <c r="D97" s="62">
        <f>D79+D88</f>
        <v/>
      </c>
      <c r="E97" s="62">
        <f>E79+E88</f>
        <v/>
      </c>
    </row>
    <row r="98" spans="1:5">
      <c r="B98" s="23" t="s">
        <v>110</v>
      </c>
      <c r="C98" s="64">
        <f>C60+C65+C70+C74</f>
        <v/>
      </c>
      <c r="D98" s="64">
        <f>D60+D65+D70+D74</f>
        <v/>
      </c>
      <c r="E98" s="64">
        <f>E60+E65+E70+E74</f>
        <v/>
      </c>
    </row>
    <row r="99" spans="1:5">
      <c r="B99" s="89" t="n"/>
      <c r="C99" s="90" t="n"/>
      <c r="D99" s="90" t="n"/>
      <c r="E99" s="90" t="n"/>
    </row>
    <row r="100" spans="1:5">
      <c r="B100" s="20" t="s">
        <v>111</v>
      </c>
      <c r="C100" s="45" t="n"/>
      <c r="D100" s="45" t="n"/>
      <c r="E100" s="44" t="n"/>
    </row>
    <row r="101" spans="1:5">
      <c r="B101" s="18" t="s">
        <v>112</v>
      </c>
      <c r="C101" s="22">
        <f>(C13-D13)/D13</f>
        <v/>
      </c>
      <c r="D101" s="22">
        <f>(D13-E13)/E13</f>
        <v/>
      </c>
      <c r="E101" s="22" t="n"/>
    </row>
    <row r="102" spans="1:5">
      <c r="B102" s="18" t="s">
        <v>113</v>
      </c>
      <c r="C102" s="22">
        <f>(C31-D31)/D31</f>
        <v/>
      </c>
      <c r="D102" s="22">
        <f>(D31-E31)/E31</f>
        <v/>
      </c>
      <c r="E102" s="22" t="n"/>
    </row>
    <row r="103" spans="1:5">
      <c r="B103" s="18" t="s">
        <v>114</v>
      </c>
      <c r="C103" s="22">
        <f>C23/C8</f>
        <v/>
      </c>
      <c r="D103" s="22">
        <f>D23/D8</f>
        <v/>
      </c>
      <c r="E103" s="22">
        <f>E23/E8</f>
        <v/>
      </c>
    </row>
    <row r="104" spans="1:5">
      <c r="B104" s="18" t="s">
        <v>115</v>
      </c>
      <c r="C104" s="22">
        <f>C31/C8</f>
        <v/>
      </c>
      <c r="D104" s="22">
        <f>D31/D8</f>
        <v/>
      </c>
      <c r="E104" s="22">
        <f>E31/E8</f>
        <v/>
      </c>
    </row>
    <row r="105" spans="1:5">
      <c r="B105" s="18" t="s">
        <v>116</v>
      </c>
      <c r="C105" s="22">
        <f>C25/C98</f>
        <v/>
      </c>
      <c r="D105" s="22">
        <f>D25/D98</f>
        <v/>
      </c>
      <c r="E105" s="22">
        <f>E25/E98</f>
        <v/>
      </c>
    </row>
    <row r="106" spans="1:5">
      <c r="B106" s="18" t="s">
        <v>117</v>
      </c>
      <c r="C106" s="37">
        <f>(C65+C70+C74)/C60</f>
        <v/>
      </c>
      <c r="D106" s="37">
        <f>(D65+D70+D74)/D60</f>
        <v/>
      </c>
      <c r="E106" s="37">
        <f>(E65+E70+E74)/E60</f>
        <v/>
      </c>
    </row>
    <row r="107" spans="1:5">
      <c r="B107" s="18" t="s">
        <v>118</v>
      </c>
      <c r="C107" s="37">
        <f>C25/C26</f>
        <v/>
      </c>
      <c r="D107" s="37">
        <f>D25/D26</f>
        <v/>
      </c>
      <c r="E107" s="37">
        <f>E25/E26</f>
        <v/>
      </c>
    </row>
    <row r="108" spans="1:5">
      <c r="B108" s="18" t="s">
        <v>119</v>
      </c>
      <c r="C108" s="37">
        <f>C88/C69</f>
        <v/>
      </c>
      <c r="D108" s="37">
        <f>D88/D69</f>
        <v/>
      </c>
      <c r="E108" s="37">
        <f>E88/E69</f>
        <v/>
      </c>
    </row>
    <row r="109" spans="1:5">
      <c r="B109" s="18" t="s">
        <v>120</v>
      </c>
      <c r="C109" s="37">
        <f>(C88-C91-C92)/C69</f>
        <v/>
      </c>
      <c r="D109" s="37">
        <f>(D88-D91-D92)/D69</f>
        <v/>
      </c>
      <c r="E109" s="37">
        <f>(E88-E91-E92)/E69</f>
        <v/>
      </c>
    </row>
    <row r="110" spans="1:5">
      <c r="B110" s="18" t="s">
        <v>121</v>
      </c>
      <c r="C110" s="37">
        <f>ROUND(0.5*(C93+D93)/C6*365,0)</f>
        <v/>
      </c>
      <c r="D110" s="37">
        <f>+ROUND(0.5*(D93+E93)/D6*365,0)</f>
        <v/>
      </c>
      <c r="E110" s="37" t="n"/>
    </row>
    <row r="111" spans="1:5">
      <c r="B111" s="18" t="s">
        <v>122</v>
      </c>
      <c r="C111" s="37">
        <f>ROUND(0.5*(C91+C92+D91+D92)/(C15+C16+C17+C18)*365,0)</f>
        <v/>
      </c>
      <c r="D111" s="37">
        <f>ROUND(0.5*(D91+D92+E91+E92)/(D15+D16+D17+D18)*365,0)</f>
        <v/>
      </c>
      <c r="E111" s="37" t="n"/>
    </row>
    <row r="112" spans="1:5">
      <c r="B112" s="18" t="s">
        <v>123</v>
      </c>
      <c r="C112" s="37">
        <f>ROUND(0.5*(C72+C73+D72+D73)/(C15+C16+C17+C18)*365,0)</f>
        <v/>
      </c>
      <c r="D112" s="37">
        <f>ROUND(ROUND(0.5*(D72+D73+E72+E73)/(D15+D16+D17+D18)*365,0),0)</f>
        <v/>
      </c>
      <c r="E112" s="37" t="n"/>
    </row>
    <row r="113" spans="1:5">
      <c r="B113" s="18" t="s">
        <v>124</v>
      </c>
      <c r="C113" s="37">
        <f>C110+C111-C112</f>
        <v/>
      </c>
      <c r="D113" s="37">
        <f>D110+D111-D112</f>
        <v/>
      </c>
      <c r="E113" s="37" t="n"/>
    </row>
    <row r="114" spans="1:5">
      <c r="B114" s="89" t="n"/>
      <c r="C114" s="90" t="n"/>
      <c r="D114" s="90" t="n"/>
      <c r="E114" s="90" t="n"/>
    </row>
    <row r="115" spans="1:5">
      <c r="B115" s="18" t="n"/>
      <c r="C115" s="41" t="n"/>
      <c r="D115" s="43" t="n"/>
      <c r="E115" s="43" t="n"/>
    </row>
    <row customHeight="1" ht="15.75" r="116" spans="1:5">
      <c r="B116" s="18" t="n"/>
      <c r="C116" s="46" t="n"/>
      <c r="D116" s="46" t="n"/>
      <c r="E116" s="67" t="n"/>
    </row>
    <row r="117" spans="1:5">
      <c r="B117" s="18" t="s">
        <v>125</v>
      </c>
      <c r="C117" s="46" t="n"/>
      <c r="D117" s="46" t="n"/>
      <c r="E117" s="46" t="n"/>
    </row>
    <row customHeight="1" ht="19.5" r="118" spans="1:5">
      <c r="B118" s="18" t="n"/>
      <c r="C118" s="46" t="n"/>
      <c r="D118" s="46" t="n"/>
      <c r="E118" s="46" t="n"/>
    </row>
    <row r="119" spans="1:5">
      <c r="B119" s="11" t="n"/>
      <c r="C119" s="42" t="n"/>
      <c r="D119" s="42" t="n"/>
      <c r="E119" s="42" t="n"/>
    </row>
    <row r="123" spans="1:5">
      <c r="B123" s="21" t="s">
        <v>126</v>
      </c>
      <c r="C123" s="47" t="n"/>
      <c r="D123" s="47" t="n"/>
      <c r="E123" s="50" t="n"/>
    </row>
    <row r="124" spans="1:5">
      <c r="C124" s="48">
        <f>C123+C65</f>
        <v/>
      </c>
      <c r="D124" s="48">
        <f>D123+D65</f>
        <v/>
      </c>
      <c r="E124" s="48">
        <f>E123+E65</f>
        <v/>
      </c>
    </row>
  </sheetData>
  <pageMargins bottom="0.5" footer="0.3" header="0.3" left="0.5" right="0.5" top="0.5"/>
  <pageSetup orientation="portrait" paperSize="9" scale="52"/>
</worksheet>
</file>

<file path=xl/worksheets/sheet3.xml><?xml version="1.0" encoding="utf-8"?>
<worksheet xmlns="http://schemas.openxmlformats.org/spreadsheetml/2006/main">
  <sheetPr>
    <outlinePr summaryBelow="1" summaryRight="1"/>
    <pageSetUpPr fitToPage="1"/>
  </sheetPr>
  <dimension ref="B2:H46"/>
  <sheetViews>
    <sheetView view="pageBreakPreview" workbookViewId="0" zoomScaleNormal="100" zoomScaleSheetLayoutView="100">
      <selection activeCell="E46" sqref="E46"/>
    </sheetView>
  </sheetViews>
  <sheetFormatPr baseColWidth="8" customHeight="1" defaultRowHeight="15" outlineLevelCol="0"/>
  <cols>
    <col customWidth="1" max="1" min="1" width="3"/>
    <col customWidth="1" max="2" min="2" style="4" width="45.21875"/>
    <col bestFit="1" customWidth="1" max="5" min="3" width="18.44140625"/>
    <col customWidth="1" hidden="1" max="6" min="6" width="17.44140625"/>
    <col customWidth="1" hidden="1" max="7" min="7" width="14.5546875"/>
    <col customWidth="1" hidden="1" max="8" min="8" style="4" width="81.77734375"/>
  </cols>
  <sheetData>
    <row customHeight="1" ht="15" r="2" spans="1:8">
      <c r="B2" s="66" t="n"/>
      <c r="C2" s="10" t="n"/>
      <c r="D2" s="30" t="n"/>
      <c r="E2" s="30" t="n"/>
      <c r="F2" s="30" t="n"/>
      <c r="G2" s="30" t="n"/>
    </row>
    <row customHeight="1" ht="15" r="3" spans="1:8">
      <c r="B3" s="66" t="s">
        <v>127</v>
      </c>
      <c r="C3" s="10" t="n"/>
      <c r="D3" s="31" t="n"/>
      <c r="E3" s="5" t="n"/>
      <c r="F3" s="5" t="n"/>
      <c r="G3" s="19" t="n"/>
    </row>
    <row customHeight="1" ht="15" r="4" spans="1:8">
      <c r="B4" s="5" t="n"/>
      <c r="C4" s="5" t="n"/>
      <c r="D4" s="30" t="n"/>
      <c r="E4" s="30">
        <f>Working!E4</f>
        <v/>
      </c>
      <c r="G4" s="30">
        <f>Working!#REF!</f>
        <v/>
      </c>
    </row>
    <row customHeight="1" ht="15" r="5" spans="1:8">
      <c r="B5" s="24" t="s">
        <v>128</v>
      </c>
      <c r="C5" s="7">
        <f>Working!C5</f>
        <v/>
      </c>
      <c r="D5" s="7">
        <f>Working!D5</f>
        <v/>
      </c>
      <c r="E5" s="7">
        <f>Working!E5</f>
        <v/>
      </c>
      <c r="F5" s="7">
        <f>Working!#REF!</f>
        <v/>
      </c>
      <c r="G5" s="7">
        <f>Working!#REF!</f>
        <v/>
      </c>
    </row>
    <row customHeight="1" ht="15" r="6" spans="1:8">
      <c r="B6" s="28" t="s">
        <v>129</v>
      </c>
      <c r="C6" s="28" t="n"/>
      <c r="D6" s="7" t="n"/>
      <c r="E6" s="7" t="n"/>
      <c r="F6" s="7" t="n"/>
      <c r="G6" s="7" t="n"/>
    </row>
    <row customHeight="1" ht="15" r="7" spans="1:8">
      <c r="B7" s="20" t="n"/>
      <c r="C7" s="20" t="n"/>
      <c r="D7" s="7" t="n"/>
      <c r="E7" s="7" t="n"/>
      <c r="F7" s="7" t="n"/>
      <c r="G7" s="7" t="n"/>
    </row>
    <row customHeight="1" ht="15" r="8" spans="1:8">
      <c r="B8" s="27" t="s">
        <v>130</v>
      </c>
      <c r="C8" s="9">
        <f>Working!C8</f>
        <v/>
      </c>
      <c r="D8" s="9">
        <f>Working!D8</f>
        <v/>
      </c>
      <c r="E8" s="9">
        <f>Working!E8</f>
        <v/>
      </c>
      <c r="F8" s="9" t="n"/>
      <c r="G8" s="9">
        <f>Working!#REF!</f>
        <v/>
      </c>
    </row>
    <row customHeight="1" ht="15" r="9" spans="1:8">
      <c r="B9" s="27" t="s">
        <v>131</v>
      </c>
      <c r="C9" s="9">
        <f>Working!C13</f>
        <v/>
      </c>
      <c r="D9" s="9">
        <f>Working!D13</f>
        <v/>
      </c>
      <c r="E9" s="9">
        <f>Working!E13</f>
        <v/>
      </c>
      <c r="F9" s="9" t="n"/>
      <c r="G9" s="9">
        <f>Working!#REF!</f>
        <v/>
      </c>
    </row>
    <row customHeight="1" ht="15" r="10" spans="1:8">
      <c r="B10" s="27" t="s">
        <v>132</v>
      </c>
      <c r="C10" s="9">
        <f>Working!C23</f>
        <v/>
      </c>
      <c r="D10" s="9">
        <f>Working!D23</f>
        <v/>
      </c>
      <c r="E10" s="9">
        <f>Working!E23</f>
        <v/>
      </c>
      <c r="F10" s="9" t="n"/>
      <c r="G10" s="9">
        <f>Working!#REF!</f>
        <v/>
      </c>
    </row>
    <row customHeight="1" ht="15" r="11" spans="1:8">
      <c r="B11" s="18" t="s">
        <v>51</v>
      </c>
      <c r="C11" s="9">
        <f>Working!C24</f>
        <v/>
      </c>
      <c r="D11" s="9">
        <f>Working!D24</f>
        <v/>
      </c>
      <c r="E11" s="9">
        <f>Working!E24</f>
        <v/>
      </c>
      <c r="F11" s="9" t="n"/>
      <c r="G11" s="9">
        <f>Working!#REF!</f>
        <v/>
      </c>
    </row>
    <row customHeight="1" ht="15" r="12" spans="1:8">
      <c r="B12" s="18" t="s">
        <v>52</v>
      </c>
      <c r="C12" s="9">
        <f>Working!C26</f>
        <v/>
      </c>
      <c r="D12" s="9">
        <f>Working!D26</f>
        <v/>
      </c>
      <c r="E12" s="9">
        <f>Working!E26</f>
        <v/>
      </c>
      <c r="F12" s="9" t="n"/>
      <c r="G12" s="9">
        <f>Working!#REF!</f>
        <v/>
      </c>
    </row>
    <row customHeight="1" ht="15" r="13" spans="1:8">
      <c r="B13" s="18" t="s">
        <v>55</v>
      </c>
      <c r="C13" s="9">
        <f>Working!C29</f>
        <v/>
      </c>
      <c r="D13" s="9">
        <f>Working!D29</f>
        <v/>
      </c>
      <c r="E13" s="9">
        <f>Working!E29</f>
        <v/>
      </c>
      <c r="F13" s="9" t="n"/>
      <c r="G13" s="9">
        <f>Working!#REF!</f>
        <v/>
      </c>
    </row>
    <row customHeight="1" ht="15" r="14" spans="1:8">
      <c r="B14" s="18" t="s">
        <v>57</v>
      </c>
      <c r="C14" s="9">
        <f>Working!C31</f>
        <v/>
      </c>
      <c r="D14" s="9">
        <f>Working!D31</f>
        <v/>
      </c>
      <c r="E14" s="9">
        <f>Working!E31</f>
        <v/>
      </c>
      <c r="F14" s="9" t="n"/>
      <c r="G14" s="9">
        <f>Working!#REF!</f>
        <v/>
      </c>
    </row>
    <row customHeight="1" ht="15" r="15" spans="1:8">
      <c r="B15" s="18" t="s">
        <v>58</v>
      </c>
      <c r="C15" s="9">
        <f>Working!C33</f>
        <v/>
      </c>
      <c r="D15" s="9">
        <f>Working!D33</f>
        <v/>
      </c>
      <c r="E15" s="9">
        <f>Working!E33</f>
        <v/>
      </c>
      <c r="F15" s="9" t="n"/>
      <c r="G15" s="9">
        <f>Working!#REF!</f>
        <v/>
      </c>
    </row>
    <row customHeight="1" ht="15" r="16" spans="1:8">
      <c r="B16" s="7" t="n"/>
      <c r="C16" s="57" t="n"/>
      <c r="D16" s="32" t="n"/>
      <c r="E16" s="32" t="n"/>
      <c r="F16" s="32" t="n"/>
      <c r="G16" s="32" t="n"/>
    </row>
    <row customHeight="1" ht="15" r="17" spans="1:8">
      <c r="B17" s="28" t="s">
        <v>133</v>
      </c>
      <c r="C17" s="65" t="n"/>
      <c r="D17" s="33" t="n"/>
      <c r="E17" s="33" t="n"/>
      <c r="F17" s="33" t="n"/>
      <c r="G17" s="33" t="n"/>
    </row>
    <row customHeight="1" ht="15" r="18" spans="1:8">
      <c r="B18" s="28" t="n"/>
      <c r="C18" s="65" t="n"/>
      <c r="D18" s="33" t="n"/>
      <c r="E18" s="33" t="n"/>
      <c r="F18" s="33" t="n"/>
      <c r="G18" s="33" t="n"/>
    </row>
    <row customHeight="1" ht="15" r="19" spans="1:8">
      <c r="B19" s="18" t="s">
        <v>78</v>
      </c>
      <c r="C19" s="33">
        <f>Working!C61</f>
        <v/>
      </c>
      <c r="D19" s="33">
        <f>Working!D61</f>
        <v/>
      </c>
      <c r="E19" s="33">
        <f>Working!E61</f>
        <v/>
      </c>
      <c r="F19" s="33" t="n"/>
      <c r="G19" s="33">
        <f>Working!#REF!</f>
        <v/>
      </c>
    </row>
    <row customHeight="1" ht="15" r="20" spans="1:8">
      <c r="B20" s="27" t="s">
        <v>134</v>
      </c>
      <c r="C20" s="33">
        <f>Working!C60</f>
        <v/>
      </c>
      <c r="D20" s="33">
        <f>Working!D60</f>
        <v/>
      </c>
      <c r="E20" s="33">
        <f>Working!E60</f>
        <v/>
      </c>
      <c r="F20" s="33" t="n"/>
      <c r="G20" s="33">
        <f>Working!#REF!</f>
        <v/>
      </c>
    </row>
    <row customHeight="1" ht="15" r="21" spans="1:8">
      <c r="B21" s="27" t="s">
        <v>110</v>
      </c>
      <c r="C21" s="33">
        <f>Working!C98</f>
        <v/>
      </c>
      <c r="D21" s="33">
        <f>Working!D98</f>
        <v/>
      </c>
      <c r="E21" s="33">
        <f>Working!E98</f>
        <v/>
      </c>
      <c r="F21" s="33" t="n"/>
      <c r="G21" s="33">
        <f>Working!#REF!</f>
        <v/>
      </c>
    </row>
    <row customHeight="1" ht="15" r="22" spans="1:8">
      <c r="B22" s="27" t="n"/>
      <c r="C22" s="27" t="n"/>
      <c r="D22" s="33" t="n"/>
      <c r="E22" s="33" t="n"/>
      <c r="F22" s="33" t="n"/>
      <c r="G22" s="33" t="n"/>
    </row>
    <row customHeight="1" ht="15" r="23" spans="1:8">
      <c r="B23" s="28" t="s">
        <v>111</v>
      </c>
      <c r="C23" s="28" t="n"/>
      <c r="D23" s="20" t="n"/>
      <c r="E23" s="20" t="n"/>
      <c r="F23" s="20" t="n"/>
      <c r="G23" s="20" t="n"/>
    </row>
    <row customHeight="1" ht="15" r="24" spans="1:8">
      <c r="B24" s="28" t="n"/>
      <c r="C24" s="28" t="n"/>
      <c r="D24" s="20" t="n"/>
      <c r="E24" s="20" t="n"/>
      <c r="F24" s="20" t="n"/>
      <c r="G24" s="20" t="n"/>
    </row>
    <row customHeight="1" ht="15" r="25" spans="1:8">
      <c r="B25" s="51" t="s">
        <v>135</v>
      </c>
      <c r="C25" s="51" t="n"/>
      <c r="D25" s="52" t="n"/>
      <c r="E25" s="52" t="n"/>
      <c r="F25" s="52" t="n"/>
      <c r="G25" s="52" t="n"/>
    </row>
    <row customHeight="1" ht="15" r="26" spans="1:8">
      <c r="B26" s="27" t="s">
        <v>112</v>
      </c>
      <c r="C26" s="35">
        <f>Working!C101</f>
        <v/>
      </c>
      <c r="D26" s="35">
        <f>Working!D101</f>
        <v/>
      </c>
      <c r="E26" s="35" t="n"/>
      <c r="F26" s="35" t="n"/>
      <c r="G26" s="35">
        <f>Working!#REF!</f>
        <v/>
      </c>
      <c r="H26" s="53" t="n"/>
    </row>
    <row customHeight="1" ht="15" r="27" spans="1:8">
      <c r="B27" s="27" t="s">
        <v>113</v>
      </c>
      <c r="C27" s="35">
        <f>Working!C102</f>
        <v/>
      </c>
      <c r="D27" s="35">
        <f>Working!D102</f>
        <v/>
      </c>
      <c r="E27" s="35" t="n"/>
      <c r="F27" s="35" t="n"/>
      <c r="G27" s="35">
        <f>Working!#REF!</f>
        <v/>
      </c>
      <c r="H27" s="54" t="s">
        <v>136</v>
      </c>
    </row>
    <row customHeight="1" ht="15" r="28" spans="1:8">
      <c r="B28" s="27" t="n"/>
      <c r="C28" s="27" t="n"/>
      <c r="D28" s="35" t="n"/>
      <c r="E28" s="35" t="n"/>
      <c r="F28" s="35" t="n"/>
      <c r="G28" s="35" t="n"/>
      <c r="H28" s="54" t="n"/>
    </row>
    <row customHeight="1" ht="15" r="29" spans="1:8">
      <c r="B29" s="29" t="s">
        <v>137</v>
      </c>
      <c r="C29" s="29" t="n"/>
      <c r="D29" s="35" t="n"/>
      <c r="E29" s="35" t="n"/>
      <c r="F29" s="35" t="n"/>
      <c r="G29" s="35" t="n"/>
      <c r="H29" s="54" t="n"/>
    </row>
    <row customHeight="1" ht="15" r="30" spans="1:8">
      <c r="B30" s="27" t="s">
        <v>114</v>
      </c>
      <c r="C30" s="35">
        <f>Working!C103</f>
        <v/>
      </c>
      <c r="D30" s="35">
        <f>Working!D103</f>
        <v/>
      </c>
      <c r="E30" s="35">
        <f>Working!E103</f>
        <v/>
      </c>
      <c r="F30" s="35" t="n"/>
      <c r="G30" s="35">
        <f>Working!#REF!</f>
        <v/>
      </c>
      <c r="H30" s="54" t="s">
        <v>138</v>
      </c>
    </row>
    <row customHeight="1" ht="15" r="31" spans="1:8">
      <c r="B31" s="27" t="s">
        <v>115</v>
      </c>
      <c r="C31" s="35">
        <f>Working!C104</f>
        <v/>
      </c>
      <c r="D31" s="35">
        <f>Working!D104</f>
        <v/>
      </c>
      <c r="E31" s="35">
        <f>Working!E104</f>
        <v/>
      </c>
      <c r="F31" s="35" t="n"/>
      <c r="G31" s="35">
        <f>Working!#REF!</f>
        <v/>
      </c>
      <c r="H31" s="54" t="s">
        <v>139</v>
      </c>
    </row>
    <row customHeight="1" ht="15" r="32" spans="1:8">
      <c r="B32" s="27" t="s">
        <v>116</v>
      </c>
      <c r="C32" s="35">
        <f>Working!C105</f>
        <v/>
      </c>
      <c r="D32" s="35">
        <f>Working!D105</f>
        <v/>
      </c>
      <c r="E32" s="35">
        <f>Working!E105</f>
        <v/>
      </c>
      <c r="F32" s="35" t="n"/>
      <c r="G32" s="35">
        <f>Working!#REF!</f>
        <v/>
      </c>
      <c r="H32" s="54" t="n"/>
    </row>
    <row customHeight="1" ht="15" r="33" spans="1:8">
      <c r="B33" s="27" t="n"/>
      <c r="C33" s="27" t="n"/>
      <c r="D33" s="35" t="n"/>
      <c r="E33" s="35" t="n"/>
      <c r="F33" s="35" t="n"/>
      <c r="G33" s="35" t="n"/>
      <c r="H33" s="54" t="n"/>
    </row>
    <row customHeight="1" ht="15" r="34" spans="1:8">
      <c r="B34" s="29" t="s">
        <v>140</v>
      </c>
      <c r="C34" s="29" t="n"/>
      <c r="D34" s="35" t="n"/>
      <c r="E34" s="35" t="n"/>
      <c r="F34" s="35" t="n"/>
      <c r="G34" s="35" t="n"/>
      <c r="H34" s="54" t="n"/>
    </row>
    <row customHeight="1" ht="15" r="35" spans="1:8">
      <c r="B35" s="27" t="s">
        <v>117</v>
      </c>
      <c r="C35" s="34">
        <f>Working!C106</f>
        <v/>
      </c>
      <c r="D35" s="34">
        <f>Working!D106</f>
        <v/>
      </c>
      <c r="E35" s="34">
        <f>Working!E106</f>
        <v/>
      </c>
      <c r="F35" s="34" t="n"/>
      <c r="G35" s="34">
        <f>Working!#REF!</f>
        <v/>
      </c>
      <c r="H35" s="54" t="s">
        <v>141</v>
      </c>
    </row>
    <row customHeight="1" ht="15" r="36" spans="1:8">
      <c r="B36" s="27" t="s">
        <v>118</v>
      </c>
      <c r="C36" s="34">
        <f>Working!C107</f>
        <v/>
      </c>
      <c r="D36" s="34">
        <f>Working!D107</f>
        <v/>
      </c>
      <c r="E36" s="34">
        <f>Working!E107</f>
        <v/>
      </c>
      <c r="F36" s="34" t="n"/>
      <c r="G36" s="34">
        <f>Working!#REF!</f>
        <v/>
      </c>
      <c r="H36" s="54" t="s">
        <v>142</v>
      </c>
    </row>
    <row customHeight="1" ht="15" r="37" spans="1:8">
      <c r="B37" s="27" t="n"/>
      <c r="C37" s="27" t="n"/>
      <c r="D37" s="34" t="n"/>
      <c r="E37" s="34" t="n"/>
      <c r="F37" s="34" t="n"/>
      <c r="G37" s="34" t="n"/>
      <c r="H37" s="54" t="n"/>
    </row>
    <row customHeight="1" ht="15" r="38" spans="1:8">
      <c r="B38" s="29" t="s">
        <v>143</v>
      </c>
      <c r="C38" s="29" t="n"/>
      <c r="D38" s="34" t="n"/>
      <c r="E38" s="34" t="n"/>
      <c r="F38" s="34" t="n"/>
      <c r="G38" s="34" t="n"/>
      <c r="H38" s="54" t="n"/>
    </row>
    <row customHeight="1" ht="15" r="39" spans="1:8">
      <c r="B39" s="27" t="s">
        <v>119</v>
      </c>
      <c r="C39" s="34">
        <f>Working!C108</f>
        <v/>
      </c>
      <c r="D39" s="34">
        <f>Working!D108</f>
        <v/>
      </c>
      <c r="E39" s="34">
        <f>Working!E108</f>
        <v/>
      </c>
      <c r="F39" s="34" t="n"/>
      <c r="G39" s="34">
        <f>Working!#REF!</f>
        <v/>
      </c>
      <c r="H39" s="54" t="s">
        <v>144</v>
      </c>
    </row>
    <row customHeight="1" ht="15" r="40" spans="1:8">
      <c r="B40" s="27" t="s">
        <v>120</v>
      </c>
      <c r="C40" s="34">
        <f>Working!C109</f>
        <v/>
      </c>
      <c r="D40" s="34">
        <f>Working!D109</f>
        <v/>
      </c>
      <c r="E40" s="34">
        <f>Working!E109</f>
        <v/>
      </c>
      <c r="F40" s="34" t="n"/>
      <c r="G40" s="34">
        <f>Working!#REF!</f>
        <v/>
      </c>
      <c r="H40" s="54" t="s">
        <v>145</v>
      </c>
    </row>
    <row customHeight="1" ht="15" r="41" spans="1:8">
      <c r="B41" s="27" t="n"/>
      <c r="C41" s="27" t="n"/>
      <c r="D41" s="34" t="n"/>
      <c r="E41" s="34" t="n"/>
      <c r="F41" s="34" t="n"/>
      <c r="G41" s="34" t="n"/>
      <c r="H41" s="54" t="n"/>
    </row>
    <row customHeight="1" ht="15" r="42" spans="1:8">
      <c r="B42" s="29" t="s">
        <v>10</v>
      </c>
      <c r="C42" s="29" t="n"/>
      <c r="D42" s="34" t="n"/>
      <c r="E42" s="34" t="n"/>
      <c r="F42" s="34" t="n"/>
      <c r="G42" s="34" t="n"/>
      <c r="H42" s="54" t="n"/>
    </row>
    <row customHeight="1" ht="15" r="43" spans="1:8">
      <c r="B43" s="27" t="s">
        <v>121</v>
      </c>
      <c r="C43" s="36">
        <f>Working!C110</f>
        <v/>
      </c>
      <c r="D43" s="36">
        <f>Working!D110</f>
        <v/>
      </c>
      <c r="E43" s="36">
        <f>Working!E110</f>
        <v/>
      </c>
      <c r="F43" s="36" t="n"/>
      <c r="G43" s="36">
        <f>Working!#REF!</f>
        <v/>
      </c>
      <c r="H43" s="54" t="s">
        <v>146</v>
      </c>
    </row>
    <row customHeight="1" ht="15" r="44" spans="1:8">
      <c r="B44" s="27" t="s">
        <v>122</v>
      </c>
      <c r="C44" s="36">
        <f>Working!C111</f>
        <v/>
      </c>
      <c r="D44" s="36">
        <f>Working!D111</f>
        <v/>
      </c>
      <c r="E44" s="36">
        <f>Working!E111</f>
        <v/>
      </c>
      <c r="F44" s="36" t="n"/>
      <c r="G44" s="36">
        <f>Working!#REF!</f>
        <v/>
      </c>
      <c r="H44" s="54" t="s">
        <v>147</v>
      </c>
    </row>
    <row customHeight="1" ht="15" r="45" spans="1:8">
      <c r="B45" s="27" t="s">
        <v>123</v>
      </c>
      <c r="C45" s="36">
        <f>Working!C112</f>
        <v/>
      </c>
      <c r="D45" s="36">
        <f>Working!D112</f>
        <v/>
      </c>
      <c r="E45" s="36">
        <f>Working!E112</f>
        <v/>
      </c>
      <c r="F45" s="36" t="n"/>
      <c r="G45" s="36">
        <f>Working!#REF!</f>
        <v/>
      </c>
      <c r="H45" s="54" t="s">
        <v>148</v>
      </c>
    </row>
    <row customHeight="1" ht="15" r="46" spans="1:8">
      <c r="B46" s="27" t="s">
        <v>124</v>
      </c>
      <c r="C46" s="36">
        <f>Working!C113</f>
        <v/>
      </c>
      <c r="D46" s="36">
        <f>Working!D113</f>
        <v/>
      </c>
      <c r="E46" s="36">
        <f>Working!E113</f>
        <v/>
      </c>
      <c r="F46" s="36" t="n"/>
      <c r="G46" s="36">
        <f>Working!#REF!</f>
        <v/>
      </c>
      <c r="H46" s="54" t="n"/>
    </row>
  </sheetData>
  <pageMargins bottom="0.75" footer="0.3" header="0.3" left="0.45" right="0.45" top="0.75"/>
  <pageSetup orientation="portrait" scale="93"/>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Windows User</dc:creator>
  <dcterms:created xmlns:dcterms="http://purl.org/dc/terms/" xmlns:xsi="http://www.w3.org/2001/XMLSchema-instance" xsi:type="dcterms:W3CDTF">2013-10-07T09:32:17Z</dcterms:created>
  <dcterms:modified xmlns:dcterms="http://purl.org/dc/terms/" xmlns:xsi="http://www.w3.org/2001/XMLSchema-instance" xsi:type="dcterms:W3CDTF">2019-01-15T11:58:30Z</dcterms:modified>
  <cp:lastModifiedBy>Radhika Annamraju</cp:lastModifiedBy>
  <cp:lastPrinted>2016-04-10T10:23:07Z</cp:lastPrinted>
</cp:coreProperties>
</file>