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hrav\Desktop\acads\SAPM\"/>
    </mc:Choice>
  </mc:AlternateContent>
  <xr:revisionPtr revIDLastSave="0" documentId="13_ncr:1_{F0441B36-CFAF-4B04-B4F3-9FB24073EE15}" xr6:coauthVersionLast="47" xr6:coauthVersionMax="47" xr10:uidLastSave="{00000000-0000-0000-0000-000000000000}"/>
  <bookViews>
    <workbookView xWindow="-108" yWindow="-108" windowWidth="23256" windowHeight="12456" xr2:uid="{00000000-000D-0000-FFFF-FFFF00000000}"/>
  </bookViews>
  <sheets>
    <sheet name="Q1)CAPM Ke" sheetId="9" r:id="rId1"/>
    <sheet name="Q1)Fama French Model" sheetId="12" r:id="rId2"/>
    <sheet name="Q1)DDM+Earnings Model" sheetId="10" r:id="rId3"/>
    <sheet name="Q3)Part 1+2" sheetId="15" r:id="rId4"/>
    <sheet name="Q3)Part 3" sheetId="14" r:id="rId5"/>
    <sheet name="Q3)Part 4" sheetId="16" r:id="rId6"/>
    <sheet name="Q3)Part 5" sheetId="17" r:id="rId7"/>
    <sheet name="Rm,Rf,ERP" sheetId="18" r:id="rId8"/>
    <sheet name="Beta, 1 Year" sheetId="1" r:id="rId9"/>
    <sheet name="Beta, 2 Year" sheetId="2" r:id="rId10"/>
    <sheet name="Beta, 3 Year" sheetId="3" r:id="rId11"/>
    <sheet name="Beta, 5 Year" sheetId="4" r:id="rId12"/>
    <sheet name="Regression Output 1" sheetId="5" r:id="rId13"/>
    <sheet name="Regression Output 2" sheetId="6" r:id="rId14"/>
    <sheet name="Regression Output 3" sheetId="7" r:id="rId15"/>
    <sheet name="Regression Output 4" sheetId="8" r:id="rId16"/>
    <sheet name="Sheet1" sheetId="19" r:id="rId17"/>
  </sheets>
  <externalReferences>
    <externalReference r:id="rId1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48" i="18" l="1"/>
  <c r="C1247" i="18"/>
  <c r="C1246" i="18"/>
  <c r="C1245" i="18"/>
  <c r="C1244" i="18"/>
  <c r="C1243" i="18"/>
  <c r="C1242" i="18"/>
  <c r="C1241" i="18"/>
  <c r="C1240" i="18"/>
  <c r="C1239" i="18"/>
  <c r="C1238" i="18"/>
  <c r="C1237" i="18"/>
  <c r="C1236" i="18"/>
  <c r="C1235" i="18"/>
  <c r="C1234" i="18"/>
  <c r="C1233" i="18"/>
  <c r="C1232" i="18"/>
  <c r="C1231" i="18"/>
  <c r="C1230" i="18"/>
  <c r="C1229" i="18"/>
  <c r="C1228" i="18"/>
  <c r="C1227" i="18"/>
  <c r="C1226" i="18"/>
  <c r="C1225" i="18"/>
  <c r="C1224" i="18"/>
  <c r="C1223" i="18"/>
  <c r="C1222" i="18"/>
  <c r="C1221" i="18"/>
  <c r="C1220" i="18"/>
  <c r="C1219" i="18"/>
  <c r="C1218" i="18"/>
  <c r="C1217" i="18"/>
  <c r="C1216" i="18"/>
  <c r="C1215" i="18"/>
  <c r="C1214" i="18"/>
  <c r="C1213" i="18"/>
  <c r="C1212" i="18"/>
  <c r="C1211" i="18"/>
  <c r="C1210" i="18"/>
  <c r="C1209" i="18"/>
  <c r="C1208" i="18"/>
  <c r="C1207" i="18"/>
  <c r="C1206" i="18"/>
  <c r="C1205" i="18"/>
  <c r="C1204" i="18"/>
  <c r="C1203" i="18"/>
  <c r="C1202" i="18"/>
  <c r="C1201" i="18"/>
  <c r="C1200" i="18"/>
  <c r="C1199" i="18"/>
  <c r="C1198" i="18"/>
  <c r="C1197" i="18"/>
  <c r="C1196" i="18"/>
  <c r="C1195" i="18"/>
  <c r="C1194" i="18"/>
  <c r="C1193" i="18"/>
  <c r="C1192" i="18"/>
  <c r="C1191" i="18"/>
  <c r="C1190" i="18"/>
  <c r="C1189" i="18"/>
  <c r="C1188" i="18"/>
  <c r="C1187" i="18"/>
  <c r="C1186" i="18"/>
  <c r="C1185" i="18"/>
  <c r="C1184" i="18"/>
  <c r="C1183" i="18"/>
  <c r="C1182" i="18"/>
  <c r="C1181" i="18"/>
  <c r="C1180" i="18"/>
  <c r="C1179" i="18"/>
  <c r="C1178" i="18"/>
  <c r="C1177" i="18"/>
  <c r="C1176" i="18"/>
  <c r="C1175" i="18"/>
  <c r="C1174" i="18"/>
  <c r="C1173" i="18"/>
  <c r="C1172" i="18"/>
  <c r="C1171" i="18"/>
  <c r="C1170" i="18"/>
  <c r="C1169" i="18"/>
  <c r="C1168" i="18"/>
  <c r="C1167" i="18"/>
  <c r="C1166" i="18"/>
  <c r="C1165" i="18"/>
  <c r="C1164" i="18"/>
  <c r="C1163" i="18"/>
  <c r="C1162" i="18"/>
  <c r="C1161" i="18"/>
  <c r="C1160" i="18"/>
  <c r="C1159" i="18"/>
  <c r="C1158" i="18"/>
  <c r="C1157" i="18"/>
  <c r="C1156" i="18"/>
  <c r="C1155" i="18"/>
  <c r="C1154" i="18"/>
  <c r="C1153" i="18"/>
  <c r="C1152" i="18"/>
  <c r="C1151" i="18"/>
  <c r="C1150" i="18"/>
  <c r="C1149" i="18"/>
  <c r="C1148" i="18"/>
  <c r="C1147" i="18"/>
  <c r="C1146" i="18"/>
  <c r="C1145" i="18"/>
  <c r="C1144" i="18"/>
  <c r="C1143" i="18"/>
  <c r="C1142" i="18"/>
  <c r="C1141" i="18"/>
  <c r="C1140" i="18"/>
  <c r="C1139" i="18"/>
  <c r="C1138" i="18"/>
  <c r="C1137" i="18"/>
  <c r="C1136" i="18"/>
  <c r="C1135" i="18"/>
  <c r="C1134" i="18"/>
  <c r="C1133" i="18"/>
  <c r="C1132" i="18"/>
  <c r="C1131" i="18"/>
  <c r="C1130" i="18"/>
  <c r="C1129" i="18"/>
  <c r="C1128" i="18"/>
  <c r="C1127" i="18"/>
  <c r="C1126" i="18"/>
  <c r="C1125" i="18"/>
  <c r="C1124" i="18"/>
  <c r="C1123" i="18"/>
  <c r="C1122" i="18"/>
  <c r="C1121" i="18"/>
  <c r="C1120" i="18"/>
  <c r="C1119" i="18"/>
  <c r="C1118" i="18"/>
  <c r="C1117" i="18"/>
  <c r="C1116" i="18"/>
  <c r="C1115" i="18"/>
  <c r="C1114" i="18"/>
  <c r="C1113" i="18"/>
  <c r="C1112" i="18"/>
  <c r="C1111" i="18"/>
  <c r="C1110" i="18"/>
  <c r="C1109" i="18"/>
  <c r="C1108" i="18"/>
  <c r="C1107" i="18"/>
  <c r="C1106" i="18"/>
  <c r="C1105" i="18"/>
  <c r="C1104" i="18"/>
  <c r="C1103" i="18"/>
  <c r="C1102" i="18"/>
  <c r="C1101" i="18"/>
  <c r="C1100" i="18"/>
  <c r="C1099" i="18"/>
  <c r="C1098" i="18"/>
  <c r="C1097" i="18"/>
  <c r="C1096" i="18"/>
  <c r="C1095" i="18"/>
  <c r="C1094" i="18"/>
  <c r="C1093" i="18"/>
  <c r="C1092" i="18"/>
  <c r="C1091" i="18"/>
  <c r="C1090" i="18"/>
  <c r="C1089" i="18"/>
  <c r="C1088" i="18"/>
  <c r="C1087" i="18"/>
  <c r="C1086" i="18"/>
  <c r="C1085" i="18"/>
  <c r="C1084" i="18"/>
  <c r="C1083" i="18"/>
  <c r="C1082" i="18"/>
  <c r="C1081" i="18"/>
  <c r="C1080" i="18"/>
  <c r="C1079" i="18"/>
  <c r="C1078" i="18"/>
  <c r="C1077" i="18"/>
  <c r="C1076" i="18"/>
  <c r="C1075" i="18"/>
  <c r="C1074" i="18"/>
  <c r="C1073" i="18"/>
  <c r="C1072" i="18"/>
  <c r="C1071" i="18"/>
  <c r="C1070" i="18"/>
  <c r="C1069" i="18"/>
  <c r="C1068" i="18"/>
  <c r="C1067" i="18"/>
  <c r="C1066" i="18"/>
  <c r="C1065" i="18"/>
  <c r="C1064" i="18"/>
  <c r="C1063" i="18"/>
  <c r="C1062" i="18"/>
  <c r="C1061" i="18"/>
  <c r="C1060" i="18"/>
  <c r="C1059" i="18"/>
  <c r="C1058" i="18"/>
  <c r="C1057" i="18"/>
  <c r="C1056" i="18"/>
  <c r="C1055" i="18"/>
  <c r="C1054" i="18"/>
  <c r="C1053" i="18"/>
  <c r="C1052" i="18"/>
  <c r="C1051" i="18"/>
  <c r="C1050" i="18"/>
  <c r="C1049" i="18"/>
  <c r="C1048" i="18"/>
  <c r="C1047" i="18"/>
  <c r="C1046" i="18"/>
  <c r="C1045" i="18"/>
  <c r="C1044" i="18"/>
  <c r="C1043" i="18"/>
  <c r="C1042" i="18"/>
  <c r="C1041" i="18"/>
  <c r="C1040" i="18"/>
  <c r="C1039" i="18"/>
  <c r="C1038" i="18"/>
  <c r="C1037" i="18"/>
  <c r="C1036" i="18"/>
  <c r="C1035" i="18"/>
  <c r="C1034" i="18"/>
  <c r="C1033" i="18"/>
  <c r="C1032" i="18"/>
  <c r="C1031" i="18"/>
  <c r="C1030" i="18"/>
  <c r="C1029" i="18"/>
  <c r="C1028" i="18"/>
  <c r="C1027" i="18"/>
  <c r="C1026" i="18"/>
  <c r="C1025" i="18"/>
  <c r="C1024" i="18"/>
  <c r="C1023" i="18"/>
  <c r="C1022" i="18"/>
  <c r="C1021" i="18"/>
  <c r="C1020" i="18"/>
  <c r="C1019" i="18"/>
  <c r="C1018" i="18"/>
  <c r="C1017" i="18"/>
  <c r="C1016" i="18"/>
  <c r="C1015" i="18"/>
  <c r="C1014" i="18"/>
  <c r="C1013" i="18"/>
  <c r="C1012" i="18"/>
  <c r="C1011" i="18"/>
  <c r="C1010" i="18"/>
  <c r="C1009" i="18"/>
  <c r="C1008" i="18"/>
  <c r="C1007" i="18"/>
  <c r="C1006" i="18"/>
  <c r="C1005" i="18"/>
  <c r="C1004" i="18"/>
  <c r="C1003" i="18"/>
  <c r="C1002" i="18"/>
  <c r="C1001" i="18"/>
  <c r="C1000" i="18"/>
  <c r="C999" i="18"/>
  <c r="C998" i="18"/>
  <c r="C997" i="18"/>
  <c r="C996" i="18"/>
  <c r="C995" i="18"/>
  <c r="C994" i="18"/>
  <c r="C993" i="18"/>
  <c r="C992" i="18"/>
  <c r="C991" i="18"/>
  <c r="C990" i="18"/>
  <c r="C989" i="18"/>
  <c r="C988" i="18"/>
  <c r="C987" i="18"/>
  <c r="C986" i="18"/>
  <c r="C985" i="18"/>
  <c r="C984" i="18"/>
  <c r="C983" i="18"/>
  <c r="C982" i="18"/>
  <c r="C981" i="18"/>
  <c r="C980" i="18"/>
  <c r="C979" i="18"/>
  <c r="C978" i="18"/>
  <c r="C977" i="18"/>
  <c r="C976" i="18"/>
  <c r="C975" i="18"/>
  <c r="C974" i="18"/>
  <c r="C973" i="18"/>
  <c r="C972" i="18"/>
  <c r="C971" i="18"/>
  <c r="C970" i="18"/>
  <c r="C969" i="18"/>
  <c r="C968" i="18"/>
  <c r="C967" i="18"/>
  <c r="C966" i="18"/>
  <c r="C965" i="18"/>
  <c r="C964" i="18"/>
  <c r="C963" i="18"/>
  <c r="C962" i="18"/>
  <c r="C961" i="18"/>
  <c r="C960" i="18"/>
  <c r="C959" i="18"/>
  <c r="C958" i="18"/>
  <c r="C957" i="18"/>
  <c r="C956" i="18"/>
  <c r="C955" i="18"/>
  <c r="C954" i="18"/>
  <c r="C953" i="18"/>
  <c r="C952" i="18"/>
  <c r="C951" i="18"/>
  <c r="C950" i="18"/>
  <c r="C949" i="18"/>
  <c r="C948" i="18"/>
  <c r="C947" i="18"/>
  <c r="C946" i="18"/>
  <c r="C945" i="18"/>
  <c r="C944" i="18"/>
  <c r="C943" i="18"/>
  <c r="C942" i="18"/>
  <c r="C941" i="18"/>
  <c r="C940" i="18"/>
  <c r="C939" i="18"/>
  <c r="C938" i="18"/>
  <c r="C937" i="18"/>
  <c r="C936" i="18"/>
  <c r="C935" i="18"/>
  <c r="C934" i="18"/>
  <c r="C933" i="18"/>
  <c r="C932" i="18"/>
  <c r="C931" i="18"/>
  <c r="C930" i="18"/>
  <c r="C929" i="18"/>
  <c r="C928" i="18"/>
  <c r="C927" i="18"/>
  <c r="C926" i="18"/>
  <c r="C925" i="18"/>
  <c r="C924" i="18"/>
  <c r="C923" i="18"/>
  <c r="C922" i="18"/>
  <c r="C921" i="18"/>
  <c r="C920" i="18"/>
  <c r="C919" i="18"/>
  <c r="C918" i="18"/>
  <c r="C917" i="18"/>
  <c r="C916" i="18"/>
  <c r="C915" i="18"/>
  <c r="C914" i="18"/>
  <c r="C913" i="18"/>
  <c r="C912" i="18"/>
  <c r="C911" i="18"/>
  <c r="C910" i="18"/>
  <c r="C909" i="18"/>
  <c r="C908" i="18"/>
  <c r="C907" i="18"/>
  <c r="C906" i="18"/>
  <c r="C905" i="18"/>
  <c r="C904" i="18"/>
  <c r="C903" i="18"/>
  <c r="C902" i="18"/>
  <c r="C901" i="18"/>
  <c r="C900" i="18"/>
  <c r="C899" i="18"/>
  <c r="C898" i="18"/>
  <c r="C897" i="18"/>
  <c r="C896" i="18"/>
  <c r="C895" i="18"/>
  <c r="C894" i="18"/>
  <c r="C893" i="18"/>
  <c r="C892" i="18"/>
  <c r="C891" i="18"/>
  <c r="C890" i="18"/>
  <c r="C889" i="18"/>
  <c r="C888" i="18"/>
  <c r="C887" i="18"/>
  <c r="C886" i="18"/>
  <c r="C885" i="18"/>
  <c r="C884" i="18"/>
  <c r="C883" i="18"/>
  <c r="C882" i="18"/>
  <c r="C881" i="18"/>
  <c r="C880" i="18"/>
  <c r="C879" i="18"/>
  <c r="C878" i="18"/>
  <c r="C877" i="18"/>
  <c r="C876" i="18"/>
  <c r="C875" i="18"/>
  <c r="C874" i="18"/>
  <c r="C873" i="18"/>
  <c r="C872" i="18"/>
  <c r="C871" i="18"/>
  <c r="C870" i="18"/>
  <c r="C869" i="18"/>
  <c r="C868" i="18"/>
  <c r="C867" i="18"/>
  <c r="C866" i="18"/>
  <c r="C865" i="18"/>
  <c r="C864" i="18"/>
  <c r="C863" i="18"/>
  <c r="C862" i="18"/>
  <c r="C861" i="18"/>
  <c r="C860" i="18"/>
  <c r="C859" i="18"/>
  <c r="C858" i="18"/>
  <c r="C857" i="18"/>
  <c r="C856" i="18"/>
  <c r="C855" i="18"/>
  <c r="C854" i="18"/>
  <c r="C853" i="18"/>
  <c r="C852" i="18"/>
  <c r="C851" i="18"/>
  <c r="C850" i="18"/>
  <c r="C849" i="18"/>
  <c r="C848" i="18"/>
  <c r="C847" i="18"/>
  <c r="C846" i="18"/>
  <c r="C845" i="18"/>
  <c r="C844" i="18"/>
  <c r="C843" i="18"/>
  <c r="C842" i="18"/>
  <c r="C841" i="18"/>
  <c r="C840" i="18"/>
  <c r="C839" i="18"/>
  <c r="C838" i="18"/>
  <c r="C837" i="18"/>
  <c r="C836" i="18"/>
  <c r="C835" i="18"/>
  <c r="C834" i="18"/>
  <c r="C833" i="18"/>
  <c r="C832" i="18"/>
  <c r="C831" i="18"/>
  <c r="C830" i="18"/>
  <c r="C829" i="18"/>
  <c r="C828" i="18"/>
  <c r="C827" i="18"/>
  <c r="C826" i="18"/>
  <c r="C825" i="18"/>
  <c r="C824" i="18"/>
  <c r="C823" i="18"/>
  <c r="C822" i="18"/>
  <c r="C821" i="18"/>
  <c r="C820" i="18"/>
  <c r="C819" i="18"/>
  <c r="C818" i="18"/>
  <c r="C817" i="18"/>
  <c r="C816" i="18"/>
  <c r="C815" i="18"/>
  <c r="C814" i="18"/>
  <c r="C813" i="18"/>
  <c r="C812" i="18"/>
  <c r="C811" i="18"/>
  <c r="C810" i="18"/>
  <c r="C809" i="18"/>
  <c r="C808" i="18"/>
  <c r="C807" i="18"/>
  <c r="C806" i="18"/>
  <c r="C805" i="18"/>
  <c r="C804" i="18"/>
  <c r="C803" i="18"/>
  <c r="C802" i="18"/>
  <c r="C801" i="18"/>
  <c r="C800" i="18"/>
  <c r="C799" i="18"/>
  <c r="C798" i="18"/>
  <c r="C797" i="18"/>
  <c r="C796" i="18"/>
  <c r="C795" i="18"/>
  <c r="C794" i="18"/>
  <c r="C793" i="18"/>
  <c r="C792" i="18"/>
  <c r="C791" i="18"/>
  <c r="C790" i="18"/>
  <c r="C789" i="18"/>
  <c r="C788" i="18"/>
  <c r="C787" i="18"/>
  <c r="C786" i="18"/>
  <c r="C785" i="18"/>
  <c r="C784" i="18"/>
  <c r="C783" i="18"/>
  <c r="C782" i="18"/>
  <c r="C781" i="18"/>
  <c r="C780" i="18"/>
  <c r="C779" i="18"/>
  <c r="C778" i="18"/>
  <c r="C777" i="18"/>
  <c r="C776" i="18"/>
  <c r="C775" i="18"/>
  <c r="C774" i="18"/>
  <c r="C773" i="18"/>
  <c r="C772" i="18"/>
  <c r="C771" i="18"/>
  <c r="C770" i="18"/>
  <c r="C769" i="18"/>
  <c r="C768" i="18"/>
  <c r="C767" i="18"/>
  <c r="C766" i="18"/>
  <c r="C765" i="18"/>
  <c r="C764" i="18"/>
  <c r="C763" i="18"/>
  <c r="C762" i="18"/>
  <c r="C761" i="18"/>
  <c r="C760" i="18"/>
  <c r="C759" i="18"/>
  <c r="C758" i="18"/>
  <c r="C757" i="18"/>
  <c r="C756" i="18"/>
  <c r="C755" i="18"/>
  <c r="C754" i="18"/>
  <c r="C753" i="18"/>
  <c r="C752" i="18"/>
  <c r="C751" i="18"/>
  <c r="C750" i="18"/>
  <c r="C749" i="18"/>
  <c r="C748" i="18"/>
  <c r="C747" i="18"/>
  <c r="C746" i="18"/>
  <c r="C745" i="18"/>
  <c r="C744" i="18"/>
  <c r="C743" i="18"/>
  <c r="C742" i="18"/>
  <c r="C741" i="18"/>
  <c r="C740" i="18"/>
  <c r="C739" i="18"/>
  <c r="C738" i="18"/>
  <c r="C737" i="18"/>
  <c r="C736" i="18"/>
  <c r="C735" i="18"/>
  <c r="C734" i="18"/>
  <c r="C733" i="18"/>
  <c r="C732" i="18"/>
  <c r="C731" i="18"/>
  <c r="C730" i="18"/>
  <c r="C729" i="18"/>
  <c r="C728" i="18"/>
  <c r="C727" i="18"/>
  <c r="C726" i="18"/>
  <c r="C725" i="18"/>
  <c r="C724" i="18"/>
  <c r="C723" i="18"/>
  <c r="C722" i="18"/>
  <c r="C721" i="18"/>
  <c r="C720" i="18"/>
  <c r="C719" i="18"/>
  <c r="C718" i="18"/>
  <c r="C717" i="18"/>
  <c r="C716" i="18"/>
  <c r="C715" i="18"/>
  <c r="C714" i="18"/>
  <c r="C713" i="18"/>
  <c r="C712" i="18"/>
  <c r="C711" i="18"/>
  <c r="C710" i="18"/>
  <c r="C709" i="18"/>
  <c r="C708" i="18"/>
  <c r="C707" i="18"/>
  <c r="C706" i="18"/>
  <c r="C705" i="18"/>
  <c r="C704" i="18"/>
  <c r="C703" i="18"/>
  <c r="C702" i="18"/>
  <c r="C701" i="18"/>
  <c r="C700" i="18"/>
  <c r="C699" i="18"/>
  <c r="C698" i="18"/>
  <c r="C697" i="18"/>
  <c r="C696" i="18"/>
  <c r="C695" i="18"/>
  <c r="C694" i="18"/>
  <c r="C693" i="18"/>
  <c r="C692" i="18"/>
  <c r="C691" i="18"/>
  <c r="C690" i="18"/>
  <c r="C689" i="18"/>
  <c r="C688" i="18"/>
  <c r="C687" i="18"/>
  <c r="C686" i="18"/>
  <c r="C685" i="18"/>
  <c r="C684" i="18"/>
  <c r="C683" i="18"/>
  <c r="C682" i="18"/>
  <c r="C681" i="18"/>
  <c r="C680" i="18"/>
  <c r="C679" i="18"/>
  <c r="C678" i="18"/>
  <c r="C677" i="18"/>
  <c r="C676" i="18"/>
  <c r="C675" i="18"/>
  <c r="C674" i="18"/>
  <c r="C673" i="18"/>
  <c r="C672" i="18"/>
  <c r="C671" i="18"/>
  <c r="C670" i="18"/>
  <c r="C669" i="18"/>
  <c r="C668" i="18"/>
  <c r="C667" i="18"/>
  <c r="C666" i="18"/>
  <c r="C665" i="18"/>
  <c r="C664" i="18"/>
  <c r="C663" i="18"/>
  <c r="C662" i="18"/>
  <c r="C661" i="18"/>
  <c r="C660" i="18"/>
  <c r="C659" i="18"/>
  <c r="C658" i="18"/>
  <c r="C657" i="18"/>
  <c r="C656" i="18"/>
  <c r="C655" i="18"/>
  <c r="C654" i="18"/>
  <c r="C653" i="18"/>
  <c r="C652" i="18"/>
  <c r="C651" i="18"/>
  <c r="C650" i="18"/>
  <c r="C649" i="18"/>
  <c r="C648" i="18"/>
  <c r="C647" i="18"/>
  <c r="C646" i="18"/>
  <c r="C645" i="18"/>
  <c r="C644" i="18"/>
  <c r="C643" i="18"/>
  <c r="C642" i="18"/>
  <c r="C641" i="18"/>
  <c r="C640" i="18"/>
  <c r="C639" i="18"/>
  <c r="C638" i="18"/>
  <c r="C637" i="18"/>
  <c r="C636" i="18"/>
  <c r="C635" i="18"/>
  <c r="C634" i="18"/>
  <c r="C633" i="18"/>
  <c r="C632" i="18"/>
  <c r="C631" i="18"/>
  <c r="C630" i="18"/>
  <c r="C629" i="18"/>
  <c r="C628" i="18"/>
  <c r="C627" i="18"/>
  <c r="C626" i="18"/>
  <c r="C625" i="18"/>
  <c r="C624" i="18"/>
  <c r="C623" i="18"/>
  <c r="C622" i="18"/>
  <c r="C621" i="18"/>
  <c r="C620" i="18"/>
  <c r="C619" i="18"/>
  <c r="C618" i="18"/>
  <c r="C617" i="18"/>
  <c r="C616" i="18"/>
  <c r="C615" i="18"/>
  <c r="C614" i="18"/>
  <c r="C613" i="18"/>
  <c r="C612" i="18"/>
  <c r="C611" i="18"/>
  <c r="C610" i="18"/>
  <c r="C609" i="18"/>
  <c r="C608" i="18"/>
  <c r="C607" i="18"/>
  <c r="C606" i="18"/>
  <c r="C605" i="18"/>
  <c r="C604" i="18"/>
  <c r="C603" i="18"/>
  <c r="C602" i="18"/>
  <c r="C601" i="18"/>
  <c r="C600" i="18"/>
  <c r="C599" i="18"/>
  <c r="C598" i="18"/>
  <c r="C597" i="18"/>
  <c r="C596" i="18"/>
  <c r="C595" i="18"/>
  <c r="C594" i="18"/>
  <c r="C593" i="18"/>
  <c r="C592" i="18"/>
  <c r="C591" i="18"/>
  <c r="C590" i="18"/>
  <c r="C589" i="18"/>
  <c r="C588" i="18"/>
  <c r="C587" i="18"/>
  <c r="C586" i="18"/>
  <c r="C585" i="18"/>
  <c r="C584" i="18"/>
  <c r="C583" i="18"/>
  <c r="C582" i="18"/>
  <c r="C581" i="18"/>
  <c r="C580" i="18"/>
  <c r="C579" i="18"/>
  <c r="C578" i="18"/>
  <c r="C577" i="18"/>
  <c r="C576" i="18"/>
  <c r="C575" i="18"/>
  <c r="C574" i="18"/>
  <c r="C573" i="18"/>
  <c r="C572" i="18"/>
  <c r="C571" i="18"/>
  <c r="C570" i="18"/>
  <c r="C569" i="18"/>
  <c r="C568" i="18"/>
  <c r="C567" i="18"/>
  <c r="C566" i="18"/>
  <c r="C565" i="18"/>
  <c r="C564" i="18"/>
  <c r="C563" i="18"/>
  <c r="C562" i="18"/>
  <c r="C561" i="18"/>
  <c r="C560" i="18"/>
  <c r="C559" i="18"/>
  <c r="C558" i="18"/>
  <c r="C557" i="18"/>
  <c r="C556" i="18"/>
  <c r="C555" i="18"/>
  <c r="C554" i="18"/>
  <c r="C553" i="18"/>
  <c r="C552" i="18"/>
  <c r="C551" i="18"/>
  <c r="C550" i="18"/>
  <c r="C549" i="18"/>
  <c r="C548" i="18"/>
  <c r="C547" i="18"/>
  <c r="C546" i="18"/>
  <c r="C545" i="18"/>
  <c r="C544" i="18"/>
  <c r="C543" i="18"/>
  <c r="C542" i="18"/>
  <c r="C541" i="18"/>
  <c r="C540" i="18"/>
  <c r="C539" i="18"/>
  <c r="C538" i="18"/>
  <c r="C537" i="18"/>
  <c r="C536" i="18"/>
  <c r="C535" i="18"/>
  <c r="C534" i="18"/>
  <c r="C533" i="18"/>
  <c r="C532" i="18"/>
  <c r="C531" i="18"/>
  <c r="C530" i="18"/>
  <c r="C529" i="18"/>
  <c r="C528" i="18"/>
  <c r="C527" i="18"/>
  <c r="C526" i="18"/>
  <c r="C525" i="18"/>
  <c r="C524" i="18"/>
  <c r="C523" i="18"/>
  <c r="C522" i="18"/>
  <c r="C521" i="18"/>
  <c r="C520" i="18"/>
  <c r="C519" i="18"/>
  <c r="C518" i="18"/>
  <c r="C517" i="18"/>
  <c r="C516" i="18"/>
  <c r="C515" i="18"/>
  <c r="C514" i="18"/>
  <c r="C513" i="18"/>
  <c r="C512" i="18"/>
  <c r="C511" i="18"/>
  <c r="C510" i="18"/>
  <c r="C509" i="18"/>
  <c r="C508" i="18"/>
  <c r="C507" i="18"/>
  <c r="C506" i="18"/>
  <c r="C505" i="18"/>
  <c r="C504" i="18"/>
  <c r="C503" i="18"/>
  <c r="C502" i="18"/>
  <c r="C501" i="18"/>
  <c r="C500" i="18"/>
  <c r="C499" i="18"/>
  <c r="C498" i="18"/>
  <c r="C497" i="18"/>
  <c r="C496" i="18"/>
  <c r="C495" i="18"/>
  <c r="C494" i="18"/>
  <c r="C493" i="18"/>
  <c r="C492" i="18"/>
  <c r="C491" i="18"/>
  <c r="C490" i="18"/>
  <c r="C489" i="18"/>
  <c r="C488" i="18"/>
  <c r="C487" i="18"/>
  <c r="C486" i="18"/>
  <c r="C485" i="18"/>
  <c r="C484" i="18"/>
  <c r="C483" i="18"/>
  <c r="C482" i="18"/>
  <c r="C481" i="18"/>
  <c r="C480" i="18"/>
  <c r="C479" i="18"/>
  <c r="C478" i="18"/>
  <c r="C477" i="18"/>
  <c r="C476" i="18"/>
  <c r="C475" i="18"/>
  <c r="C474" i="18"/>
  <c r="C473" i="18"/>
  <c r="C472" i="18"/>
  <c r="C471" i="18"/>
  <c r="C470" i="18"/>
  <c r="C469" i="18"/>
  <c r="C468" i="18"/>
  <c r="C467" i="18"/>
  <c r="C466" i="18"/>
  <c r="C465" i="18"/>
  <c r="C464" i="18"/>
  <c r="C463" i="18"/>
  <c r="C462" i="18"/>
  <c r="C461" i="18"/>
  <c r="C460" i="18"/>
  <c r="C459" i="18"/>
  <c r="C458" i="18"/>
  <c r="C457" i="18"/>
  <c r="C456" i="18"/>
  <c r="C455" i="18"/>
  <c r="C454" i="18"/>
  <c r="C453" i="18"/>
  <c r="C452" i="18"/>
  <c r="C451" i="18"/>
  <c r="C450" i="18"/>
  <c r="C449" i="18"/>
  <c r="C448" i="18"/>
  <c r="C447" i="18"/>
  <c r="C446" i="18"/>
  <c r="C445" i="18"/>
  <c r="C444" i="18"/>
  <c r="C443" i="18"/>
  <c r="C442" i="18"/>
  <c r="C441" i="18"/>
  <c r="C440" i="18"/>
  <c r="C439" i="18"/>
  <c r="C438" i="18"/>
  <c r="C437" i="18"/>
  <c r="C436" i="18"/>
  <c r="C435" i="18"/>
  <c r="C434" i="18"/>
  <c r="C433" i="18"/>
  <c r="C432" i="18"/>
  <c r="C431" i="18"/>
  <c r="C430" i="18"/>
  <c r="C429" i="18"/>
  <c r="C428" i="18"/>
  <c r="C427" i="18"/>
  <c r="C426" i="18"/>
  <c r="C425" i="18"/>
  <c r="C424" i="18"/>
  <c r="C423" i="18"/>
  <c r="C422" i="18"/>
  <c r="C421" i="18"/>
  <c r="C420" i="18"/>
  <c r="C419" i="18"/>
  <c r="C418" i="18"/>
  <c r="C417" i="18"/>
  <c r="C416" i="18"/>
  <c r="C415" i="18"/>
  <c r="C414" i="18"/>
  <c r="C413" i="18"/>
  <c r="C412" i="18"/>
  <c r="C411" i="18"/>
  <c r="C410" i="18"/>
  <c r="C409" i="18"/>
  <c r="C408" i="18"/>
  <c r="C407" i="18"/>
  <c r="C406" i="18"/>
  <c r="C405" i="18"/>
  <c r="C404" i="18"/>
  <c r="C403" i="18"/>
  <c r="C402" i="18"/>
  <c r="C401" i="18"/>
  <c r="C400" i="18"/>
  <c r="C399" i="18"/>
  <c r="C398" i="18"/>
  <c r="C397" i="18"/>
  <c r="C396" i="18"/>
  <c r="C395" i="18"/>
  <c r="C394" i="18"/>
  <c r="C393" i="18"/>
  <c r="C392" i="18"/>
  <c r="C391" i="18"/>
  <c r="C390" i="18"/>
  <c r="C389" i="18"/>
  <c r="C388" i="18"/>
  <c r="C387" i="18"/>
  <c r="C386" i="18"/>
  <c r="C385" i="18"/>
  <c r="C384" i="18"/>
  <c r="C383" i="18"/>
  <c r="C382" i="18"/>
  <c r="C381" i="18"/>
  <c r="C380" i="18"/>
  <c r="C379" i="18"/>
  <c r="C378" i="18"/>
  <c r="C377" i="18"/>
  <c r="C376" i="18"/>
  <c r="C375" i="18"/>
  <c r="C374" i="18"/>
  <c r="C373" i="18"/>
  <c r="C372" i="18"/>
  <c r="C371" i="18"/>
  <c r="C370" i="18"/>
  <c r="C369" i="18"/>
  <c r="C368" i="18"/>
  <c r="C367" i="18"/>
  <c r="C366" i="18"/>
  <c r="C365" i="18"/>
  <c r="C364" i="18"/>
  <c r="C363" i="18"/>
  <c r="C362" i="18"/>
  <c r="C361" i="18"/>
  <c r="C360" i="18"/>
  <c r="C359" i="18"/>
  <c r="C358" i="18"/>
  <c r="C357" i="18"/>
  <c r="C356" i="18"/>
  <c r="C355" i="18"/>
  <c r="C354" i="18"/>
  <c r="C353" i="18"/>
  <c r="C352" i="18"/>
  <c r="C351" i="18"/>
  <c r="C350" i="18"/>
  <c r="C349" i="18"/>
  <c r="C348" i="18"/>
  <c r="C347" i="18"/>
  <c r="C346" i="18"/>
  <c r="C345" i="18"/>
  <c r="C344" i="18"/>
  <c r="C343" i="18"/>
  <c r="C342" i="18"/>
  <c r="C341" i="18"/>
  <c r="C340" i="18"/>
  <c r="C339" i="18"/>
  <c r="C338" i="18"/>
  <c r="C337" i="18"/>
  <c r="C336" i="18"/>
  <c r="C335" i="18"/>
  <c r="C334" i="18"/>
  <c r="C333" i="18"/>
  <c r="C332" i="18"/>
  <c r="C331" i="18"/>
  <c r="C330" i="18"/>
  <c r="C329" i="18"/>
  <c r="C328" i="18"/>
  <c r="C327" i="18"/>
  <c r="C326" i="18"/>
  <c r="C325" i="18"/>
  <c r="C324" i="18"/>
  <c r="C323" i="18"/>
  <c r="C322" i="18"/>
  <c r="C321" i="18"/>
  <c r="C320" i="18"/>
  <c r="C319" i="18"/>
  <c r="C318" i="18"/>
  <c r="C317" i="18"/>
  <c r="C316" i="18"/>
  <c r="C315" i="18"/>
  <c r="C314" i="18"/>
  <c r="C313" i="18"/>
  <c r="C312" i="18"/>
  <c r="C311" i="18"/>
  <c r="C310" i="18"/>
  <c r="C309" i="18"/>
  <c r="C308" i="18"/>
  <c r="C307" i="18"/>
  <c r="C306" i="18"/>
  <c r="C305" i="18"/>
  <c r="C304" i="18"/>
  <c r="C303" i="18"/>
  <c r="C302" i="18"/>
  <c r="C301" i="18"/>
  <c r="C300" i="18"/>
  <c r="C299" i="18"/>
  <c r="C298" i="18"/>
  <c r="C297" i="18"/>
  <c r="C296" i="18"/>
  <c r="C295" i="18"/>
  <c r="C294" i="18"/>
  <c r="C293" i="18"/>
  <c r="C292" i="18"/>
  <c r="C291" i="18"/>
  <c r="C290" i="18"/>
  <c r="C289" i="18"/>
  <c r="C288" i="18"/>
  <c r="C287" i="18"/>
  <c r="C286" i="18"/>
  <c r="C285" i="18"/>
  <c r="C284" i="18"/>
  <c r="C283" i="18"/>
  <c r="C282" i="18"/>
  <c r="C281" i="18"/>
  <c r="C280" i="18"/>
  <c r="C279" i="18"/>
  <c r="C278" i="18"/>
  <c r="C277" i="18"/>
  <c r="C276" i="18"/>
  <c r="C275" i="18"/>
  <c r="C274" i="18"/>
  <c r="C273" i="18"/>
  <c r="C272" i="18"/>
  <c r="C271" i="18"/>
  <c r="C270" i="18"/>
  <c r="C269" i="18"/>
  <c r="C268" i="18"/>
  <c r="C267" i="18"/>
  <c r="C266" i="18"/>
  <c r="C265" i="18"/>
  <c r="C264" i="18"/>
  <c r="C263" i="18"/>
  <c r="C262" i="18"/>
  <c r="C261" i="18"/>
  <c r="C260" i="18"/>
  <c r="C259" i="18"/>
  <c r="C258" i="18"/>
  <c r="C257" i="18"/>
  <c r="C256" i="18"/>
  <c r="C255" i="18"/>
  <c r="C254" i="18"/>
  <c r="C253" i="18"/>
  <c r="C252" i="18"/>
  <c r="C251" i="18"/>
  <c r="C250" i="18"/>
  <c r="C249" i="18"/>
  <c r="C248" i="18"/>
  <c r="C247" i="18"/>
  <c r="C246" i="18"/>
  <c r="C245" i="18"/>
  <c r="C244" i="18"/>
  <c r="C243" i="18"/>
  <c r="C242" i="18"/>
  <c r="C241" i="18"/>
  <c r="C240" i="18"/>
  <c r="C239" i="18"/>
  <c r="C238" i="18"/>
  <c r="C237" i="18"/>
  <c r="C236" i="18"/>
  <c r="C235" i="18"/>
  <c r="C234" i="18"/>
  <c r="C233" i="18"/>
  <c r="C232" i="18"/>
  <c r="C231" i="18"/>
  <c r="C230" i="18"/>
  <c r="C229" i="18"/>
  <c r="C228" i="18"/>
  <c r="C227" i="18"/>
  <c r="C226" i="18"/>
  <c r="C225" i="18"/>
  <c r="C224" i="18"/>
  <c r="C223" i="18"/>
  <c r="C222" i="18"/>
  <c r="C221" i="18"/>
  <c r="C220" i="18"/>
  <c r="C219" i="18"/>
  <c r="C218" i="18"/>
  <c r="C217" i="18"/>
  <c r="C216" i="18"/>
  <c r="C215" i="18"/>
  <c r="C214" i="18"/>
  <c r="C213" i="18"/>
  <c r="C212" i="18"/>
  <c r="C211" i="18"/>
  <c r="C210" i="18"/>
  <c r="C209" i="18"/>
  <c r="C208" i="18"/>
  <c r="C207" i="18"/>
  <c r="C206" i="18"/>
  <c r="C205" i="18"/>
  <c r="C204" i="18"/>
  <c r="C203" i="18"/>
  <c r="C202" i="18"/>
  <c r="C201" i="18"/>
  <c r="C200" i="18"/>
  <c r="C199" i="18"/>
  <c r="C198" i="18"/>
  <c r="C197" i="18"/>
  <c r="C196" i="18"/>
  <c r="C195" i="18"/>
  <c r="C194" i="18"/>
  <c r="C193" i="18"/>
  <c r="C192" i="18"/>
  <c r="C191" i="18"/>
  <c r="C190" i="18"/>
  <c r="C189" i="18"/>
  <c r="C188" i="18"/>
  <c r="C187" i="18"/>
  <c r="C186" i="18"/>
  <c r="C185" i="18"/>
  <c r="C184" i="18"/>
  <c r="C183" i="18"/>
  <c r="C182" i="18"/>
  <c r="C181" i="18"/>
  <c r="C180" i="18"/>
  <c r="C179" i="18"/>
  <c r="C178" i="18"/>
  <c r="C177" i="18"/>
  <c r="C176" i="18"/>
  <c r="C175" i="18"/>
  <c r="C174" i="18"/>
  <c r="C173" i="18"/>
  <c r="C172" i="18"/>
  <c r="C171" i="18"/>
  <c r="C170" i="18"/>
  <c r="C169" i="18"/>
  <c r="C168" i="18"/>
  <c r="C167" i="18"/>
  <c r="C166" i="18"/>
  <c r="C165" i="18"/>
  <c r="C164" i="18"/>
  <c r="C163" i="18"/>
  <c r="C162" i="18"/>
  <c r="C161" i="18"/>
  <c r="C160" i="18"/>
  <c r="C159" i="18"/>
  <c r="C158" i="18"/>
  <c r="C157" i="18"/>
  <c r="C156" i="18"/>
  <c r="C155" i="18"/>
  <c r="C154" i="18"/>
  <c r="C153" i="18"/>
  <c r="C152" i="18"/>
  <c r="C151" i="18"/>
  <c r="C150" i="18"/>
  <c r="C149" i="18"/>
  <c r="C148" i="18"/>
  <c r="C147" i="18"/>
  <c r="C146" i="18"/>
  <c r="C145" i="18"/>
  <c r="C144" i="18"/>
  <c r="C143" i="18"/>
  <c r="C142" i="18"/>
  <c r="C141" i="18"/>
  <c r="C140" i="18"/>
  <c r="C139" i="18"/>
  <c r="C138" i="18"/>
  <c r="C137" i="18"/>
  <c r="C136" i="18"/>
  <c r="C135" i="18"/>
  <c r="C134" i="18"/>
  <c r="C133" i="18"/>
  <c r="C132" i="18"/>
  <c r="C131" i="18"/>
  <c r="C130" i="18"/>
  <c r="C129" i="18"/>
  <c r="C128" i="18"/>
  <c r="C127" i="18"/>
  <c r="C126" i="18"/>
  <c r="C125" i="18"/>
  <c r="C124" i="18"/>
  <c r="C123" i="18"/>
  <c r="C122" i="18"/>
  <c r="C121" i="18"/>
  <c r="C120" i="18"/>
  <c r="C119" i="18"/>
  <c r="C118" i="18"/>
  <c r="C117" i="18"/>
  <c r="C116" i="18"/>
  <c r="C115" i="18"/>
  <c r="C114" i="18"/>
  <c r="C113" i="18"/>
  <c r="C112" i="18"/>
  <c r="C111" i="18"/>
  <c r="C110" i="18"/>
  <c r="C109" i="18"/>
  <c r="C108" i="18"/>
  <c r="C107" i="18"/>
  <c r="C106" i="18"/>
  <c r="C105" i="18"/>
  <c r="C104" i="18"/>
  <c r="C103" i="18"/>
  <c r="C102" i="18"/>
  <c r="C101" i="18"/>
  <c r="C100" i="18"/>
  <c r="C99" i="18"/>
  <c r="C98" i="18"/>
  <c r="C97" i="18"/>
  <c r="C96" i="18"/>
  <c r="C95" i="18"/>
  <c r="C94" i="18"/>
  <c r="C93" i="18"/>
  <c r="C92" i="18"/>
  <c r="C91" i="18"/>
  <c r="C90" i="18"/>
  <c r="C89" i="18"/>
  <c r="C88" i="18"/>
  <c r="C87" i="18"/>
  <c r="C86" i="18"/>
  <c r="C85" i="18"/>
  <c r="C84" i="18"/>
  <c r="C83" i="18"/>
  <c r="C82" i="18"/>
  <c r="C81" i="18"/>
  <c r="C80" i="18"/>
  <c r="C79" i="18"/>
  <c r="C78" i="18"/>
  <c r="C77" i="18"/>
  <c r="C76" i="18"/>
  <c r="C75" i="18"/>
  <c r="C74" i="18"/>
  <c r="C73" i="18"/>
  <c r="C72" i="18"/>
  <c r="C71" i="18"/>
  <c r="C70" i="18"/>
  <c r="C69" i="18"/>
  <c r="C68" i="18"/>
  <c r="C67" i="18"/>
  <c r="C66" i="18"/>
  <c r="C65" i="18"/>
  <c r="C64" i="18"/>
  <c r="C63" i="18"/>
  <c r="C62" i="18"/>
  <c r="C61" i="18"/>
  <c r="C60" i="18"/>
  <c r="C59" i="18"/>
  <c r="C58" i="18"/>
  <c r="C57" i="18"/>
  <c r="C56" i="18"/>
  <c r="C55" i="18"/>
  <c r="C54" i="18"/>
  <c r="C53" i="18"/>
  <c r="C52" i="18"/>
  <c r="C51" i="18"/>
  <c r="C50" i="18"/>
  <c r="C49" i="18"/>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H6" i="18" s="1"/>
  <c r="H7" i="18" s="1"/>
  <c r="H8" i="18" s="1"/>
  <c r="H10" i="18" s="1"/>
  <c r="P44" i="16"/>
  <c r="P45" i="16" s="1"/>
  <c r="O44" i="16"/>
  <c r="O45" i="16" s="1"/>
  <c r="N44" i="16"/>
  <c r="N45" i="16" s="1"/>
  <c r="M44" i="16"/>
  <c r="M45" i="16" s="1"/>
  <c r="L44" i="16"/>
  <c r="L45" i="16" s="1"/>
  <c r="K44" i="16"/>
  <c r="J44" i="16"/>
  <c r="I44" i="16"/>
  <c r="H44" i="16"/>
  <c r="G44" i="16"/>
  <c r="F44" i="16"/>
  <c r="P39" i="16"/>
  <c r="O39" i="16"/>
  <c r="N39" i="16"/>
  <c r="M39" i="16"/>
  <c r="L39" i="16"/>
  <c r="K39" i="16"/>
  <c r="J39" i="16"/>
  <c r="I39" i="16"/>
  <c r="H39" i="16"/>
  <c r="G39" i="16"/>
  <c r="F39" i="16"/>
  <c r="P34" i="16"/>
  <c r="O34" i="16"/>
  <c r="N34" i="16"/>
  <c r="M34" i="16"/>
  <c r="L34" i="16"/>
  <c r="K34" i="16"/>
  <c r="K45" i="16" s="1"/>
  <c r="J34" i="16"/>
  <c r="J45" i="16" s="1"/>
  <c r="I34" i="16"/>
  <c r="I45" i="16" s="1"/>
  <c r="H34" i="16"/>
  <c r="H45" i="16" s="1"/>
  <c r="G34" i="16"/>
  <c r="G45" i="16" s="1"/>
  <c r="F34" i="16"/>
  <c r="F45" i="16" s="1"/>
  <c r="P29" i="16"/>
  <c r="O29" i="16"/>
  <c r="N29" i="16"/>
  <c r="M29" i="16"/>
  <c r="L29" i="16"/>
  <c r="K29" i="16"/>
  <c r="J29" i="16"/>
  <c r="I29" i="16"/>
  <c r="H29" i="16"/>
  <c r="G29" i="16"/>
  <c r="F29" i="16"/>
  <c r="P24" i="16"/>
  <c r="O24" i="16"/>
  <c r="N24" i="16"/>
  <c r="M24" i="16"/>
  <c r="L24" i="16"/>
  <c r="K24" i="16"/>
  <c r="J24" i="16"/>
  <c r="I24" i="16"/>
  <c r="H24" i="16"/>
  <c r="G24" i="16"/>
  <c r="F24" i="16"/>
  <c r="P19" i="16"/>
  <c r="O19" i="16"/>
  <c r="N19" i="16"/>
  <c r="M19" i="16"/>
  <c r="L19" i="16"/>
  <c r="K19" i="16"/>
  <c r="J19" i="16"/>
  <c r="I19" i="16"/>
  <c r="H19" i="16"/>
  <c r="G19" i="16"/>
  <c r="F19" i="16"/>
  <c r="P14" i="16"/>
  <c r="O14" i="16"/>
  <c r="N14" i="16"/>
  <c r="M14" i="16"/>
  <c r="L14" i="16"/>
  <c r="K14" i="16"/>
  <c r="J14" i="16"/>
  <c r="I14" i="16"/>
  <c r="H14" i="16"/>
  <c r="G14" i="16"/>
  <c r="F14" i="16"/>
  <c r="P9" i="16"/>
  <c r="O9" i="16"/>
  <c r="N9" i="16"/>
  <c r="M9" i="16"/>
  <c r="L9" i="16"/>
  <c r="K9" i="16"/>
  <c r="J9" i="16"/>
  <c r="I9" i="16"/>
  <c r="H9" i="16"/>
  <c r="G9" i="16"/>
  <c r="F9" i="16"/>
  <c r="F252" i="14"/>
  <c r="C252" i="14"/>
  <c r="I252" i="14" s="1"/>
  <c r="F251" i="14"/>
  <c r="C251" i="14"/>
  <c r="I251" i="14" s="1"/>
  <c r="F250" i="14"/>
  <c r="C250" i="14"/>
  <c r="I250" i="14" s="1"/>
  <c r="F249" i="14"/>
  <c r="C249" i="14"/>
  <c r="I249" i="14" s="1"/>
  <c r="F248" i="14"/>
  <c r="C248" i="14"/>
  <c r="I248" i="14" s="1"/>
  <c r="F247" i="14"/>
  <c r="C247" i="14"/>
  <c r="I247" i="14" s="1"/>
  <c r="F246" i="14"/>
  <c r="C246" i="14"/>
  <c r="I246" i="14" s="1"/>
  <c r="I245" i="14"/>
  <c r="F245" i="14"/>
  <c r="C245" i="14"/>
  <c r="F244" i="14"/>
  <c r="C244" i="14"/>
  <c r="F243" i="14"/>
  <c r="C243" i="14"/>
  <c r="F242" i="14"/>
  <c r="C242" i="14"/>
  <c r="F241" i="14"/>
  <c r="C241" i="14"/>
  <c r="I241" i="14" s="1"/>
  <c r="F240" i="14"/>
  <c r="C240" i="14"/>
  <c r="I240" i="14" s="1"/>
  <c r="F239" i="14"/>
  <c r="C239" i="14"/>
  <c r="I239" i="14" s="1"/>
  <c r="F238" i="14"/>
  <c r="C238" i="14"/>
  <c r="F237" i="14"/>
  <c r="C237" i="14"/>
  <c r="I237" i="14" s="1"/>
  <c r="F236" i="14"/>
  <c r="C236" i="14"/>
  <c r="F235" i="14"/>
  <c r="C235" i="14"/>
  <c r="F234" i="14"/>
  <c r="C234" i="14"/>
  <c r="F233" i="14"/>
  <c r="C233" i="14"/>
  <c r="I233" i="14" s="1"/>
  <c r="F232" i="14"/>
  <c r="C232" i="14"/>
  <c r="I232" i="14" s="1"/>
  <c r="F231" i="14"/>
  <c r="C231" i="14"/>
  <c r="F230" i="14"/>
  <c r="C230" i="14"/>
  <c r="F229" i="14"/>
  <c r="C229" i="14"/>
  <c r="F228" i="14"/>
  <c r="C228" i="14"/>
  <c r="F227" i="14"/>
  <c r="C227" i="14"/>
  <c r="F226" i="14"/>
  <c r="C226" i="14"/>
  <c r="F225" i="14"/>
  <c r="J223" i="14" s="1"/>
  <c r="C225" i="14"/>
  <c r="I224" i="14" s="1"/>
  <c r="F224" i="14"/>
  <c r="C224" i="14"/>
  <c r="F223" i="14"/>
  <c r="C223" i="14"/>
  <c r="F222" i="14"/>
  <c r="C222" i="14"/>
  <c r="F221" i="14"/>
  <c r="C221" i="14"/>
  <c r="F220" i="14"/>
  <c r="C220" i="14"/>
  <c r="F219" i="14"/>
  <c r="C219" i="14"/>
  <c r="F218" i="14"/>
  <c r="C218" i="14"/>
  <c r="I217" i="14"/>
  <c r="F217" i="14"/>
  <c r="C217" i="14"/>
  <c r="F216" i="14"/>
  <c r="C216" i="14"/>
  <c r="F215" i="14"/>
  <c r="C215" i="14"/>
  <c r="F214" i="14"/>
  <c r="C214" i="14"/>
  <c r="F213" i="14"/>
  <c r="C213" i="14"/>
  <c r="I213" i="14" s="1"/>
  <c r="F212" i="14"/>
  <c r="C212" i="14"/>
  <c r="F211" i="14"/>
  <c r="C211" i="14"/>
  <c r="F210" i="14"/>
  <c r="C210" i="14"/>
  <c r="I210" i="14" s="1"/>
  <c r="F209" i="14"/>
  <c r="C209" i="14"/>
  <c r="F208" i="14"/>
  <c r="C208" i="14"/>
  <c r="F207" i="14"/>
  <c r="C207" i="14"/>
  <c r="F206" i="14"/>
  <c r="C206" i="14"/>
  <c r="F205" i="14"/>
  <c r="C205" i="14"/>
  <c r="F204" i="14"/>
  <c r="C204" i="14"/>
  <c r="F203" i="14"/>
  <c r="C203" i="14"/>
  <c r="I203" i="14" s="1"/>
  <c r="F202" i="14"/>
  <c r="C202" i="14"/>
  <c r="F201" i="14"/>
  <c r="C201" i="14"/>
  <c r="F200" i="14"/>
  <c r="C200" i="14"/>
  <c r="F199" i="14"/>
  <c r="C199" i="14"/>
  <c r="F198" i="14"/>
  <c r="C198" i="14"/>
  <c r="F197" i="14"/>
  <c r="C197" i="14"/>
  <c r="I197" i="14" s="1"/>
  <c r="F196" i="14"/>
  <c r="C196" i="14"/>
  <c r="F195" i="14"/>
  <c r="C195" i="14"/>
  <c r="F194" i="14"/>
  <c r="C194" i="14"/>
  <c r="F193" i="14"/>
  <c r="C193" i="14"/>
  <c r="F192" i="14"/>
  <c r="C192" i="14"/>
  <c r="F191" i="14"/>
  <c r="C191" i="14"/>
  <c r="F190" i="14"/>
  <c r="C190" i="14"/>
  <c r="F189" i="14"/>
  <c r="C189" i="14"/>
  <c r="I188" i="14" s="1"/>
  <c r="F188" i="14"/>
  <c r="C188" i="14"/>
  <c r="F187" i="14"/>
  <c r="C187" i="14"/>
  <c r="F186" i="14"/>
  <c r="C186" i="14"/>
  <c r="F185" i="14"/>
  <c r="C185" i="14"/>
  <c r="F184" i="14"/>
  <c r="C184" i="14"/>
  <c r="F183" i="14"/>
  <c r="C183" i="14"/>
  <c r="F182" i="14"/>
  <c r="C182" i="14"/>
  <c r="F181" i="14"/>
  <c r="C181" i="14"/>
  <c r="F180" i="14"/>
  <c r="C180" i="14"/>
  <c r="F179" i="14"/>
  <c r="C179" i="14"/>
  <c r="F178" i="14"/>
  <c r="C178" i="14"/>
  <c r="F177" i="14"/>
  <c r="C177" i="14"/>
  <c r="F176" i="14"/>
  <c r="C176" i="14"/>
  <c r="F175" i="14"/>
  <c r="C175" i="14"/>
  <c r="F174" i="14"/>
  <c r="J174" i="14" s="1"/>
  <c r="C174" i="14"/>
  <c r="F173" i="14"/>
  <c r="C173" i="14"/>
  <c r="F172" i="14"/>
  <c r="C172" i="14"/>
  <c r="F171" i="14"/>
  <c r="C171" i="14"/>
  <c r="F170" i="14"/>
  <c r="C170" i="14"/>
  <c r="F169" i="14"/>
  <c r="C169" i="14"/>
  <c r="F168" i="14"/>
  <c r="C168" i="14"/>
  <c r="F167" i="14"/>
  <c r="C167" i="14"/>
  <c r="F166" i="14"/>
  <c r="C166" i="14"/>
  <c r="F165" i="14"/>
  <c r="C165" i="14"/>
  <c r="F164" i="14"/>
  <c r="C164" i="14"/>
  <c r="F163" i="14"/>
  <c r="C163" i="14"/>
  <c r="F162" i="14"/>
  <c r="C162" i="14"/>
  <c r="F161" i="14"/>
  <c r="C161" i="14"/>
  <c r="I161" i="14" s="1"/>
  <c r="F160" i="14"/>
  <c r="C160" i="14"/>
  <c r="F159" i="14"/>
  <c r="C159" i="14"/>
  <c r="F158" i="14"/>
  <c r="C158" i="14"/>
  <c r="F157" i="14"/>
  <c r="C157" i="14"/>
  <c r="F156" i="14"/>
  <c r="C156" i="14"/>
  <c r="F155" i="14"/>
  <c r="C155" i="14"/>
  <c r="F154" i="14"/>
  <c r="C154" i="14"/>
  <c r="I153" i="14"/>
  <c r="F153" i="14"/>
  <c r="C153" i="14"/>
  <c r="F152" i="14"/>
  <c r="C152" i="14"/>
  <c r="F151" i="14"/>
  <c r="C151" i="14"/>
  <c r="F150" i="14"/>
  <c r="C150" i="14"/>
  <c r="F149" i="14"/>
  <c r="C149" i="14"/>
  <c r="F148" i="14"/>
  <c r="C148" i="14"/>
  <c r="F147" i="14"/>
  <c r="C147" i="14"/>
  <c r="F146" i="14"/>
  <c r="C146" i="14"/>
  <c r="I146" i="14" s="1"/>
  <c r="F145" i="14"/>
  <c r="C145" i="14"/>
  <c r="F144" i="14"/>
  <c r="C144" i="14"/>
  <c r="F143" i="14"/>
  <c r="C143" i="14"/>
  <c r="F142" i="14"/>
  <c r="C142" i="14"/>
  <c r="F141" i="14"/>
  <c r="C141" i="14"/>
  <c r="F140" i="14"/>
  <c r="C140" i="14"/>
  <c r="F139" i="14"/>
  <c r="C139" i="14"/>
  <c r="F138" i="14"/>
  <c r="C138" i="14"/>
  <c r="F137" i="14"/>
  <c r="C137" i="14"/>
  <c r="F136" i="14"/>
  <c r="C136" i="14"/>
  <c r="F135" i="14"/>
  <c r="C135" i="14"/>
  <c r="F134" i="14"/>
  <c r="C134" i="14"/>
  <c r="F133" i="14"/>
  <c r="C133" i="14"/>
  <c r="I132" i="14" s="1"/>
  <c r="F132" i="14"/>
  <c r="C132" i="14"/>
  <c r="F131" i="14"/>
  <c r="C131" i="14"/>
  <c r="F130" i="14"/>
  <c r="C130" i="14"/>
  <c r="F129" i="14"/>
  <c r="C129" i="14"/>
  <c r="I129" i="14" s="1"/>
  <c r="F128" i="14"/>
  <c r="C128" i="14"/>
  <c r="F127" i="14"/>
  <c r="C127" i="14"/>
  <c r="F126" i="14"/>
  <c r="C126" i="14"/>
  <c r="J125" i="14"/>
  <c r="F125" i="14"/>
  <c r="C125" i="14"/>
  <c r="F124" i="14"/>
  <c r="C124" i="14"/>
  <c r="F123" i="14"/>
  <c r="C123" i="14"/>
  <c r="F122" i="14"/>
  <c r="C122" i="14"/>
  <c r="F121" i="14"/>
  <c r="J121" i="14" s="1"/>
  <c r="C121" i="14"/>
  <c r="F120" i="14"/>
  <c r="C120" i="14"/>
  <c r="F119" i="14"/>
  <c r="C119" i="14"/>
  <c r="F118" i="14"/>
  <c r="C118" i="14"/>
  <c r="F117" i="14"/>
  <c r="C117" i="14"/>
  <c r="F116" i="14"/>
  <c r="C116" i="14"/>
  <c r="F115" i="14"/>
  <c r="C115" i="14"/>
  <c r="F114" i="14"/>
  <c r="C114" i="14"/>
  <c r="I113" i="14"/>
  <c r="F113" i="14"/>
  <c r="C113" i="14"/>
  <c r="F112" i="14"/>
  <c r="C112" i="14"/>
  <c r="F111" i="14"/>
  <c r="C111" i="14"/>
  <c r="F110" i="14"/>
  <c r="C110" i="14"/>
  <c r="F109" i="14"/>
  <c r="J109" i="14" s="1"/>
  <c r="C109" i="14"/>
  <c r="F108" i="14"/>
  <c r="C108" i="14"/>
  <c r="F107" i="14"/>
  <c r="C107" i="14"/>
  <c r="I107" i="14" s="1"/>
  <c r="F106" i="14"/>
  <c r="C106" i="14"/>
  <c r="F105" i="14"/>
  <c r="C105" i="14"/>
  <c r="F104" i="14"/>
  <c r="C104" i="14"/>
  <c r="F103" i="14"/>
  <c r="C103" i="14"/>
  <c r="F102" i="14"/>
  <c r="C102" i="14"/>
  <c r="F101" i="14"/>
  <c r="J101" i="14" s="1"/>
  <c r="C101" i="14"/>
  <c r="I100" i="14" s="1"/>
  <c r="F100" i="14"/>
  <c r="C100" i="14"/>
  <c r="F99" i="14"/>
  <c r="C99" i="14"/>
  <c r="F98" i="14"/>
  <c r="C98" i="14"/>
  <c r="F97" i="14"/>
  <c r="C97" i="14"/>
  <c r="I93" i="14" s="1"/>
  <c r="F96" i="14"/>
  <c r="C96" i="14"/>
  <c r="F95" i="14"/>
  <c r="C95" i="14"/>
  <c r="F94" i="14"/>
  <c r="C94" i="14"/>
  <c r="I94" i="14" s="1"/>
  <c r="J93" i="14"/>
  <c r="F93" i="14"/>
  <c r="C93" i="14"/>
  <c r="F92" i="14"/>
  <c r="C92" i="14"/>
  <c r="F91" i="14"/>
  <c r="C91" i="14"/>
  <c r="F90" i="14"/>
  <c r="C90" i="14"/>
  <c r="F89" i="14"/>
  <c r="C89" i="14"/>
  <c r="I89" i="14" s="1"/>
  <c r="F88" i="14"/>
  <c r="C88" i="14"/>
  <c r="I88" i="14" s="1"/>
  <c r="F87" i="14"/>
  <c r="C87" i="14"/>
  <c r="F86" i="14"/>
  <c r="C86" i="14"/>
  <c r="F85" i="14"/>
  <c r="C85" i="14"/>
  <c r="I85" i="14" s="1"/>
  <c r="F84" i="14"/>
  <c r="C84" i="14"/>
  <c r="F83" i="14"/>
  <c r="C83" i="14"/>
  <c r="F82" i="14"/>
  <c r="C82" i="14"/>
  <c r="I81" i="14"/>
  <c r="F81" i="14"/>
  <c r="C81" i="14"/>
  <c r="F80" i="14"/>
  <c r="C80" i="14"/>
  <c r="F79" i="14"/>
  <c r="C79" i="14"/>
  <c r="F78" i="14"/>
  <c r="C78" i="14"/>
  <c r="F77" i="14"/>
  <c r="J77" i="14" s="1"/>
  <c r="C77" i="14"/>
  <c r="I77" i="14" s="1"/>
  <c r="F76" i="14"/>
  <c r="C76" i="14"/>
  <c r="F75" i="14"/>
  <c r="C75" i="14"/>
  <c r="I75" i="14" s="1"/>
  <c r="F74" i="14"/>
  <c r="J74" i="14" s="1"/>
  <c r="C74" i="14"/>
  <c r="F73" i="14"/>
  <c r="J73" i="14" s="1"/>
  <c r="C73" i="14"/>
  <c r="I73" i="14" s="1"/>
  <c r="F72" i="14"/>
  <c r="C72" i="14"/>
  <c r="F71" i="14"/>
  <c r="C71" i="14"/>
  <c r="F70" i="14"/>
  <c r="C70" i="14"/>
  <c r="F69" i="14"/>
  <c r="J69" i="14" s="1"/>
  <c r="C69" i="14"/>
  <c r="I69" i="14" s="1"/>
  <c r="F68" i="14"/>
  <c r="C68" i="14"/>
  <c r="F67" i="14"/>
  <c r="C67" i="14"/>
  <c r="F66" i="14"/>
  <c r="C66" i="14"/>
  <c r="F65" i="14"/>
  <c r="C65" i="14"/>
  <c r="I65" i="14" s="1"/>
  <c r="F64" i="14"/>
  <c r="C64" i="14"/>
  <c r="F63" i="14"/>
  <c r="C63" i="14"/>
  <c r="F62" i="14"/>
  <c r="C62" i="14"/>
  <c r="I62" i="14" s="1"/>
  <c r="J61" i="14"/>
  <c r="F61" i="14"/>
  <c r="C61" i="14"/>
  <c r="I61" i="14" s="1"/>
  <c r="F60" i="14"/>
  <c r="C60" i="14"/>
  <c r="F59" i="14"/>
  <c r="C59" i="14"/>
  <c r="F58" i="14"/>
  <c r="C58" i="14"/>
  <c r="F57" i="14"/>
  <c r="C57" i="14"/>
  <c r="I57" i="14" s="1"/>
  <c r="F56" i="14"/>
  <c r="C56" i="14"/>
  <c r="I56" i="14" s="1"/>
  <c r="F55" i="14"/>
  <c r="C55" i="14"/>
  <c r="F54" i="14"/>
  <c r="C54" i="14"/>
  <c r="F53" i="14"/>
  <c r="C53" i="14"/>
  <c r="I53" i="14" s="1"/>
  <c r="F52" i="14"/>
  <c r="C52" i="14"/>
  <c r="F51" i="14"/>
  <c r="C51" i="14"/>
  <c r="F50" i="14"/>
  <c r="C50" i="14"/>
  <c r="I49" i="14"/>
  <c r="F49" i="14"/>
  <c r="J49" i="14" s="1"/>
  <c r="C49" i="14"/>
  <c r="F48" i="14"/>
  <c r="C48" i="14"/>
  <c r="F47" i="14"/>
  <c r="C47" i="14"/>
  <c r="F46" i="14"/>
  <c r="C46" i="14"/>
  <c r="F45" i="14"/>
  <c r="J45" i="14" s="1"/>
  <c r="C45" i="14"/>
  <c r="I45" i="14" s="1"/>
  <c r="F44" i="14"/>
  <c r="C44" i="14"/>
  <c r="F43" i="14"/>
  <c r="C43" i="14"/>
  <c r="I43" i="14" s="1"/>
  <c r="F42" i="14"/>
  <c r="C42" i="14"/>
  <c r="F41" i="14"/>
  <c r="C41" i="14"/>
  <c r="I41" i="14" s="1"/>
  <c r="F40" i="14"/>
  <c r="C40" i="14"/>
  <c r="F39" i="14"/>
  <c r="C39" i="14"/>
  <c r="F38" i="14"/>
  <c r="C38" i="14"/>
  <c r="F37" i="14"/>
  <c r="C37" i="14"/>
  <c r="I37" i="14" s="1"/>
  <c r="F36" i="14"/>
  <c r="C36" i="14"/>
  <c r="F35" i="14"/>
  <c r="C35" i="14"/>
  <c r="F34" i="14"/>
  <c r="C34" i="14"/>
  <c r="F33" i="14"/>
  <c r="C33" i="14"/>
  <c r="I33" i="14" s="1"/>
  <c r="F32" i="14"/>
  <c r="C32" i="14"/>
  <c r="F31" i="14"/>
  <c r="C31" i="14"/>
  <c r="F30" i="14"/>
  <c r="C30" i="14"/>
  <c r="I30" i="14" s="1"/>
  <c r="J29" i="14"/>
  <c r="F29" i="14"/>
  <c r="C29" i="14"/>
  <c r="I29" i="14" s="1"/>
  <c r="F28" i="14"/>
  <c r="C28" i="14"/>
  <c r="F27" i="14"/>
  <c r="C27" i="14"/>
  <c r="F26" i="14"/>
  <c r="C26" i="14"/>
  <c r="F25" i="14"/>
  <c r="C25" i="14"/>
  <c r="I21" i="14" s="1"/>
  <c r="F24" i="14"/>
  <c r="C24" i="14"/>
  <c r="I24" i="14" s="1"/>
  <c r="F23" i="14"/>
  <c r="C23" i="14"/>
  <c r="F22" i="14"/>
  <c r="C22" i="14"/>
  <c r="F21" i="14"/>
  <c r="J21" i="14" s="1"/>
  <c r="C21" i="14"/>
  <c r="F20" i="14"/>
  <c r="C20" i="14"/>
  <c r="F19" i="14"/>
  <c r="C19" i="14"/>
  <c r="F18" i="14"/>
  <c r="C18" i="14"/>
  <c r="I17" i="14"/>
  <c r="F17" i="14"/>
  <c r="J17" i="14" s="1"/>
  <c r="C17" i="14"/>
  <c r="F16" i="14"/>
  <c r="C16" i="14"/>
  <c r="F15" i="14"/>
  <c r="C15" i="14"/>
  <c r="F14" i="14"/>
  <c r="C14" i="14"/>
  <c r="F13" i="14"/>
  <c r="J13" i="14" s="1"/>
  <c r="C13" i="14"/>
  <c r="F12" i="14"/>
  <c r="C12" i="14"/>
  <c r="F11" i="14"/>
  <c r="C11" i="14"/>
  <c r="I11" i="14" s="1"/>
  <c r="F10" i="14"/>
  <c r="J10" i="14" s="1"/>
  <c r="C10" i="14"/>
  <c r="F9" i="14"/>
  <c r="J9" i="14" s="1"/>
  <c r="C9" i="14"/>
  <c r="F8" i="14"/>
  <c r="C8" i="14"/>
  <c r="F7" i="14"/>
  <c r="C7" i="14"/>
  <c r="F6" i="14"/>
  <c r="C6" i="14"/>
  <c r="H86" i="15"/>
  <c r="H85" i="15"/>
  <c r="H84" i="15"/>
  <c r="H83" i="15"/>
  <c r="H82" i="15"/>
  <c r="H77" i="15"/>
  <c r="H76" i="15"/>
  <c r="H75" i="15"/>
  <c r="H74" i="15"/>
  <c r="H73" i="15"/>
  <c r="H68" i="15"/>
  <c r="H67" i="15"/>
  <c r="H66" i="15"/>
  <c r="H65" i="15"/>
  <c r="H64" i="15"/>
  <c r="H29" i="15"/>
  <c r="H28" i="15"/>
  <c r="H27" i="15"/>
  <c r="H26" i="15"/>
  <c r="H25" i="15"/>
  <c r="H20" i="15"/>
  <c r="H19" i="15"/>
  <c r="H18" i="15"/>
  <c r="H17" i="15"/>
  <c r="H16" i="15"/>
  <c r="H11" i="15"/>
  <c r="H10" i="15"/>
  <c r="H9" i="15"/>
  <c r="H8" i="15"/>
  <c r="H7" i="15"/>
  <c r="I126" i="14" l="1"/>
  <c r="J62" i="14"/>
  <c r="I12" i="14"/>
  <c r="I50" i="14"/>
  <c r="I127" i="14"/>
  <c r="J154" i="14"/>
  <c r="I190" i="14"/>
  <c r="J82" i="14"/>
  <c r="I155" i="14"/>
  <c r="I25" i="14"/>
  <c r="I70" i="14"/>
  <c r="I102" i="14"/>
  <c r="J162" i="14"/>
  <c r="I198" i="14"/>
  <c r="J38" i="14"/>
  <c r="I234" i="14"/>
  <c r="I7" i="14"/>
  <c r="I39" i="14"/>
  <c r="I184" i="14"/>
  <c r="I199" i="14"/>
  <c r="J26" i="14"/>
  <c r="J58" i="14"/>
  <c r="J64" i="14"/>
  <c r="J63" i="14"/>
  <c r="J90" i="14"/>
  <c r="J96" i="14"/>
  <c r="J95" i="14"/>
  <c r="J122" i="14"/>
  <c r="J128" i="14"/>
  <c r="J127" i="14"/>
  <c r="I143" i="14"/>
  <c r="I156" i="14"/>
  <c r="I171" i="14"/>
  <c r="I178" i="14"/>
  <c r="J184" i="14"/>
  <c r="J185" i="14"/>
  <c r="J183" i="14"/>
  <c r="J206" i="14"/>
  <c r="I220" i="14"/>
  <c r="I235" i="14"/>
  <c r="I242" i="14"/>
  <c r="J112" i="14"/>
  <c r="J111" i="14"/>
  <c r="J94" i="14"/>
  <c r="I147" i="14"/>
  <c r="I218" i="14"/>
  <c r="I18" i="14"/>
  <c r="I63" i="14"/>
  <c r="I120" i="14"/>
  <c r="J218" i="14"/>
  <c r="J12" i="14"/>
  <c r="J56" i="14"/>
  <c r="J55" i="14"/>
  <c r="J88" i="14"/>
  <c r="J87" i="14"/>
  <c r="I204" i="14"/>
  <c r="I32" i="14"/>
  <c r="I64" i="14"/>
  <c r="I115" i="14"/>
  <c r="I176" i="14"/>
  <c r="J204" i="14"/>
  <c r="J205" i="14"/>
  <c r="J203" i="14"/>
  <c r="J70" i="14"/>
  <c r="I148" i="14"/>
  <c r="I227" i="14"/>
  <c r="I71" i="14"/>
  <c r="I103" i="14"/>
  <c r="J148" i="14"/>
  <c r="J149" i="14"/>
  <c r="J147" i="14"/>
  <c r="I177" i="14"/>
  <c r="I206" i="14"/>
  <c r="J7" i="14"/>
  <c r="J20" i="14"/>
  <c r="J32" i="14"/>
  <c r="J31" i="14"/>
  <c r="I149" i="14"/>
  <c r="I8" i="14"/>
  <c r="I14" i="14"/>
  <c r="I27" i="14"/>
  <c r="I40" i="14"/>
  <c r="I46" i="14"/>
  <c r="I59" i="14"/>
  <c r="I72" i="14"/>
  <c r="I78" i="14"/>
  <c r="I91" i="14"/>
  <c r="I97" i="14"/>
  <c r="I110" i="14"/>
  <c r="I116" i="14"/>
  <c r="I123" i="14"/>
  <c r="I150" i="14"/>
  <c r="J156" i="14"/>
  <c r="J157" i="14"/>
  <c r="J155" i="14"/>
  <c r="J178" i="14"/>
  <c r="I185" i="14"/>
  <c r="I192" i="14"/>
  <c r="I207" i="14"/>
  <c r="I214" i="14"/>
  <c r="J220" i="14"/>
  <c r="J221" i="14"/>
  <c r="J219" i="14"/>
  <c r="J146" i="14"/>
  <c r="J113" i="14"/>
  <c r="J160" i="14"/>
  <c r="J159" i="14"/>
  <c r="J161" i="14"/>
  <c r="I211" i="14"/>
  <c r="I82" i="14"/>
  <c r="J114" i="14"/>
  <c r="J168" i="14"/>
  <c r="J169" i="14"/>
  <c r="J167" i="14"/>
  <c r="I108" i="14"/>
  <c r="J19" i="14"/>
  <c r="J89" i="14"/>
  <c r="I212" i="14"/>
  <c r="I26" i="14"/>
  <c r="I109" i="14"/>
  <c r="J170" i="14"/>
  <c r="J14" i="14"/>
  <c r="J46" i="14"/>
  <c r="J52" i="14"/>
  <c r="J51" i="14"/>
  <c r="J78" i="14"/>
  <c r="J84" i="14"/>
  <c r="J83" i="14"/>
  <c r="J97" i="14"/>
  <c r="J110" i="14"/>
  <c r="J116" i="14"/>
  <c r="J115" i="14"/>
  <c r="J129" i="14"/>
  <c r="I136" i="14"/>
  <c r="J150" i="14"/>
  <c r="I164" i="14"/>
  <c r="J192" i="14"/>
  <c r="J193" i="14"/>
  <c r="J191" i="14"/>
  <c r="J214" i="14"/>
  <c r="I221" i="14"/>
  <c r="I228" i="14"/>
  <c r="I236" i="14"/>
  <c r="I243" i="14"/>
  <c r="I15" i="14"/>
  <c r="I28" i="14"/>
  <c r="I34" i="14"/>
  <c r="I47" i="14"/>
  <c r="I60" i="14"/>
  <c r="I66" i="14"/>
  <c r="I79" i="14"/>
  <c r="I92" i="14"/>
  <c r="I98" i="14"/>
  <c r="I104" i="14"/>
  <c r="I111" i="14"/>
  <c r="I117" i="14"/>
  <c r="I130" i="14"/>
  <c r="J136" i="14"/>
  <c r="J137" i="14"/>
  <c r="J135" i="14"/>
  <c r="I151" i="14"/>
  <c r="I158" i="14"/>
  <c r="J164" i="14"/>
  <c r="J165" i="14"/>
  <c r="J163" i="14"/>
  <c r="J186" i="14"/>
  <c r="I193" i="14"/>
  <c r="I200" i="14"/>
  <c r="I215" i="14"/>
  <c r="I222" i="14"/>
  <c r="J42" i="14"/>
  <c r="J80" i="14"/>
  <c r="J79" i="14"/>
  <c r="J152" i="14"/>
  <c r="J151" i="14"/>
  <c r="J153" i="14"/>
  <c r="I160" i="14"/>
  <c r="I182" i="14"/>
  <c r="J188" i="14"/>
  <c r="J187" i="14"/>
  <c r="J189" i="14"/>
  <c r="J81" i="14"/>
  <c r="J126" i="14"/>
  <c r="I114" i="14"/>
  <c r="J24" i="14"/>
  <c r="J23" i="14"/>
  <c r="I134" i="14"/>
  <c r="I83" i="14"/>
  <c r="J134" i="14"/>
  <c r="J6" i="14"/>
  <c r="J25" i="14"/>
  <c r="J102" i="14"/>
  <c r="I142" i="14"/>
  <c r="J176" i="14"/>
  <c r="J177" i="14"/>
  <c r="J175" i="14"/>
  <c r="J198" i="14"/>
  <c r="I128" i="14"/>
  <c r="J212" i="14"/>
  <c r="J213" i="14"/>
  <c r="J211" i="14"/>
  <c r="J33" i="14"/>
  <c r="J15" i="14"/>
  <c r="J34" i="14"/>
  <c r="J40" i="14"/>
  <c r="J39" i="14"/>
  <c r="J53" i="14"/>
  <c r="J66" i="14"/>
  <c r="J98" i="14"/>
  <c r="J104" i="14"/>
  <c r="J103" i="14"/>
  <c r="J117" i="14"/>
  <c r="J130" i="14"/>
  <c r="I137" i="14"/>
  <c r="I144" i="14"/>
  <c r="J158" i="14"/>
  <c r="I165" i="14"/>
  <c r="I172" i="14"/>
  <c r="I187" i="14"/>
  <c r="I194" i="14"/>
  <c r="J200" i="14"/>
  <c r="J199" i="14"/>
  <c r="J201" i="14"/>
  <c r="J222" i="14"/>
  <c r="I229" i="14"/>
  <c r="I244" i="14"/>
  <c r="I175" i="14"/>
  <c r="J210" i="14"/>
  <c r="J100" i="14"/>
  <c r="J99" i="14"/>
  <c r="J132" i="14"/>
  <c r="J131" i="14"/>
  <c r="J133" i="14"/>
  <c r="J182" i="14"/>
  <c r="I44" i="14"/>
  <c r="I95" i="14"/>
  <c r="I168" i="14"/>
  <c r="J50" i="14"/>
  <c r="I162" i="14"/>
  <c r="I219" i="14"/>
  <c r="I38" i="14"/>
  <c r="I121" i="14"/>
  <c r="J57" i="14"/>
  <c r="I135" i="14"/>
  <c r="I163" i="14"/>
  <c r="I20" i="14"/>
  <c r="I52" i="14"/>
  <c r="I90" i="14"/>
  <c r="I122" i="14"/>
  <c r="J8" i="14"/>
  <c r="J65" i="14"/>
  <c r="I179" i="14"/>
  <c r="I9" i="14"/>
  <c r="I16" i="14"/>
  <c r="I22" i="14"/>
  <c r="I35" i="14"/>
  <c r="I48" i="14"/>
  <c r="I54" i="14"/>
  <c r="I67" i="14"/>
  <c r="I80" i="14"/>
  <c r="I86" i="14"/>
  <c r="I99" i="14"/>
  <c r="I105" i="14"/>
  <c r="I118" i="14"/>
  <c r="I124" i="14"/>
  <c r="I131" i="14"/>
  <c r="I138" i="14"/>
  <c r="J144" i="14"/>
  <c r="J143" i="14"/>
  <c r="I159" i="14"/>
  <c r="I166" i="14"/>
  <c r="J172" i="14"/>
  <c r="J171" i="14"/>
  <c r="J173" i="14"/>
  <c r="J194" i="14"/>
  <c r="I201" i="14"/>
  <c r="I208" i="14"/>
  <c r="I223" i="14"/>
  <c r="I230" i="14"/>
  <c r="J30" i="14"/>
  <c r="J68" i="14"/>
  <c r="J67" i="14"/>
  <c r="I196" i="14"/>
  <c r="I76" i="14"/>
  <c r="I140" i="14"/>
  <c r="I225" i="14"/>
  <c r="J18" i="14"/>
  <c r="J120" i="14"/>
  <c r="J119" i="14"/>
  <c r="J190" i="14"/>
  <c r="I19" i="14"/>
  <c r="I96" i="14"/>
  <c r="I141" i="14"/>
  <c r="I191" i="14"/>
  <c r="J76" i="14"/>
  <c r="J75" i="14"/>
  <c r="I205" i="14"/>
  <c r="I157" i="14"/>
  <c r="J85" i="14"/>
  <c r="J16" i="14"/>
  <c r="J22" i="14"/>
  <c r="J28" i="14"/>
  <c r="J27" i="14"/>
  <c r="J41" i="14"/>
  <c r="J54" i="14"/>
  <c r="J60" i="14"/>
  <c r="J59" i="14"/>
  <c r="J86" i="14"/>
  <c r="J92" i="14"/>
  <c r="J91" i="14"/>
  <c r="J105" i="14"/>
  <c r="J118" i="14"/>
  <c r="J124" i="14"/>
  <c r="J123" i="14"/>
  <c r="J138" i="14"/>
  <c r="I145" i="14"/>
  <c r="J166" i="14"/>
  <c r="I173" i="14"/>
  <c r="I180" i="14"/>
  <c r="I195" i="14"/>
  <c r="I202" i="14"/>
  <c r="J208" i="14"/>
  <c r="J207" i="14"/>
  <c r="J209" i="14"/>
  <c r="J48" i="14"/>
  <c r="J47" i="14"/>
  <c r="J106" i="14"/>
  <c r="I181" i="14"/>
  <c r="J216" i="14"/>
  <c r="J215" i="14"/>
  <c r="J217" i="14"/>
  <c r="J11" i="14"/>
  <c r="J36" i="14"/>
  <c r="J35" i="14"/>
  <c r="I154" i="14"/>
  <c r="I189" i="14"/>
  <c r="I31" i="14"/>
  <c r="I101" i="14"/>
  <c r="I133" i="14"/>
  <c r="I183" i="14"/>
  <c r="J196" i="14"/>
  <c r="J197" i="14"/>
  <c r="J195" i="14"/>
  <c r="J37" i="14"/>
  <c r="J140" i="14"/>
  <c r="J141" i="14"/>
  <c r="J139" i="14"/>
  <c r="I226" i="14"/>
  <c r="I6" i="14"/>
  <c r="I51" i="14"/>
  <c r="I169" i="14"/>
  <c r="J44" i="14"/>
  <c r="J43" i="14"/>
  <c r="J108" i="14"/>
  <c r="J107" i="14"/>
  <c r="I170" i="14"/>
  <c r="I13" i="14"/>
  <c r="I58" i="14"/>
  <c r="I84" i="14"/>
  <c r="J142" i="14"/>
  <c r="I186" i="14"/>
  <c r="J72" i="14"/>
  <c r="J71" i="14"/>
  <c r="I10" i="14"/>
  <c r="I23" i="14"/>
  <c r="I36" i="14"/>
  <c r="I42" i="14"/>
  <c r="I55" i="14"/>
  <c r="I68" i="14"/>
  <c r="I74" i="14"/>
  <c r="I87" i="14"/>
  <c r="I106" i="14"/>
  <c r="I112" i="14"/>
  <c r="I119" i="14"/>
  <c r="I125" i="14"/>
  <c r="I139" i="14"/>
  <c r="J145" i="14"/>
  <c r="I152" i="14"/>
  <c r="I167" i="14"/>
  <c r="I174" i="14"/>
  <c r="J180" i="14"/>
  <c r="J179" i="14"/>
  <c r="J181" i="14"/>
  <c r="J202" i="14"/>
  <c r="I209" i="14"/>
  <c r="I216" i="14"/>
  <c r="I231" i="14"/>
  <c r="I238" i="14"/>
  <c r="D23" i="10" l="1"/>
  <c r="E4" i="10"/>
  <c r="E3" i="10"/>
  <c r="L2" i="10"/>
  <c r="D16" i="10"/>
  <c r="I1218" i="9"/>
  <c r="I1217" i="9"/>
  <c r="I1216" i="9"/>
  <c r="I1215" i="9"/>
  <c r="I1214" i="9"/>
  <c r="I1213" i="9"/>
  <c r="I1212" i="9"/>
  <c r="I1211" i="9"/>
  <c r="I1210" i="9"/>
  <c r="I1209" i="9"/>
  <c r="I1208" i="9"/>
  <c r="I1207" i="9"/>
  <c r="I1206" i="9"/>
  <c r="I1205" i="9"/>
  <c r="I1204" i="9"/>
  <c r="I1203" i="9"/>
  <c r="I1202" i="9"/>
  <c r="I1201" i="9"/>
  <c r="I1200" i="9"/>
  <c r="I1199" i="9"/>
  <c r="I1198" i="9"/>
  <c r="I1197" i="9"/>
  <c r="I1196" i="9"/>
  <c r="I1195" i="9"/>
  <c r="I1194" i="9"/>
  <c r="I1193" i="9"/>
  <c r="I1192" i="9"/>
  <c r="I1191" i="9"/>
  <c r="I1190" i="9"/>
  <c r="I1189" i="9"/>
  <c r="I1188" i="9"/>
  <c r="I1187" i="9"/>
  <c r="I1186" i="9"/>
  <c r="I1185" i="9"/>
  <c r="I1184" i="9"/>
  <c r="I1183" i="9"/>
  <c r="I1182" i="9"/>
  <c r="I1181" i="9"/>
  <c r="I1180" i="9"/>
  <c r="I1179" i="9"/>
  <c r="I1178" i="9"/>
  <c r="I1177" i="9"/>
  <c r="I1176" i="9"/>
  <c r="I1175" i="9"/>
  <c r="I1174" i="9"/>
  <c r="I1173" i="9"/>
  <c r="I1172" i="9"/>
  <c r="I1171" i="9"/>
  <c r="I1170" i="9"/>
  <c r="I1169" i="9"/>
  <c r="I1168" i="9"/>
  <c r="I1167" i="9"/>
  <c r="I1166" i="9"/>
  <c r="I1165" i="9"/>
  <c r="I1164" i="9"/>
  <c r="I1163" i="9"/>
  <c r="I1162" i="9"/>
  <c r="I1161" i="9"/>
  <c r="I1160" i="9"/>
  <c r="I1159" i="9"/>
  <c r="I1158" i="9"/>
  <c r="I1157" i="9"/>
  <c r="I1156" i="9"/>
  <c r="I1155" i="9"/>
  <c r="I1154" i="9"/>
  <c r="I1153" i="9"/>
  <c r="I1152" i="9"/>
  <c r="I1151" i="9"/>
  <c r="I1150" i="9"/>
  <c r="I1149" i="9"/>
  <c r="I1148" i="9"/>
  <c r="I1147" i="9"/>
  <c r="I1146" i="9"/>
  <c r="I1145" i="9"/>
  <c r="I1144" i="9"/>
  <c r="I1143" i="9"/>
  <c r="I1142" i="9"/>
  <c r="I1141" i="9"/>
  <c r="I1140" i="9"/>
  <c r="I1139" i="9"/>
  <c r="I1138" i="9"/>
  <c r="I1137" i="9"/>
  <c r="I1136" i="9"/>
  <c r="I1135" i="9"/>
  <c r="I1134" i="9"/>
  <c r="I1133" i="9"/>
  <c r="I1132" i="9"/>
  <c r="I1131" i="9"/>
  <c r="I1130" i="9"/>
  <c r="I1129" i="9"/>
  <c r="I1128" i="9"/>
  <c r="I1127" i="9"/>
  <c r="I1126" i="9"/>
  <c r="I1125" i="9"/>
  <c r="I1124" i="9"/>
  <c r="I1123" i="9"/>
  <c r="I1122" i="9"/>
  <c r="I1121" i="9"/>
  <c r="I1120" i="9"/>
  <c r="I1119" i="9"/>
  <c r="I1118" i="9"/>
  <c r="I1117" i="9"/>
  <c r="I1116" i="9"/>
  <c r="I1115" i="9"/>
  <c r="I1114" i="9"/>
  <c r="I1113" i="9"/>
  <c r="I1112" i="9"/>
  <c r="I1111" i="9"/>
  <c r="I1110" i="9"/>
  <c r="I1109" i="9"/>
  <c r="I1108" i="9"/>
  <c r="I1107" i="9"/>
  <c r="I1106" i="9"/>
  <c r="I1105" i="9"/>
  <c r="I1104" i="9"/>
  <c r="I1103" i="9"/>
  <c r="I1102" i="9"/>
  <c r="I1101" i="9"/>
  <c r="I1100" i="9"/>
  <c r="I1099" i="9"/>
  <c r="I1098" i="9"/>
  <c r="I1097" i="9"/>
  <c r="I1096" i="9"/>
  <c r="I1095" i="9"/>
  <c r="I1094" i="9"/>
  <c r="I1093" i="9"/>
  <c r="I1092" i="9"/>
  <c r="I1091" i="9"/>
  <c r="I1090" i="9"/>
  <c r="I1089" i="9"/>
  <c r="I1088" i="9"/>
  <c r="I1087" i="9"/>
  <c r="I1086" i="9"/>
  <c r="I1085" i="9"/>
  <c r="I1084" i="9"/>
  <c r="I1083" i="9"/>
  <c r="I1082" i="9"/>
  <c r="I1081" i="9"/>
  <c r="I1080" i="9"/>
  <c r="I1079" i="9"/>
  <c r="I1078" i="9"/>
  <c r="I1077" i="9"/>
  <c r="I1076" i="9"/>
  <c r="I1075" i="9"/>
  <c r="I1074" i="9"/>
  <c r="I1073" i="9"/>
  <c r="I1072" i="9"/>
  <c r="I1071" i="9"/>
  <c r="I1070" i="9"/>
  <c r="I1069" i="9"/>
  <c r="I1068" i="9"/>
  <c r="I1067" i="9"/>
  <c r="I1066" i="9"/>
  <c r="I1065" i="9"/>
  <c r="I1064" i="9"/>
  <c r="I1063" i="9"/>
  <c r="I1062" i="9"/>
  <c r="I1061" i="9"/>
  <c r="I1060" i="9"/>
  <c r="I1059" i="9"/>
  <c r="I1058" i="9"/>
  <c r="I1057" i="9"/>
  <c r="I1056" i="9"/>
  <c r="I1055" i="9"/>
  <c r="I1054" i="9"/>
  <c r="I1053" i="9"/>
  <c r="I1052" i="9"/>
  <c r="I1051" i="9"/>
  <c r="I1050" i="9"/>
  <c r="I1049" i="9"/>
  <c r="I1048" i="9"/>
  <c r="I1047" i="9"/>
  <c r="I1046" i="9"/>
  <c r="I1045" i="9"/>
  <c r="I1044" i="9"/>
  <c r="I1043" i="9"/>
  <c r="I1042" i="9"/>
  <c r="I1041" i="9"/>
  <c r="I1040" i="9"/>
  <c r="I1039" i="9"/>
  <c r="I1038" i="9"/>
  <c r="I1037" i="9"/>
  <c r="I1036" i="9"/>
  <c r="I1035" i="9"/>
  <c r="I1034" i="9"/>
  <c r="I1033" i="9"/>
  <c r="I1032" i="9"/>
  <c r="I1031" i="9"/>
  <c r="I1030" i="9"/>
  <c r="I1029" i="9"/>
  <c r="I1028" i="9"/>
  <c r="I1027" i="9"/>
  <c r="I1026" i="9"/>
  <c r="I1025" i="9"/>
  <c r="I1024" i="9"/>
  <c r="I1023" i="9"/>
  <c r="I1022" i="9"/>
  <c r="I1021" i="9"/>
  <c r="I1020" i="9"/>
  <c r="I1019" i="9"/>
  <c r="I1018" i="9"/>
  <c r="I1017" i="9"/>
  <c r="I1016" i="9"/>
  <c r="I1015" i="9"/>
  <c r="I1014" i="9"/>
  <c r="I1013" i="9"/>
  <c r="I1012" i="9"/>
  <c r="I1011" i="9"/>
  <c r="I1010" i="9"/>
  <c r="I1009" i="9"/>
  <c r="I1008" i="9"/>
  <c r="I1007" i="9"/>
  <c r="I1006" i="9"/>
  <c r="I1005" i="9"/>
  <c r="I1004" i="9"/>
  <c r="I1003" i="9"/>
  <c r="I1002" i="9"/>
  <c r="I1001" i="9"/>
  <c r="I1000" i="9"/>
  <c r="I999" i="9"/>
  <c r="I998" i="9"/>
  <c r="I997" i="9"/>
  <c r="I996" i="9"/>
  <c r="I995" i="9"/>
  <c r="I994" i="9"/>
  <c r="I993" i="9"/>
  <c r="I992" i="9"/>
  <c r="I991" i="9"/>
  <c r="I990" i="9"/>
  <c r="I989" i="9"/>
  <c r="I988" i="9"/>
  <c r="I987" i="9"/>
  <c r="I986" i="9"/>
  <c r="I985" i="9"/>
  <c r="I984" i="9"/>
  <c r="I983" i="9"/>
  <c r="I982" i="9"/>
  <c r="I981" i="9"/>
  <c r="I980" i="9"/>
  <c r="I979" i="9"/>
  <c r="I978" i="9"/>
  <c r="I977" i="9"/>
  <c r="I976" i="9"/>
  <c r="I975" i="9"/>
  <c r="I974" i="9"/>
  <c r="I973" i="9"/>
  <c r="I972" i="9"/>
  <c r="I971" i="9"/>
  <c r="I970" i="9"/>
  <c r="I969" i="9"/>
  <c r="I968" i="9"/>
  <c r="I967" i="9"/>
  <c r="I966" i="9"/>
  <c r="I965" i="9"/>
  <c r="I964" i="9"/>
  <c r="I963" i="9"/>
  <c r="I962" i="9"/>
  <c r="I961" i="9"/>
  <c r="I960" i="9"/>
  <c r="I959" i="9"/>
  <c r="I958" i="9"/>
  <c r="I957" i="9"/>
  <c r="I956" i="9"/>
  <c r="I955" i="9"/>
  <c r="I954" i="9"/>
  <c r="I953" i="9"/>
  <c r="I952" i="9"/>
  <c r="I951" i="9"/>
  <c r="I950" i="9"/>
  <c r="I949" i="9"/>
  <c r="I948" i="9"/>
  <c r="I947" i="9"/>
  <c r="I946" i="9"/>
  <c r="I945" i="9"/>
  <c r="I944" i="9"/>
  <c r="I943" i="9"/>
  <c r="I942" i="9"/>
  <c r="I941" i="9"/>
  <c r="I940" i="9"/>
  <c r="I939" i="9"/>
  <c r="I938" i="9"/>
  <c r="I937" i="9"/>
  <c r="I936" i="9"/>
  <c r="I935" i="9"/>
  <c r="I934" i="9"/>
  <c r="I933" i="9"/>
  <c r="I932" i="9"/>
  <c r="I931" i="9"/>
  <c r="I930" i="9"/>
  <c r="I929" i="9"/>
  <c r="I928" i="9"/>
  <c r="I927" i="9"/>
  <c r="I926" i="9"/>
  <c r="I925" i="9"/>
  <c r="I924" i="9"/>
  <c r="I923" i="9"/>
  <c r="I922" i="9"/>
  <c r="I921" i="9"/>
  <c r="I920" i="9"/>
  <c r="I919" i="9"/>
  <c r="I918" i="9"/>
  <c r="I917" i="9"/>
  <c r="I916" i="9"/>
  <c r="I915" i="9"/>
  <c r="I914" i="9"/>
  <c r="I913" i="9"/>
  <c r="I912" i="9"/>
  <c r="I911" i="9"/>
  <c r="I910" i="9"/>
  <c r="I909" i="9"/>
  <c r="I908" i="9"/>
  <c r="I907" i="9"/>
  <c r="I906" i="9"/>
  <c r="I905" i="9"/>
  <c r="I904" i="9"/>
  <c r="I903" i="9"/>
  <c r="I902" i="9"/>
  <c r="I901" i="9"/>
  <c r="I900" i="9"/>
  <c r="I899" i="9"/>
  <c r="I898" i="9"/>
  <c r="I897" i="9"/>
  <c r="I896" i="9"/>
  <c r="I895" i="9"/>
  <c r="I894" i="9"/>
  <c r="I893" i="9"/>
  <c r="I892" i="9"/>
  <c r="I891" i="9"/>
  <c r="I890" i="9"/>
  <c r="I889" i="9"/>
  <c r="I888" i="9"/>
  <c r="I887" i="9"/>
  <c r="I886" i="9"/>
  <c r="I885" i="9"/>
  <c r="I884" i="9"/>
  <c r="I883" i="9"/>
  <c r="I882" i="9"/>
  <c r="I881" i="9"/>
  <c r="I880" i="9"/>
  <c r="I879" i="9"/>
  <c r="I878" i="9"/>
  <c r="I877" i="9"/>
  <c r="I876" i="9"/>
  <c r="I875" i="9"/>
  <c r="I874" i="9"/>
  <c r="I873" i="9"/>
  <c r="I872" i="9"/>
  <c r="I871" i="9"/>
  <c r="I870" i="9"/>
  <c r="I869" i="9"/>
  <c r="I868" i="9"/>
  <c r="I867" i="9"/>
  <c r="I866" i="9"/>
  <c r="I865" i="9"/>
  <c r="I864" i="9"/>
  <c r="I863" i="9"/>
  <c r="I862" i="9"/>
  <c r="I861" i="9"/>
  <c r="I860" i="9"/>
  <c r="I859" i="9"/>
  <c r="I858" i="9"/>
  <c r="I857" i="9"/>
  <c r="I856" i="9"/>
  <c r="I855" i="9"/>
  <c r="I854" i="9"/>
  <c r="I853" i="9"/>
  <c r="I852" i="9"/>
  <c r="I851" i="9"/>
  <c r="I850" i="9"/>
  <c r="I849" i="9"/>
  <c r="I848" i="9"/>
  <c r="I847" i="9"/>
  <c r="I846" i="9"/>
  <c r="I845" i="9"/>
  <c r="I844" i="9"/>
  <c r="I843" i="9"/>
  <c r="I842" i="9"/>
  <c r="I841" i="9"/>
  <c r="I840" i="9"/>
  <c r="I839" i="9"/>
  <c r="I838" i="9"/>
  <c r="I837" i="9"/>
  <c r="I836" i="9"/>
  <c r="I835" i="9"/>
  <c r="I834" i="9"/>
  <c r="I833" i="9"/>
  <c r="I832" i="9"/>
  <c r="I831" i="9"/>
  <c r="I830" i="9"/>
  <c r="I829" i="9"/>
  <c r="I828" i="9"/>
  <c r="I827" i="9"/>
  <c r="I826" i="9"/>
  <c r="I825" i="9"/>
  <c r="I824" i="9"/>
  <c r="I823" i="9"/>
  <c r="I822" i="9"/>
  <c r="I821" i="9"/>
  <c r="I820" i="9"/>
  <c r="I819" i="9"/>
  <c r="I818" i="9"/>
  <c r="I817" i="9"/>
  <c r="I816" i="9"/>
  <c r="I815" i="9"/>
  <c r="I814" i="9"/>
  <c r="I813" i="9"/>
  <c r="I812" i="9"/>
  <c r="I811" i="9"/>
  <c r="I810" i="9"/>
  <c r="I809" i="9"/>
  <c r="I808" i="9"/>
  <c r="I807" i="9"/>
  <c r="I806" i="9"/>
  <c r="I805" i="9"/>
  <c r="I804" i="9"/>
  <c r="I803" i="9"/>
  <c r="I802" i="9"/>
  <c r="I801" i="9"/>
  <c r="I800" i="9"/>
  <c r="I799" i="9"/>
  <c r="I798" i="9"/>
  <c r="I797" i="9"/>
  <c r="I796" i="9"/>
  <c r="I795" i="9"/>
  <c r="I794" i="9"/>
  <c r="I793" i="9"/>
  <c r="I792" i="9"/>
  <c r="I791" i="9"/>
  <c r="I790" i="9"/>
  <c r="I789" i="9"/>
  <c r="I788" i="9"/>
  <c r="I787" i="9"/>
  <c r="I786" i="9"/>
  <c r="I785" i="9"/>
  <c r="I784" i="9"/>
  <c r="I783" i="9"/>
  <c r="I782" i="9"/>
  <c r="I781" i="9"/>
  <c r="I780" i="9"/>
  <c r="I779" i="9"/>
  <c r="I778" i="9"/>
  <c r="I777" i="9"/>
  <c r="I776" i="9"/>
  <c r="I775" i="9"/>
  <c r="I774" i="9"/>
  <c r="I773" i="9"/>
  <c r="I772" i="9"/>
  <c r="I771" i="9"/>
  <c r="I770" i="9"/>
  <c r="I769" i="9"/>
  <c r="I768" i="9"/>
  <c r="I767" i="9"/>
  <c r="I766" i="9"/>
  <c r="I765" i="9"/>
  <c r="I764" i="9"/>
  <c r="I763" i="9"/>
  <c r="I762" i="9"/>
  <c r="I761" i="9"/>
  <c r="I760" i="9"/>
  <c r="I759" i="9"/>
  <c r="I758" i="9"/>
  <c r="I757" i="9"/>
  <c r="I756" i="9"/>
  <c r="I755" i="9"/>
  <c r="I754" i="9"/>
  <c r="I753" i="9"/>
  <c r="I752" i="9"/>
  <c r="I751" i="9"/>
  <c r="I750" i="9"/>
  <c r="I749" i="9"/>
  <c r="I748" i="9"/>
  <c r="I747" i="9"/>
  <c r="I746" i="9"/>
  <c r="I745" i="9"/>
  <c r="I744" i="9"/>
  <c r="I743" i="9"/>
  <c r="I742" i="9"/>
  <c r="I741" i="9"/>
  <c r="I740" i="9"/>
  <c r="I739" i="9"/>
  <c r="I738" i="9"/>
  <c r="I737" i="9"/>
  <c r="I736" i="9"/>
  <c r="I735" i="9"/>
  <c r="I734" i="9"/>
  <c r="I733" i="9"/>
  <c r="I732" i="9"/>
  <c r="I731" i="9"/>
  <c r="I730" i="9"/>
  <c r="I729" i="9"/>
  <c r="I728" i="9"/>
  <c r="I727" i="9"/>
  <c r="I726" i="9"/>
  <c r="I725" i="9"/>
  <c r="I724" i="9"/>
  <c r="I723" i="9"/>
  <c r="I722" i="9"/>
  <c r="I721" i="9"/>
  <c r="I720" i="9"/>
  <c r="I719" i="9"/>
  <c r="I718" i="9"/>
  <c r="I717" i="9"/>
  <c r="I716" i="9"/>
  <c r="I715" i="9"/>
  <c r="I714" i="9"/>
  <c r="I713" i="9"/>
  <c r="I712" i="9"/>
  <c r="I711" i="9"/>
  <c r="I710" i="9"/>
  <c r="I709" i="9"/>
  <c r="I708" i="9"/>
  <c r="I707" i="9"/>
  <c r="I706" i="9"/>
  <c r="I705" i="9"/>
  <c r="I704" i="9"/>
  <c r="I703" i="9"/>
  <c r="I702" i="9"/>
  <c r="I701" i="9"/>
  <c r="I700" i="9"/>
  <c r="I699" i="9"/>
  <c r="I698" i="9"/>
  <c r="I697" i="9"/>
  <c r="I696" i="9"/>
  <c r="I695" i="9"/>
  <c r="I694" i="9"/>
  <c r="I693" i="9"/>
  <c r="I692" i="9"/>
  <c r="I691" i="9"/>
  <c r="I690" i="9"/>
  <c r="I689" i="9"/>
  <c r="I688" i="9"/>
  <c r="I687" i="9"/>
  <c r="I686" i="9"/>
  <c r="I685" i="9"/>
  <c r="I684" i="9"/>
  <c r="I683" i="9"/>
  <c r="I682" i="9"/>
  <c r="I681" i="9"/>
  <c r="I680" i="9"/>
  <c r="I679" i="9"/>
  <c r="I678" i="9"/>
  <c r="I677" i="9"/>
  <c r="I676" i="9"/>
  <c r="I675" i="9"/>
  <c r="I674" i="9"/>
  <c r="I673" i="9"/>
  <c r="I672" i="9"/>
  <c r="I671" i="9"/>
  <c r="I670" i="9"/>
  <c r="I669" i="9"/>
  <c r="I668" i="9"/>
  <c r="I667" i="9"/>
  <c r="I666" i="9"/>
  <c r="I665" i="9"/>
  <c r="I664" i="9"/>
  <c r="I663" i="9"/>
  <c r="I662" i="9"/>
  <c r="I661" i="9"/>
  <c r="I660" i="9"/>
  <c r="I659" i="9"/>
  <c r="I658" i="9"/>
  <c r="I657" i="9"/>
  <c r="I656" i="9"/>
  <c r="I655" i="9"/>
  <c r="I654" i="9"/>
  <c r="I653" i="9"/>
  <c r="I652" i="9"/>
  <c r="I651" i="9"/>
  <c r="I650" i="9"/>
  <c r="I649" i="9"/>
  <c r="I648" i="9"/>
  <c r="I647" i="9"/>
  <c r="I646" i="9"/>
  <c r="I645" i="9"/>
  <c r="I644" i="9"/>
  <c r="I643" i="9"/>
  <c r="I642" i="9"/>
  <c r="I641" i="9"/>
  <c r="I640" i="9"/>
  <c r="I639" i="9"/>
  <c r="I638" i="9"/>
  <c r="I637" i="9"/>
  <c r="I636" i="9"/>
  <c r="I635" i="9"/>
  <c r="I634" i="9"/>
  <c r="I633" i="9"/>
  <c r="I632" i="9"/>
  <c r="I631" i="9"/>
  <c r="I630" i="9"/>
  <c r="I629" i="9"/>
  <c r="I628" i="9"/>
  <c r="I627" i="9"/>
  <c r="I626" i="9"/>
  <c r="I625" i="9"/>
  <c r="I624" i="9"/>
  <c r="I623" i="9"/>
  <c r="I622" i="9"/>
  <c r="I621" i="9"/>
  <c r="I620" i="9"/>
  <c r="I619" i="9"/>
  <c r="I618" i="9"/>
  <c r="I617" i="9"/>
  <c r="I616" i="9"/>
  <c r="I615" i="9"/>
  <c r="I614" i="9"/>
  <c r="I613" i="9"/>
  <c r="I612" i="9"/>
  <c r="I611" i="9"/>
  <c r="I610" i="9"/>
  <c r="I609" i="9"/>
  <c r="I608" i="9"/>
  <c r="I607" i="9"/>
  <c r="I606" i="9"/>
  <c r="I605" i="9"/>
  <c r="I604" i="9"/>
  <c r="I603" i="9"/>
  <c r="I602" i="9"/>
  <c r="I601" i="9"/>
  <c r="I600" i="9"/>
  <c r="I599" i="9"/>
  <c r="I598" i="9"/>
  <c r="I597" i="9"/>
  <c r="I596" i="9"/>
  <c r="I595" i="9"/>
  <c r="I594" i="9"/>
  <c r="I593" i="9"/>
  <c r="I592" i="9"/>
  <c r="I591" i="9"/>
  <c r="I590" i="9"/>
  <c r="I589" i="9"/>
  <c r="I588" i="9"/>
  <c r="I587" i="9"/>
  <c r="I586" i="9"/>
  <c r="I585" i="9"/>
  <c r="I584" i="9"/>
  <c r="I583" i="9"/>
  <c r="I582" i="9"/>
  <c r="I581" i="9"/>
  <c r="I580" i="9"/>
  <c r="I579" i="9"/>
  <c r="I578" i="9"/>
  <c r="I577" i="9"/>
  <c r="I576" i="9"/>
  <c r="I575" i="9"/>
  <c r="I574" i="9"/>
  <c r="I573" i="9"/>
  <c r="I572" i="9"/>
  <c r="I571" i="9"/>
  <c r="I570" i="9"/>
  <c r="I569" i="9"/>
  <c r="I568" i="9"/>
  <c r="I567" i="9"/>
  <c r="I566" i="9"/>
  <c r="I565" i="9"/>
  <c r="I564" i="9"/>
  <c r="I563" i="9"/>
  <c r="I562" i="9"/>
  <c r="I561" i="9"/>
  <c r="I560" i="9"/>
  <c r="I559" i="9"/>
  <c r="I558" i="9"/>
  <c r="I557" i="9"/>
  <c r="I556" i="9"/>
  <c r="I555" i="9"/>
  <c r="I554" i="9"/>
  <c r="I553" i="9"/>
  <c r="I552" i="9"/>
  <c r="I551" i="9"/>
  <c r="I550" i="9"/>
  <c r="I549" i="9"/>
  <c r="I548" i="9"/>
  <c r="I547" i="9"/>
  <c r="I546" i="9"/>
  <c r="I545" i="9"/>
  <c r="I544" i="9"/>
  <c r="I543" i="9"/>
  <c r="I542" i="9"/>
  <c r="I541" i="9"/>
  <c r="I540" i="9"/>
  <c r="I539" i="9"/>
  <c r="I538" i="9"/>
  <c r="I537" i="9"/>
  <c r="I536" i="9"/>
  <c r="I535" i="9"/>
  <c r="I534" i="9"/>
  <c r="I533" i="9"/>
  <c r="I532" i="9"/>
  <c r="I531" i="9"/>
  <c r="I530" i="9"/>
  <c r="I529" i="9"/>
  <c r="I528" i="9"/>
  <c r="I527" i="9"/>
  <c r="I526" i="9"/>
  <c r="I525" i="9"/>
  <c r="I524" i="9"/>
  <c r="I523" i="9"/>
  <c r="I522" i="9"/>
  <c r="I521" i="9"/>
  <c r="I520" i="9"/>
  <c r="I519" i="9"/>
  <c r="I518" i="9"/>
  <c r="I517" i="9"/>
  <c r="I516" i="9"/>
  <c r="I515" i="9"/>
  <c r="I514" i="9"/>
  <c r="I513" i="9"/>
  <c r="I512" i="9"/>
  <c r="I511" i="9"/>
  <c r="I510" i="9"/>
  <c r="I509" i="9"/>
  <c r="I508" i="9"/>
  <c r="I507" i="9"/>
  <c r="I506" i="9"/>
  <c r="I505" i="9"/>
  <c r="I504" i="9"/>
  <c r="I503" i="9"/>
  <c r="I502" i="9"/>
  <c r="I501" i="9"/>
  <c r="I500" i="9"/>
  <c r="I499" i="9"/>
  <c r="I498" i="9"/>
  <c r="I497" i="9"/>
  <c r="I496" i="9"/>
  <c r="I495" i="9"/>
  <c r="I494" i="9"/>
  <c r="I493" i="9"/>
  <c r="I492" i="9"/>
  <c r="I491" i="9"/>
  <c r="I490" i="9"/>
  <c r="I489" i="9"/>
  <c r="I488" i="9"/>
  <c r="I487" i="9"/>
  <c r="I486" i="9"/>
  <c r="I485" i="9"/>
  <c r="I484" i="9"/>
  <c r="I483" i="9"/>
  <c r="I482" i="9"/>
  <c r="I481" i="9"/>
  <c r="I480" i="9"/>
  <c r="I479" i="9"/>
  <c r="I478" i="9"/>
  <c r="I477" i="9"/>
  <c r="I476" i="9"/>
  <c r="I475" i="9"/>
  <c r="I474" i="9"/>
  <c r="I473" i="9"/>
  <c r="I472" i="9"/>
  <c r="I471" i="9"/>
  <c r="I470" i="9"/>
  <c r="I469" i="9"/>
  <c r="I468" i="9"/>
  <c r="I467" i="9"/>
  <c r="I466" i="9"/>
  <c r="I465" i="9"/>
  <c r="I464" i="9"/>
  <c r="I463" i="9"/>
  <c r="I462" i="9"/>
  <c r="I461" i="9"/>
  <c r="I460" i="9"/>
  <c r="I459" i="9"/>
  <c r="I458" i="9"/>
  <c r="I457" i="9"/>
  <c r="I456" i="9"/>
  <c r="I455" i="9"/>
  <c r="I454" i="9"/>
  <c r="I453" i="9"/>
  <c r="I452" i="9"/>
  <c r="I451" i="9"/>
  <c r="I450" i="9"/>
  <c r="I449" i="9"/>
  <c r="I448" i="9"/>
  <c r="I447" i="9"/>
  <c r="I446" i="9"/>
  <c r="I445" i="9"/>
  <c r="I444" i="9"/>
  <c r="I443" i="9"/>
  <c r="I442" i="9"/>
  <c r="I441" i="9"/>
  <c r="I440" i="9"/>
  <c r="I439" i="9"/>
  <c r="I438" i="9"/>
  <c r="I437" i="9"/>
  <c r="I436" i="9"/>
  <c r="I435" i="9"/>
  <c r="I434" i="9"/>
  <c r="I433" i="9"/>
  <c r="I432" i="9"/>
  <c r="I431" i="9"/>
  <c r="I430" i="9"/>
  <c r="I429" i="9"/>
  <c r="I428" i="9"/>
  <c r="I427" i="9"/>
  <c r="I426" i="9"/>
  <c r="I425" i="9"/>
  <c r="I424" i="9"/>
  <c r="I423" i="9"/>
  <c r="I422" i="9"/>
  <c r="I421" i="9"/>
  <c r="I420" i="9"/>
  <c r="I419" i="9"/>
  <c r="I418" i="9"/>
  <c r="I417" i="9"/>
  <c r="I416" i="9"/>
  <c r="I415" i="9"/>
  <c r="I414" i="9"/>
  <c r="I413" i="9"/>
  <c r="I412" i="9"/>
  <c r="I411" i="9"/>
  <c r="I410" i="9"/>
  <c r="I409" i="9"/>
  <c r="I408" i="9"/>
  <c r="I407" i="9"/>
  <c r="I406" i="9"/>
  <c r="I405" i="9"/>
  <c r="I404" i="9"/>
  <c r="I403" i="9"/>
  <c r="I402" i="9"/>
  <c r="I401" i="9"/>
  <c r="I400" i="9"/>
  <c r="I399" i="9"/>
  <c r="I398" i="9"/>
  <c r="I397" i="9"/>
  <c r="I396" i="9"/>
  <c r="I395" i="9"/>
  <c r="I394" i="9"/>
  <c r="I393" i="9"/>
  <c r="I392" i="9"/>
  <c r="I391" i="9"/>
  <c r="I390" i="9"/>
  <c r="I389" i="9"/>
  <c r="I388" i="9"/>
  <c r="I387" i="9"/>
  <c r="I386" i="9"/>
  <c r="I385" i="9"/>
  <c r="I384" i="9"/>
  <c r="I383" i="9"/>
  <c r="I382" i="9"/>
  <c r="I381" i="9"/>
  <c r="I380" i="9"/>
  <c r="I379" i="9"/>
  <c r="I378" i="9"/>
  <c r="I377" i="9"/>
  <c r="I376" i="9"/>
  <c r="I375" i="9"/>
  <c r="I374" i="9"/>
  <c r="I373" i="9"/>
  <c r="I372" i="9"/>
  <c r="I371" i="9"/>
  <c r="I370" i="9"/>
  <c r="I369" i="9"/>
  <c r="I368"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H26" i="4"/>
  <c r="H25" i="4"/>
  <c r="H27" i="3"/>
  <c r="H26" i="3"/>
  <c r="H24" i="2"/>
  <c r="H23" i="2"/>
  <c r="H25" i="1"/>
  <c r="H24" i="1"/>
  <c r="I1219" i="9" l="1"/>
  <c r="J250" i="14" l="1"/>
  <c r="J230" i="14"/>
  <c r="J246" i="14"/>
  <c r="J241" i="14"/>
  <c r="J245" i="14"/>
  <c r="J248" i="14"/>
  <c r="J226" i="14"/>
  <c r="J231" i="14"/>
  <c r="J227" i="14"/>
  <c r="J247" i="14"/>
  <c r="J237" i="14"/>
  <c r="J240" i="14"/>
  <c r="J238" i="14"/>
  <c r="J232" i="14"/>
  <c r="J225" i="14"/>
  <c r="J234" i="14"/>
  <c r="J239" i="14"/>
  <c r="J236" i="14"/>
  <c r="J228" i="14"/>
  <c r="J242" i="14"/>
  <c r="J244" i="14"/>
  <c r="J249" i="14"/>
  <c r="J235" i="14"/>
  <c r="L22" i="14"/>
  <c r="J224" i="14"/>
  <c r="J243" i="14"/>
  <c r="J229" i="14"/>
  <c r="J251" i="14"/>
  <c r="J233" i="14"/>
  <c r="J252" i="14"/>
</calcChain>
</file>

<file path=xl/sharedStrings.xml><?xml version="1.0" encoding="utf-8"?>
<sst xmlns="http://schemas.openxmlformats.org/spreadsheetml/2006/main" count="2878" uniqueCount="931">
  <si>
    <t>Beta Calculation</t>
  </si>
  <si>
    <t>Time Frame=1 Year</t>
  </si>
  <si>
    <t>Frequency=Daily</t>
  </si>
  <si>
    <t xml:space="preserve">Date </t>
  </si>
  <si>
    <t>Kalpataru Stock Price</t>
  </si>
  <si>
    <t>Nifty 50 Stock Price</t>
  </si>
  <si>
    <t>Kalpataru Returns</t>
  </si>
  <si>
    <t>Nifty Returns</t>
  </si>
  <si>
    <t>Beta</t>
  </si>
  <si>
    <t>SUMMARY OUTPUT</t>
  </si>
  <si>
    <t>11/22/2024</t>
  </si>
  <si>
    <t>11/21/2024</t>
  </si>
  <si>
    <t>Regression Statistics</t>
  </si>
  <si>
    <t>11/19/2024</t>
  </si>
  <si>
    <t>Multiple R</t>
  </si>
  <si>
    <t>11/18/2024</t>
  </si>
  <si>
    <t>R Square</t>
  </si>
  <si>
    <t>11/14/2024</t>
  </si>
  <si>
    <t>Adjusted R Square</t>
  </si>
  <si>
    <t>11/13/2024</t>
  </si>
  <si>
    <t>Standard Error</t>
  </si>
  <si>
    <t>Observations</t>
  </si>
  <si>
    <t>ANOVA</t>
  </si>
  <si>
    <t>df</t>
  </si>
  <si>
    <t>SS</t>
  </si>
  <si>
    <t>MS</t>
  </si>
  <si>
    <t>F</t>
  </si>
  <si>
    <t>Significance F</t>
  </si>
  <si>
    <t>Regression</t>
  </si>
  <si>
    <t>Residual</t>
  </si>
  <si>
    <t>Total</t>
  </si>
  <si>
    <t>10/31/2024</t>
  </si>
  <si>
    <t>Coefficients</t>
  </si>
  <si>
    <t>t Stat</t>
  </si>
  <si>
    <t>P-value</t>
  </si>
  <si>
    <t>Lower 95%</t>
  </si>
  <si>
    <t>Upper 95%</t>
  </si>
  <si>
    <t>Lower 95.0%</t>
  </si>
  <si>
    <t>Upper 95.0%</t>
  </si>
  <si>
    <t>10/30/2024</t>
  </si>
  <si>
    <t>Intercept</t>
  </si>
  <si>
    <t>10/29/2024</t>
  </si>
  <si>
    <t>X Variable 1</t>
  </si>
  <si>
    <t>10/28/2024</t>
  </si>
  <si>
    <t>10/25/2024</t>
  </si>
  <si>
    <t>10/24/2024</t>
  </si>
  <si>
    <t>10/23/2024</t>
  </si>
  <si>
    <t>10/22/2024</t>
  </si>
  <si>
    <t>10/21/2024</t>
  </si>
  <si>
    <t>10/18/2024</t>
  </si>
  <si>
    <t>10/17/2024</t>
  </si>
  <si>
    <t>10/16/2024</t>
  </si>
  <si>
    <t>10/15/2024</t>
  </si>
  <si>
    <t>10/14/2024</t>
  </si>
  <si>
    <t>09/30/2024</t>
  </si>
  <si>
    <t>09/27/2024</t>
  </si>
  <si>
    <t>09/26/2024</t>
  </si>
  <si>
    <t>09/25/2024</t>
  </si>
  <si>
    <t>09/24/2024</t>
  </si>
  <si>
    <t>09/23/2024</t>
  </si>
  <si>
    <t>09/20/2024</t>
  </si>
  <si>
    <t>09/19/2024</t>
  </si>
  <si>
    <t>09/18/2024</t>
  </si>
  <si>
    <t>09/17/2024</t>
  </si>
  <si>
    <t>09/16/2024</t>
  </si>
  <si>
    <t>09/13/2024</t>
  </si>
  <si>
    <t>08/30/2024</t>
  </si>
  <si>
    <t>08/29/2024</t>
  </si>
  <si>
    <t>08/28/2024</t>
  </si>
  <si>
    <t>08/27/2024</t>
  </si>
  <si>
    <t>08/26/2024</t>
  </si>
  <si>
    <t>08/23/2024</t>
  </si>
  <si>
    <t>08/22/2024</t>
  </si>
  <si>
    <t>08/21/2024</t>
  </si>
  <si>
    <t>08/20/2024</t>
  </si>
  <si>
    <t>08/19/2024</t>
  </si>
  <si>
    <t>08/16/2024</t>
  </si>
  <si>
    <t>08/14/2024</t>
  </si>
  <si>
    <t>08/13/2024</t>
  </si>
  <si>
    <t>07/31/2024</t>
  </si>
  <si>
    <t>07/30/2024</t>
  </si>
  <si>
    <t>07/29/2024</t>
  </si>
  <si>
    <t>07/26/2024</t>
  </si>
  <si>
    <t>07/25/2024</t>
  </si>
  <si>
    <t>07/24/2024</t>
  </si>
  <si>
    <t>07/23/2024</t>
  </si>
  <si>
    <t>07/22/2024</t>
  </si>
  <si>
    <t>07/19/2024</t>
  </si>
  <si>
    <t>07/18/2024</t>
  </si>
  <si>
    <t>07/16/2024</t>
  </si>
  <si>
    <t>07/15/2024</t>
  </si>
  <si>
    <t>06/28/2024</t>
  </si>
  <si>
    <t>06/27/2024</t>
  </si>
  <si>
    <t>06/26/2024</t>
  </si>
  <si>
    <t>06/25/2024</t>
  </si>
  <si>
    <t>06/24/2024</t>
  </si>
  <si>
    <t>06/21/2024</t>
  </si>
  <si>
    <t>06/20/2024</t>
  </si>
  <si>
    <t>06/19/2024</t>
  </si>
  <si>
    <t>06/18/2024</t>
  </si>
  <si>
    <t>06/14/2024</t>
  </si>
  <si>
    <t>06/13/2024</t>
  </si>
  <si>
    <t>05/31/2024</t>
  </si>
  <si>
    <t>05/30/2024</t>
  </si>
  <si>
    <t>05/29/2024</t>
  </si>
  <si>
    <t>05/28/2024</t>
  </si>
  <si>
    <t>05/27/2024</t>
  </si>
  <si>
    <t>05/24/2024</t>
  </si>
  <si>
    <t>05/23/2024</t>
  </si>
  <si>
    <t>05/22/2024</t>
  </si>
  <si>
    <t>05/21/2024</t>
  </si>
  <si>
    <t>05/18/2024</t>
  </si>
  <si>
    <t>05/17/2024</t>
  </si>
  <si>
    <t>05/16/2024</t>
  </si>
  <si>
    <t>05/15/2024</t>
  </si>
  <si>
    <t>05/14/2024</t>
  </si>
  <si>
    <t>05/13/2024</t>
  </si>
  <si>
    <t>04/30/2024</t>
  </si>
  <si>
    <t>04/29/2024</t>
  </si>
  <si>
    <t>04/26/2024</t>
  </si>
  <si>
    <t>04/25/2024</t>
  </si>
  <si>
    <t>04/24/2024</t>
  </si>
  <si>
    <t>04/23/2024</t>
  </si>
  <si>
    <t>04/22/2024</t>
  </si>
  <si>
    <t>04/19/2024</t>
  </si>
  <si>
    <t>04/18/2024</t>
  </si>
  <si>
    <t>04/16/2024</t>
  </si>
  <si>
    <t>04/15/2024</t>
  </si>
  <si>
    <t>03/28/2024</t>
  </si>
  <si>
    <t>03/27/2024</t>
  </si>
  <si>
    <t>03/26/2024</t>
  </si>
  <si>
    <t>03/22/2024</t>
  </si>
  <si>
    <t>03/21/2024</t>
  </si>
  <si>
    <t>03/20/2024</t>
  </si>
  <si>
    <t>03/19/2024</t>
  </si>
  <si>
    <t>03/18/2024</t>
  </si>
  <si>
    <t>03/15/2024</t>
  </si>
  <si>
    <t>03/14/2024</t>
  </si>
  <si>
    <t>03/13/2024</t>
  </si>
  <si>
    <t>02/29/2024</t>
  </si>
  <si>
    <t>02/28/2024</t>
  </si>
  <si>
    <t>02/27/2024</t>
  </si>
  <si>
    <t>02/26/2024</t>
  </si>
  <si>
    <t>02/23/2024</t>
  </si>
  <si>
    <t>02/22/2024</t>
  </si>
  <si>
    <t>02/21/2024</t>
  </si>
  <si>
    <t>02/20/2024</t>
  </si>
  <si>
    <t>02/19/2024</t>
  </si>
  <si>
    <t>02/16/2024</t>
  </si>
  <si>
    <t>02/15/2024</t>
  </si>
  <si>
    <t>02/14/2024</t>
  </si>
  <si>
    <t>02/13/2024</t>
  </si>
  <si>
    <t>01/31/2024</t>
  </si>
  <si>
    <t>01/30/2024</t>
  </si>
  <si>
    <t>01/29/2024</t>
  </si>
  <si>
    <t>01/25/2024</t>
  </si>
  <si>
    <t>01/24/2024</t>
  </si>
  <si>
    <t>01/23/2024</t>
  </si>
  <si>
    <t>01/20/2024</t>
  </si>
  <si>
    <t>01/19/2024</t>
  </si>
  <si>
    <t>01/18/2024</t>
  </si>
  <si>
    <t>01/17/2024</t>
  </si>
  <si>
    <t>01/16/2024</t>
  </si>
  <si>
    <t>01/15/2024</t>
  </si>
  <si>
    <t>12/29/2023</t>
  </si>
  <si>
    <t>12/28/2023</t>
  </si>
  <si>
    <t>12/27/2023</t>
  </si>
  <si>
    <t>12/26/2023</t>
  </si>
  <si>
    <t>12/22/2023</t>
  </si>
  <si>
    <t>12/21/2023</t>
  </si>
  <si>
    <t>12/20/2023</t>
  </si>
  <si>
    <t>12/19/2023</t>
  </si>
  <si>
    <t>12/18/2023</t>
  </si>
  <si>
    <t>12/15/2023</t>
  </si>
  <si>
    <t>12/14/2023</t>
  </si>
  <si>
    <t>12/13/2023</t>
  </si>
  <si>
    <t>11/30/2023</t>
  </si>
  <si>
    <t>11/29/2023</t>
  </si>
  <si>
    <t>11/28/2023</t>
  </si>
  <si>
    <t>11/24/2023</t>
  </si>
  <si>
    <t>11/23/2023</t>
  </si>
  <si>
    <t>11/22/2023</t>
  </si>
  <si>
    <t>Time Frame=2 Year</t>
  </si>
  <si>
    <t>Avg Mkt. Return</t>
  </si>
  <si>
    <t>Avg Kalpataru</t>
  </si>
  <si>
    <t>11/21/2023</t>
  </si>
  <si>
    <t>11/20/2023</t>
  </si>
  <si>
    <t>11/17/2023</t>
  </si>
  <si>
    <t>11/16/2023</t>
  </si>
  <si>
    <t>11/15/2023</t>
  </si>
  <si>
    <t>11/13/2023</t>
  </si>
  <si>
    <t>10/31/2023</t>
  </si>
  <si>
    <t>10/30/2023</t>
  </si>
  <si>
    <t>10/27/2023</t>
  </si>
  <si>
    <t>10/26/2023</t>
  </si>
  <si>
    <t>10/25/2023</t>
  </si>
  <si>
    <t>10/23/2023</t>
  </si>
  <si>
    <t>10/20/2023</t>
  </si>
  <si>
    <t>10/19/2023</t>
  </si>
  <si>
    <t>10/18/2023</t>
  </si>
  <si>
    <t>10/17/2023</t>
  </si>
  <si>
    <t>10/16/2023</t>
  </si>
  <si>
    <t>10/13/2023</t>
  </si>
  <si>
    <t>09/29/2023</t>
  </si>
  <si>
    <t>09/28/2023</t>
  </si>
  <si>
    <t>09/27/2023</t>
  </si>
  <si>
    <t>09/26/2023</t>
  </si>
  <si>
    <t>09/25/2023</t>
  </si>
  <si>
    <t>09/22/2023</t>
  </si>
  <si>
    <t>09/21/2023</t>
  </si>
  <si>
    <t>09/20/2023</t>
  </si>
  <si>
    <t>09/18/2023</t>
  </si>
  <si>
    <t>09/15/2023</t>
  </si>
  <si>
    <t>09/14/2023</t>
  </si>
  <si>
    <t>09/13/2023</t>
  </si>
  <si>
    <t>08/31/2023</t>
  </si>
  <si>
    <t>08/30/2023</t>
  </si>
  <si>
    <t>08/29/2023</t>
  </si>
  <si>
    <t>08/28/2023</t>
  </si>
  <si>
    <t>08/25/2023</t>
  </si>
  <si>
    <t>08/24/2023</t>
  </si>
  <si>
    <t>08/23/2023</t>
  </si>
  <si>
    <t>08/22/2023</t>
  </si>
  <si>
    <t>08/21/2023</t>
  </si>
  <si>
    <t>08/18/2023</t>
  </si>
  <si>
    <t>08/17/2023</t>
  </si>
  <si>
    <t>08/16/2023</t>
  </si>
  <si>
    <t>08/14/2023</t>
  </si>
  <si>
    <t>07/31/2023</t>
  </si>
  <si>
    <t>07/28/2023</t>
  </si>
  <si>
    <t>07/27/2023</t>
  </si>
  <si>
    <t>07/26/2023</t>
  </si>
  <si>
    <t>07/25/2023</t>
  </si>
  <si>
    <t>07/24/2023</t>
  </si>
  <si>
    <t>07/21/2023</t>
  </si>
  <si>
    <t>07/20/2023</t>
  </si>
  <si>
    <t>07/19/2023</t>
  </si>
  <si>
    <t>07/18/2023</t>
  </si>
  <si>
    <t>07/17/2023</t>
  </si>
  <si>
    <t>07/14/2023</t>
  </si>
  <si>
    <t>07/13/2023</t>
  </si>
  <si>
    <t>06/30/2023</t>
  </si>
  <si>
    <t>06/28/2023</t>
  </si>
  <si>
    <t>06/27/2023</t>
  </si>
  <si>
    <t>06/26/2023</t>
  </si>
  <si>
    <t>06/23/2023</t>
  </si>
  <si>
    <t>06/22/2023</t>
  </si>
  <si>
    <t>06/21/2023</t>
  </si>
  <si>
    <t>06/20/2023</t>
  </si>
  <si>
    <t>06/19/2023</t>
  </si>
  <si>
    <t>06/16/2023</t>
  </si>
  <si>
    <t>06/15/2023</t>
  </si>
  <si>
    <t>06/14/2023</t>
  </si>
  <si>
    <t>06/13/2023</t>
  </si>
  <si>
    <t>05/31/2023</t>
  </si>
  <si>
    <t>05/30/2023</t>
  </si>
  <si>
    <t>05/29/2023</t>
  </si>
  <si>
    <t>05/26/2023</t>
  </si>
  <si>
    <t>05/25/2023</t>
  </si>
  <si>
    <t>05/24/2023</t>
  </si>
  <si>
    <t>05/23/2023</t>
  </si>
  <si>
    <t>05/22/2023</t>
  </si>
  <si>
    <t>05/19/2023</t>
  </si>
  <si>
    <t>05/18/2023</t>
  </si>
  <si>
    <t>05/17/2023</t>
  </si>
  <si>
    <t>05/16/2023</t>
  </si>
  <si>
    <t>05/15/2023</t>
  </si>
  <si>
    <t>04/28/2023</t>
  </si>
  <si>
    <t>04/27/2023</t>
  </si>
  <si>
    <t>04/26/2023</t>
  </si>
  <si>
    <t>04/25/2023</t>
  </si>
  <si>
    <t>04/24/2023</t>
  </si>
  <si>
    <t>04/21/2023</t>
  </si>
  <si>
    <t>04/20/2023</t>
  </si>
  <si>
    <t>04/19/2023</t>
  </si>
  <si>
    <t>04/18/2023</t>
  </si>
  <si>
    <t>04/17/2023</t>
  </si>
  <si>
    <t>04/13/2023</t>
  </si>
  <si>
    <t>03/31/2023</t>
  </si>
  <si>
    <t>03/29/2023</t>
  </si>
  <si>
    <t>03/28/2023</t>
  </si>
  <si>
    <t>03/27/2023</t>
  </si>
  <si>
    <t>03/24/2023</t>
  </si>
  <si>
    <t>03/23/2023</t>
  </si>
  <si>
    <t>03/22/2023</t>
  </si>
  <si>
    <t>03/21/2023</t>
  </si>
  <si>
    <t>03/20/2023</t>
  </si>
  <si>
    <t>03/17/2023</t>
  </si>
  <si>
    <t>03/16/2023</t>
  </si>
  <si>
    <t>03/15/2023</t>
  </si>
  <si>
    <t>03/14/2023</t>
  </si>
  <si>
    <t>03/13/2023</t>
  </si>
  <si>
    <t>02/28/2023</t>
  </si>
  <si>
    <t>02/27/2023</t>
  </si>
  <si>
    <t>02/24/2023</t>
  </si>
  <si>
    <t>02/23/2023</t>
  </si>
  <si>
    <t>02/22/2023</t>
  </si>
  <si>
    <t>02/21/2023</t>
  </si>
  <si>
    <t>02/20/2023</t>
  </si>
  <si>
    <t>02/17/2023</t>
  </si>
  <si>
    <t>02/16/2023</t>
  </si>
  <si>
    <t>02/15/2023</t>
  </si>
  <si>
    <t>02/14/2023</t>
  </si>
  <si>
    <t>02/13/2023</t>
  </si>
  <si>
    <t>01/31/2023</t>
  </si>
  <si>
    <t>01/30/2023</t>
  </si>
  <si>
    <t>01/27/2023</t>
  </si>
  <si>
    <t>01/25/2023</t>
  </si>
  <si>
    <t>01/24/2023</t>
  </si>
  <si>
    <t>01/23/2023</t>
  </si>
  <si>
    <t>01/20/2023</t>
  </si>
  <si>
    <t>01/19/2023</t>
  </si>
  <si>
    <t>01/18/2023</t>
  </si>
  <si>
    <t>01/17/2023</t>
  </si>
  <si>
    <t>01/16/2023</t>
  </si>
  <si>
    <t>01/13/2023</t>
  </si>
  <si>
    <t>12/30/2022</t>
  </si>
  <si>
    <t>12/29/2022</t>
  </si>
  <si>
    <t>12/28/2022</t>
  </si>
  <si>
    <t>12/27/2022</t>
  </si>
  <si>
    <t>12/26/2022</t>
  </si>
  <si>
    <t>12/23/2022</t>
  </si>
  <si>
    <t>12/22/2022</t>
  </si>
  <si>
    <t>12/21/2022</t>
  </si>
  <si>
    <t>12/20/2022</t>
  </si>
  <si>
    <t>12/19/2022</t>
  </si>
  <si>
    <t>12/16/2022</t>
  </si>
  <si>
    <t>12/15/2022</t>
  </si>
  <si>
    <t>12/14/2022</t>
  </si>
  <si>
    <t>12/13/2022</t>
  </si>
  <si>
    <t>11/30/2022</t>
  </si>
  <si>
    <t>11/29/2022</t>
  </si>
  <si>
    <t>11/28/2022</t>
  </si>
  <si>
    <t>11/25/2022</t>
  </si>
  <si>
    <t>11/24/2022</t>
  </si>
  <si>
    <t>11/23/2022</t>
  </si>
  <si>
    <t>11/22/2022</t>
  </si>
  <si>
    <t>Time Frame=3 Year</t>
  </si>
  <si>
    <t>KPIL Return</t>
  </si>
  <si>
    <t>Mkt Return</t>
  </si>
  <si>
    <t>11/21/2022</t>
  </si>
  <si>
    <t>11/18/2022</t>
  </si>
  <si>
    <t>11/17/2022</t>
  </si>
  <si>
    <t>11/16/2022</t>
  </si>
  <si>
    <t>11/15/2022</t>
  </si>
  <si>
    <t>11/14/2022</t>
  </si>
  <si>
    <t>10/31/2022</t>
  </si>
  <si>
    <t>10/28/2022</t>
  </si>
  <si>
    <t>10/27/2022</t>
  </si>
  <si>
    <t>10/25/2022</t>
  </si>
  <si>
    <t>10/24/2022</t>
  </si>
  <si>
    <t>10/21/2022</t>
  </si>
  <si>
    <t>10/20/2022</t>
  </si>
  <si>
    <t>10/19/2022</t>
  </si>
  <si>
    <t>10/18/2022</t>
  </si>
  <si>
    <t>10/17/2022</t>
  </si>
  <si>
    <t>10/14/2022</t>
  </si>
  <si>
    <t>10/13/2022</t>
  </si>
  <si>
    <t>09/30/2022</t>
  </si>
  <si>
    <t>09/29/2022</t>
  </si>
  <si>
    <t>09/28/2022</t>
  </si>
  <si>
    <t>09/27/2022</t>
  </si>
  <si>
    <t>09/26/2022</t>
  </si>
  <si>
    <t>09/23/2022</t>
  </si>
  <si>
    <t>09/22/2022</t>
  </si>
  <si>
    <t>09/21/2022</t>
  </si>
  <si>
    <t>09/20/2022</t>
  </si>
  <si>
    <t>09/19/2022</t>
  </si>
  <si>
    <t>09/16/2022</t>
  </si>
  <si>
    <t>09/15/2022</t>
  </si>
  <si>
    <t>09/14/2022</t>
  </si>
  <si>
    <t>09/13/2022</t>
  </si>
  <si>
    <t>08/30/2022</t>
  </si>
  <si>
    <t>08/29/2022</t>
  </si>
  <si>
    <t>08/26/2022</t>
  </si>
  <si>
    <t>08/25/2022</t>
  </si>
  <si>
    <t>08/24/2022</t>
  </si>
  <si>
    <t>08/23/2022</t>
  </si>
  <si>
    <t>08/22/2022</t>
  </si>
  <si>
    <t>08/19/2022</t>
  </si>
  <si>
    <t>08/18/2022</t>
  </si>
  <si>
    <t>08/17/2022</t>
  </si>
  <si>
    <t>08/16/2022</t>
  </si>
  <si>
    <t>07/29/2022</t>
  </si>
  <si>
    <t>07/28/2022</t>
  </si>
  <si>
    <t>07/27/2022</t>
  </si>
  <si>
    <t>07/26/2022</t>
  </si>
  <si>
    <t>07/25/2022</t>
  </si>
  <si>
    <t>07/22/2022</t>
  </si>
  <si>
    <t>07/21/2022</t>
  </si>
  <si>
    <t>07/20/2022</t>
  </si>
  <si>
    <t>07/19/2022</t>
  </si>
  <si>
    <t>07/18/2022</t>
  </si>
  <si>
    <t>07/15/2022</t>
  </si>
  <si>
    <t>07/14/2022</t>
  </si>
  <si>
    <t>07/13/2022</t>
  </si>
  <si>
    <t>06/30/2022</t>
  </si>
  <si>
    <t>06/29/2022</t>
  </si>
  <si>
    <t>06/28/2022</t>
  </si>
  <si>
    <t>06/27/2022</t>
  </si>
  <si>
    <t>06/24/2022</t>
  </si>
  <si>
    <t>06/23/2022</t>
  </si>
  <si>
    <t>06/22/2022</t>
  </si>
  <si>
    <t>06/21/2022</t>
  </si>
  <si>
    <t>06/20/2022</t>
  </si>
  <si>
    <t>06/17/2022</t>
  </si>
  <si>
    <t>06/16/2022</t>
  </si>
  <si>
    <t>06/15/2022</t>
  </si>
  <si>
    <t>06/14/2022</t>
  </si>
  <si>
    <t>06/13/2022</t>
  </si>
  <si>
    <t>05/31/2022</t>
  </si>
  <si>
    <t>05/30/2022</t>
  </si>
  <si>
    <t>05/27/2022</t>
  </si>
  <si>
    <t>05/26/2022</t>
  </si>
  <si>
    <t>05/25/2022</t>
  </si>
  <si>
    <t>05/24/2022</t>
  </si>
  <si>
    <t>05/23/2022</t>
  </si>
  <si>
    <t>05/20/2022</t>
  </si>
  <si>
    <t>05/19/2022</t>
  </si>
  <si>
    <t>05/18/2022</t>
  </si>
  <si>
    <t>05/17/2022</t>
  </si>
  <si>
    <t>05/16/2022</t>
  </si>
  <si>
    <t>05/13/2022</t>
  </si>
  <si>
    <t>04/29/2022</t>
  </si>
  <si>
    <t>04/28/2022</t>
  </si>
  <si>
    <t>04/27/2022</t>
  </si>
  <si>
    <t>04/26/2022</t>
  </si>
  <si>
    <t>04/25/2022</t>
  </si>
  <si>
    <t>04/22/2022</t>
  </si>
  <si>
    <t>04/21/2022</t>
  </si>
  <si>
    <t>04/20/2022</t>
  </si>
  <si>
    <t>04/19/2022</t>
  </si>
  <si>
    <t>04/18/2022</t>
  </si>
  <si>
    <t>04/13/2022</t>
  </si>
  <si>
    <t>03/31/2022</t>
  </si>
  <si>
    <t>03/30/2022</t>
  </si>
  <si>
    <t>03/29/2022</t>
  </si>
  <si>
    <t>03/28/2022</t>
  </si>
  <si>
    <t>03/25/2022</t>
  </si>
  <si>
    <t>03/24/2022</t>
  </si>
  <si>
    <t>03/23/2022</t>
  </si>
  <si>
    <t>03/22/2022</t>
  </si>
  <si>
    <t>03/21/2022</t>
  </si>
  <si>
    <t>03/17/2022</t>
  </si>
  <si>
    <t>03/16/2022</t>
  </si>
  <si>
    <t>03/15/2022</t>
  </si>
  <si>
    <t>03/14/2022</t>
  </si>
  <si>
    <t>02/28/2022</t>
  </si>
  <si>
    <t>02/25/2022</t>
  </si>
  <si>
    <t>02/24/2022</t>
  </si>
  <si>
    <t>02/23/2022</t>
  </si>
  <si>
    <t>02/22/2022</t>
  </si>
  <si>
    <t>02/21/2022</t>
  </si>
  <si>
    <t>02/18/2022</t>
  </si>
  <si>
    <t>02/17/2022</t>
  </si>
  <si>
    <t>02/16/2022</t>
  </si>
  <si>
    <t>02/15/2022</t>
  </si>
  <si>
    <t>02/14/2022</t>
  </si>
  <si>
    <t>01/31/2022</t>
  </si>
  <si>
    <t>01/28/2022</t>
  </si>
  <si>
    <t>01/27/2022</t>
  </si>
  <si>
    <t>01/25/2022</t>
  </si>
  <si>
    <t>01/24/2022</t>
  </si>
  <si>
    <t>01/21/2022</t>
  </si>
  <si>
    <t>01/20/2022</t>
  </si>
  <si>
    <t>01/19/2022</t>
  </si>
  <si>
    <t>01/18/2022</t>
  </si>
  <si>
    <t>01/17/2022</t>
  </si>
  <si>
    <t>01/14/2022</t>
  </si>
  <si>
    <t>01/13/2022</t>
  </si>
  <si>
    <t>12/31/2021</t>
  </si>
  <si>
    <t>12/30/2021</t>
  </si>
  <si>
    <t>12/29/2021</t>
  </si>
  <si>
    <t>12/28/2021</t>
  </si>
  <si>
    <t>12/27/2021</t>
  </si>
  <si>
    <t>12/24/2021</t>
  </si>
  <si>
    <t>12/23/2021</t>
  </si>
  <si>
    <t>12/22/2021</t>
  </si>
  <si>
    <t>12/21/2021</t>
  </si>
  <si>
    <t>12/20/2021</t>
  </si>
  <si>
    <t>12/17/2021</t>
  </si>
  <si>
    <t>12/16/2021</t>
  </si>
  <si>
    <t>12/15/2021</t>
  </si>
  <si>
    <t>12/14/2021</t>
  </si>
  <si>
    <t>12/13/2021</t>
  </si>
  <si>
    <t>11/30/2021</t>
  </si>
  <si>
    <t>11/29/2021</t>
  </si>
  <si>
    <t>11/26/2021</t>
  </si>
  <si>
    <t>11/25/2021</t>
  </si>
  <si>
    <t>11/24/2021</t>
  </si>
  <si>
    <t>11/23/2021</t>
  </si>
  <si>
    <t>11/22/2021</t>
  </si>
  <si>
    <t>Time Frame=5 Year</t>
  </si>
  <si>
    <t>11/18/2021</t>
  </si>
  <si>
    <t>11/17/2021</t>
  </si>
  <si>
    <t>11/16/2021</t>
  </si>
  <si>
    <t>11/15/2021</t>
  </si>
  <si>
    <t>10/29/2021</t>
  </si>
  <si>
    <t>10/28/2021</t>
  </si>
  <si>
    <t>10/27/2021</t>
  </si>
  <si>
    <t>10/26/2021</t>
  </si>
  <si>
    <t>10/25/2021</t>
  </si>
  <si>
    <t>10/22/2021</t>
  </si>
  <si>
    <t>10/21/2021</t>
  </si>
  <si>
    <t>10/20/2021</t>
  </si>
  <si>
    <t>10/19/2021</t>
  </si>
  <si>
    <t>10/18/2021</t>
  </si>
  <si>
    <t>10/14/2021</t>
  </si>
  <si>
    <t>10/13/2021</t>
  </si>
  <si>
    <t>09/30/2021</t>
  </si>
  <si>
    <t>09/29/2021</t>
  </si>
  <si>
    <t>09/28/2021</t>
  </si>
  <si>
    <t>09/27/2021</t>
  </si>
  <si>
    <t>09/24/2021</t>
  </si>
  <si>
    <t>09/23/2021</t>
  </si>
  <si>
    <t>09/22/2021</t>
  </si>
  <si>
    <t>09/21/2021</t>
  </si>
  <si>
    <t>09/20/2021</t>
  </si>
  <si>
    <t>09/17/2021</t>
  </si>
  <si>
    <t>09/16/2021</t>
  </si>
  <si>
    <t>09/15/2021</t>
  </si>
  <si>
    <t>09/14/2021</t>
  </si>
  <si>
    <t>09/13/2021</t>
  </si>
  <si>
    <t>08/31/2021</t>
  </si>
  <si>
    <t>08/30/2021</t>
  </si>
  <si>
    <t>08/27/2021</t>
  </si>
  <si>
    <t>08/26/2021</t>
  </si>
  <si>
    <t>08/25/2021</t>
  </si>
  <si>
    <t>08/24/2021</t>
  </si>
  <si>
    <t>08/23/2021</t>
  </si>
  <si>
    <t>08/20/2021</t>
  </si>
  <si>
    <t>08/18/2021</t>
  </si>
  <si>
    <t>08/17/2021</t>
  </si>
  <si>
    <t>08/16/2021</t>
  </si>
  <si>
    <t>08/13/2021</t>
  </si>
  <si>
    <t>07/30/2021</t>
  </si>
  <si>
    <t>07/29/2021</t>
  </si>
  <si>
    <t>07/28/2021</t>
  </si>
  <si>
    <t>07/27/2021</t>
  </si>
  <si>
    <t>07/26/2021</t>
  </si>
  <si>
    <t>07/23/2021</t>
  </si>
  <si>
    <t>07/22/2021</t>
  </si>
  <si>
    <t>07/20/2021</t>
  </si>
  <si>
    <t>07/19/2021</t>
  </si>
  <si>
    <t>07/16/2021</t>
  </si>
  <si>
    <t>07/15/2021</t>
  </si>
  <si>
    <t>07/14/2021</t>
  </si>
  <si>
    <t>07/13/2021</t>
  </si>
  <si>
    <t>06/30/2021</t>
  </si>
  <si>
    <t>06/29/2021</t>
  </si>
  <si>
    <t>06/28/2021</t>
  </si>
  <si>
    <t>06/25/2021</t>
  </si>
  <si>
    <t>06/24/2021</t>
  </si>
  <si>
    <t>06/23/2021</t>
  </si>
  <si>
    <t>06/22/2021</t>
  </si>
  <si>
    <t>06/21/2021</t>
  </si>
  <si>
    <t>06/18/2021</t>
  </si>
  <si>
    <t>06/17/2021</t>
  </si>
  <si>
    <t>06/16/2021</t>
  </si>
  <si>
    <t>06/15/2021</t>
  </si>
  <si>
    <t>06/14/2021</t>
  </si>
  <si>
    <t>05/31/2021</t>
  </si>
  <si>
    <t>05/28/2021</t>
  </si>
  <si>
    <t>05/27/2021</t>
  </si>
  <si>
    <t>05/26/2021</t>
  </si>
  <si>
    <t>05/25/2021</t>
  </si>
  <si>
    <t>05/24/2021</t>
  </si>
  <si>
    <t>05/21/2021</t>
  </si>
  <si>
    <t>05/20/2021</t>
  </si>
  <si>
    <t>05/19/2021</t>
  </si>
  <si>
    <t>05/18/2021</t>
  </si>
  <si>
    <t>05/17/2021</t>
  </si>
  <si>
    <t>05/14/2021</t>
  </si>
  <si>
    <t>04/30/2021</t>
  </si>
  <si>
    <t>04/29/2021</t>
  </si>
  <si>
    <t>04/28/2021</t>
  </si>
  <si>
    <t>04/27/2021</t>
  </si>
  <si>
    <t>04/26/2021</t>
  </si>
  <si>
    <t>04/23/2021</t>
  </si>
  <si>
    <t>04/22/2021</t>
  </si>
  <si>
    <t>04/20/2021</t>
  </si>
  <si>
    <t>04/19/2021</t>
  </si>
  <si>
    <t>04/16/2021</t>
  </si>
  <si>
    <t>04/15/2021</t>
  </si>
  <si>
    <t>04/13/2021</t>
  </si>
  <si>
    <t>03/31/2021</t>
  </si>
  <si>
    <t>03/30/2021</t>
  </si>
  <si>
    <t>03/26/2021</t>
  </si>
  <si>
    <t>03/25/2021</t>
  </si>
  <si>
    <t>03/24/2021</t>
  </si>
  <si>
    <t>03/23/2021</t>
  </si>
  <si>
    <t>03/22/2021</t>
  </si>
  <si>
    <t>03/19/2021</t>
  </si>
  <si>
    <t>03/18/2021</t>
  </si>
  <si>
    <t>03/17/2021</t>
  </si>
  <si>
    <t>03/16/2021</t>
  </si>
  <si>
    <t>03/15/2021</t>
  </si>
  <si>
    <t>02/26/2021</t>
  </si>
  <si>
    <t>02/25/2021</t>
  </si>
  <si>
    <t>02/24/2021</t>
  </si>
  <si>
    <t>02/23/2021</t>
  </si>
  <si>
    <t>02/22/2021</t>
  </si>
  <si>
    <t>02/19/2021</t>
  </si>
  <si>
    <t>02/18/2021</t>
  </si>
  <si>
    <t>02/17/2021</t>
  </si>
  <si>
    <t>02/16/2021</t>
  </si>
  <si>
    <t>02/15/2021</t>
  </si>
  <si>
    <t>01/29/2021</t>
  </si>
  <si>
    <t>01/28/2021</t>
  </si>
  <si>
    <t>01/27/2021</t>
  </si>
  <si>
    <t>01/25/2021</t>
  </si>
  <si>
    <t>01/22/2021</t>
  </si>
  <si>
    <t>01/21/2021</t>
  </si>
  <si>
    <t>01/20/2021</t>
  </si>
  <si>
    <t>01/19/2021</t>
  </si>
  <si>
    <t>01/18/2021</t>
  </si>
  <si>
    <t>01/15/2021</t>
  </si>
  <si>
    <t>01/14/2021</t>
  </si>
  <si>
    <t>01/13/2021</t>
  </si>
  <si>
    <t>12/31/2020</t>
  </si>
  <si>
    <t>12/30/2020</t>
  </si>
  <si>
    <t>12/29/2020</t>
  </si>
  <si>
    <t>12/28/2020</t>
  </si>
  <si>
    <t>12/24/2020</t>
  </si>
  <si>
    <t>12/23/2020</t>
  </si>
  <si>
    <t>12/22/2020</t>
  </si>
  <si>
    <t>12/21/2020</t>
  </si>
  <si>
    <t>12/18/2020</t>
  </si>
  <si>
    <t>12/17/2020</t>
  </si>
  <si>
    <t>12/16/2020</t>
  </si>
  <si>
    <t>12/15/2020</t>
  </si>
  <si>
    <t>12/14/2020</t>
  </si>
  <si>
    <t>11/27/2020</t>
  </si>
  <si>
    <t>11/26/2020</t>
  </si>
  <si>
    <t>11/25/2020</t>
  </si>
  <si>
    <t>11/24/2020</t>
  </si>
  <si>
    <t>11/23/2020</t>
  </si>
  <si>
    <t>11/20/2020</t>
  </si>
  <si>
    <t>11/19/2020</t>
  </si>
  <si>
    <t>11/18/2020</t>
  </si>
  <si>
    <t>11/17/2020</t>
  </si>
  <si>
    <t>11/13/2020</t>
  </si>
  <si>
    <t>10/30/2020</t>
  </si>
  <si>
    <t>10/29/2020</t>
  </si>
  <si>
    <t>10/28/2020</t>
  </si>
  <si>
    <t>10/27/2020</t>
  </si>
  <si>
    <t>10/26/2020</t>
  </si>
  <si>
    <t>10/23/2020</t>
  </si>
  <si>
    <t>10/22/2020</t>
  </si>
  <si>
    <t>10/21/2020</t>
  </si>
  <si>
    <t>10/20/2020</t>
  </si>
  <si>
    <t>10/19/2020</t>
  </si>
  <si>
    <t>10/16/2020</t>
  </si>
  <si>
    <t>10/15/2020</t>
  </si>
  <si>
    <t>10/14/2020</t>
  </si>
  <si>
    <t>10/13/2020</t>
  </si>
  <si>
    <t>09/30/2020</t>
  </si>
  <si>
    <t>09/29/2020</t>
  </si>
  <si>
    <t>09/28/2020</t>
  </si>
  <si>
    <t>09/25/2020</t>
  </si>
  <si>
    <t>09/24/2020</t>
  </si>
  <si>
    <t>09/23/2020</t>
  </si>
  <si>
    <t>09/22/2020</t>
  </si>
  <si>
    <t>09/21/2020</t>
  </si>
  <si>
    <t>09/18/2020</t>
  </si>
  <si>
    <t>09/17/2020</t>
  </si>
  <si>
    <t>09/16/2020</t>
  </si>
  <si>
    <t>09/15/2020</t>
  </si>
  <si>
    <t>09/14/2020</t>
  </si>
  <si>
    <t>08/31/2020</t>
  </si>
  <si>
    <t>08/28/2020</t>
  </si>
  <si>
    <t>08/27/2020</t>
  </si>
  <si>
    <t>08/26/2020</t>
  </si>
  <si>
    <t>08/25/2020</t>
  </si>
  <si>
    <t>08/24/2020</t>
  </si>
  <si>
    <t>08/21/2020</t>
  </si>
  <si>
    <t>08/20/2020</t>
  </si>
  <si>
    <t>08/19/2020</t>
  </si>
  <si>
    <t>08/18/2020</t>
  </si>
  <si>
    <t>08/17/2020</t>
  </si>
  <si>
    <t>08/14/2020</t>
  </si>
  <si>
    <t>08/13/2020</t>
  </si>
  <si>
    <t>07/31/2020</t>
  </si>
  <si>
    <t>07/30/2020</t>
  </si>
  <si>
    <t>07/29/2020</t>
  </si>
  <si>
    <t>07/28/2020</t>
  </si>
  <si>
    <t>07/27/2020</t>
  </si>
  <si>
    <t>07/24/2020</t>
  </si>
  <si>
    <t>07/23/2020</t>
  </si>
  <si>
    <t>07/22/2020</t>
  </si>
  <si>
    <t>07/21/2020</t>
  </si>
  <si>
    <t>07/20/2020</t>
  </si>
  <si>
    <t>07/17/2020</t>
  </si>
  <si>
    <t>07/16/2020</t>
  </si>
  <si>
    <t>07/15/2020</t>
  </si>
  <si>
    <t>07/14/2020</t>
  </si>
  <si>
    <t>07/13/2020</t>
  </si>
  <si>
    <t>06/30/2020</t>
  </si>
  <si>
    <t>06/29/2020</t>
  </si>
  <si>
    <t>06/26/2020</t>
  </si>
  <si>
    <t>06/25/2020</t>
  </si>
  <si>
    <t>06/24/2020</t>
  </si>
  <si>
    <t>06/23/2020</t>
  </si>
  <si>
    <t>06/22/2020</t>
  </si>
  <si>
    <t>06/19/2020</t>
  </si>
  <si>
    <t>06/18/2020</t>
  </si>
  <si>
    <t>06/17/2020</t>
  </si>
  <si>
    <t>06/16/2020</t>
  </si>
  <si>
    <t>06/15/2020</t>
  </si>
  <si>
    <t>05/29/2020</t>
  </si>
  <si>
    <t>05/28/2020</t>
  </si>
  <si>
    <t>05/27/2020</t>
  </si>
  <si>
    <t>05/26/2020</t>
  </si>
  <si>
    <t>05/22/2020</t>
  </si>
  <si>
    <t>05/21/2020</t>
  </si>
  <si>
    <t>05/20/2020</t>
  </si>
  <si>
    <t>05/19/2020</t>
  </si>
  <si>
    <t>05/18/2020</t>
  </si>
  <si>
    <t>05/15/2020</t>
  </si>
  <si>
    <t>05/14/2020</t>
  </si>
  <si>
    <t>05/13/2020</t>
  </si>
  <si>
    <t>04/30/2020</t>
  </si>
  <si>
    <t>04/29/2020</t>
  </si>
  <si>
    <t>04/28/2020</t>
  </si>
  <si>
    <t>04/27/2020</t>
  </si>
  <si>
    <t>04/24/2020</t>
  </si>
  <si>
    <t>04/23/2020</t>
  </si>
  <si>
    <t>04/22/2020</t>
  </si>
  <si>
    <t>04/21/2020</t>
  </si>
  <si>
    <t>04/20/2020</t>
  </si>
  <si>
    <t>04/17/2020</t>
  </si>
  <si>
    <t>04/16/2020</t>
  </si>
  <si>
    <t>04/15/2020</t>
  </si>
  <si>
    <t>04/13/2020</t>
  </si>
  <si>
    <t>03/31/2020</t>
  </si>
  <si>
    <t>03/30/2020</t>
  </si>
  <si>
    <t>03/27/2020</t>
  </si>
  <si>
    <t>03/26/2020</t>
  </si>
  <si>
    <t>03/25/2020</t>
  </si>
  <si>
    <t>03/24/2020</t>
  </si>
  <si>
    <t>03/23/2020</t>
  </si>
  <si>
    <t>03/20/2020</t>
  </si>
  <si>
    <t>03/19/2020</t>
  </si>
  <si>
    <t>03/18/2020</t>
  </si>
  <si>
    <t>03/17/2020</t>
  </si>
  <si>
    <t>03/16/2020</t>
  </si>
  <si>
    <t>03/13/2020</t>
  </si>
  <si>
    <t>02/28/2020</t>
  </si>
  <si>
    <t>02/27/2020</t>
  </si>
  <si>
    <t>02/26/2020</t>
  </si>
  <si>
    <t>02/25/2020</t>
  </si>
  <si>
    <t>02/24/2020</t>
  </si>
  <si>
    <t>02/20/2020</t>
  </si>
  <si>
    <t>02/19/2020</t>
  </si>
  <si>
    <t>02/18/2020</t>
  </si>
  <si>
    <t>02/17/2020</t>
  </si>
  <si>
    <t>02/14/2020</t>
  </si>
  <si>
    <t>02/13/2020</t>
  </si>
  <si>
    <t>01/31/2020</t>
  </si>
  <si>
    <t>01/30/2020</t>
  </si>
  <si>
    <t>01/29/2020</t>
  </si>
  <si>
    <t>01/28/2020</t>
  </si>
  <si>
    <t>01/27/2020</t>
  </si>
  <si>
    <t>01/24/2020</t>
  </si>
  <si>
    <t>01/23/2020</t>
  </si>
  <si>
    <t>01/22/2020</t>
  </si>
  <si>
    <t>01/21/2020</t>
  </si>
  <si>
    <t>01/20/2020</t>
  </si>
  <si>
    <t>01/17/2020</t>
  </si>
  <si>
    <t>01/16/2020</t>
  </si>
  <si>
    <t>01/15/2020</t>
  </si>
  <si>
    <t>01/14/2020</t>
  </si>
  <si>
    <t>01/13/2020</t>
  </si>
  <si>
    <t>12/31/2019</t>
  </si>
  <si>
    <t>12/30/2019</t>
  </si>
  <si>
    <t>12/27/2019</t>
  </si>
  <si>
    <t>12/26/2019</t>
  </si>
  <si>
    <t>12/24/2019</t>
  </si>
  <si>
    <t>12/23/2019</t>
  </si>
  <si>
    <t>12/20/2019</t>
  </si>
  <si>
    <t>12/19/2019</t>
  </si>
  <si>
    <t>12/18/2019</t>
  </si>
  <si>
    <t>12/17/2019</t>
  </si>
  <si>
    <t>12/16/2019</t>
  </si>
  <si>
    <t>12/13/2019</t>
  </si>
  <si>
    <t>11/29/2019</t>
  </si>
  <si>
    <t>11/28/2019</t>
  </si>
  <si>
    <t>11/27/2019</t>
  </si>
  <si>
    <t>11/26/2019</t>
  </si>
  <si>
    <t>11/25/2019</t>
  </si>
  <si>
    <t>11/22/2019</t>
  </si>
  <si>
    <t>5 year CAPM</t>
  </si>
  <si>
    <t xml:space="preserve">Beta </t>
  </si>
  <si>
    <t>10 year Bond yield</t>
  </si>
  <si>
    <t>Cost of Equity</t>
  </si>
  <si>
    <t>1 year</t>
  </si>
  <si>
    <t>Column1</t>
  </si>
  <si>
    <t>BETA</t>
  </si>
  <si>
    <t>Rm avg</t>
  </si>
  <si>
    <t>R0 avg</t>
  </si>
  <si>
    <t>Column2</t>
  </si>
  <si>
    <t>2 yr</t>
  </si>
  <si>
    <t>2 year</t>
  </si>
  <si>
    <t>3 yr</t>
  </si>
  <si>
    <t>5 yr</t>
  </si>
  <si>
    <t>CAPM</t>
  </si>
  <si>
    <t xml:space="preserve">Avg Ke </t>
  </si>
  <si>
    <t>Avg</t>
  </si>
  <si>
    <t>g</t>
  </si>
  <si>
    <t>For the Year ended</t>
  </si>
  <si>
    <t>March 31, 2024</t>
  </si>
  <si>
    <t>Total income</t>
  </si>
  <si>
    <t>EPS</t>
  </si>
  <si>
    <t xml:space="preserve">Mkt Price of Share </t>
  </si>
  <si>
    <t>ke</t>
  </si>
  <si>
    <t>Summary of Variations in Cost of Equity</t>
  </si>
  <si>
    <t>Approach</t>
  </si>
  <si>
    <t>Cost of Equity (%)</t>
  </si>
  <si>
    <t>Dividend Discount Model</t>
  </si>
  <si>
    <t>Earnings Capitalization</t>
  </si>
  <si>
    <t>Dividend Discount Model for Ke</t>
  </si>
  <si>
    <t>Divident, Do(As on 28 June,2024)</t>
  </si>
  <si>
    <t xml:space="preserve">Price of Share, Po (As on 28 June,2024) </t>
  </si>
  <si>
    <t xml:space="preserve">Growth Rate,g </t>
  </si>
  <si>
    <t>Ke</t>
  </si>
  <si>
    <t>Earnings Capitalization Ratio Model for Ke</t>
  </si>
  <si>
    <t>Divident Growth Rate Calculation</t>
  </si>
  <si>
    <t>Divident(2024)(latest)</t>
  </si>
  <si>
    <t>Divident(2003)(earliest)</t>
  </si>
  <si>
    <t>g,(Indian Economy)=0.072</t>
  </si>
  <si>
    <t>Fama French Model</t>
  </si>
  <si>
    <t>Daily Return</t>
  </si>
  <si>
    <t>Mkt-RF</t>
  </si>
  <si>
    <t>SMB</t>
  </si>
  <si>
    <t>HML</t>
  </si>
  <si>
    <t>RF</t>
  </si>
  <si>
    <t>Mkt-Rf</t>
  </si>
  <si>
    <t>Rf</t>
  </si>
  <si>
    <t>Stock Market Return as Per Fama French Model = 1.75838%</t>
  </si>
  <si>
    <t>X Variable 2</t>
  </si>
  <si>
    <t>X Variable 3</t>
  </si>
  <si>
    <t>PART III</t>
  </si>
  <si>
    <t>Q1</t>
  </si>
  <si>
    <t xml:space="preserve">	Is the company capable of handling its financial obligations without facing difficulties?</t>
  </si>
  <si>
    <t xml:space="preserve">Debt to Equity Ratio </t>
  </si>
  <si>
    <t>Year</t>
  </si>
  <si>
    <t>Kalpataru</t>
  </si>
  <si>
    <t>NTPC</t>
  </si>
  <si>
    <t>Reliance Infrastructure</t>
  </si>
  <si>
    <t>Sterlite Technologies</t>
  </si>
  <si>
    <t>Skipper ltd</t>
  </si>
  <si>
    <t>Industry Average</t>
  </si>
  <si>
    <t>Current Ratio</t>
  </si>
  <si>
    <t>Interest Coverage Ratio</t>
  </si>
  <si>
    <t>%</t>
  </si>
  <si>
    <t>Ranking for ability to handle financial obligations</t>
  </si>
  <si>
    <t>Reasoning</t>
  </si>
  <si>
    <t xml:space="preserve">Kalpataru has maintained a significantly lower Debt to Equity Ratio than the industry, although the ratio has increased </t>
  </si>
  <si>
    <t>over the years, it is still much lower than its peers showcasing financial strength.</t>
  </si>
  <si>
    <t xml:space="preserve">Kalpataru has a much higher Current Ratio than the Industry Average showcasing better liquidity </t>
  </si>
  <si>
    <t>management. Kalpataru can efficientlt pay its short term obligations using its current assets.</t>
  </si>
  <si>
    <t xml:space="preserve">Kalpataru has shown an increasing trend in interest coverage ratio, and has performed much better than </t>
  </si>
  <si>
    <t>the industry in all years indicating ability to cover interest payments efficiently.</t>
  </si>
  <si>
    <t>Q2</t>
  </si>
  <si>
    <t>Does the company consistently provide returns to its shareholders compared to its industry peers?</t>
  </si>
  <si>
    <t>Earnings per Share</t>
  </si>
  <si>
    <t>Return on Networth / Equity %</t>
  </si>
  <si>
    <t>Earnings Yield</t>
  </si>
  <si>
    <t>Divident Yield %</t>
  </si>
  <si>
    <t>Industry Median</t>
  </si>
  <si>
    <t>Ranking for the company's returns to its shareholders compared to its industry peers</t>
  </si>
  <si>
    <t xml:space="preserve">Kalpataru has a relatively stable EPS over the years indicating constant returnd to its shareholders, also its EPS has been significantly higher </t>
  </si>
  <si>
    <t xml:space="preserve">than its industry peers, it has showed stability where some of its industry peers have generated negative returns. </t>
  </si>
  <si>
    <t xml:space="preserve">The RoWN for kalpataru has decreased over the years but the decrease is relatively small as compared to its industry peers who have  </t>
  </si>
  <si>
    <t>very volatile RoWN and still provide lower returns than Kalpataru.</t>
  </si>
  <si>
    <t xml:space="preserve">The Earnings Yield for Kalpataru was lower than Industry in 2020 but has since been relatively close to the industry. Earnings Yield provides </t>
  </si>
  <si>
    <t xml:space="preserve">a better return measure for the shareholder as it tells us the returns compared to the companys price. In this regard Kalpatarus performance </t>
  </si>
  <si>
    <t>is not special.</t>
  </si>
  <si>
    <t xml:space="preserve">The most recent divident yield for kalpataru is significantly less than the industry average indicating lower actual cash returns. </t>
  </si>
  <si>
    <t>Thus Kalpataru has been given an overall rating of 3.5 as it has performed well in some aspects but not in others.</t>
  </si>
  <si>
    <t>(III) 3.</t>
  </si>
  <si>
    <t>Does the company demonstrate stability in its stock price, showing lower volatility than</t>
  </si>
  <si>
    <t>the overall market?</t>
  </si>
  <si>
    <t>KALPATARU</t>
  </si>
  <si>
    <t>NIFTY50</t>
  </si>
  <si>
    <t xml:space="preserve">30-Day standard deviation </t>
  </si>
  <si>
    <t>closing price</t>
  </si>
  <si>
    <t xml:space="preserve">Returns </t>
  </si>
  <si>
    <t>Close</t>
  </si>
  <si>
    <t>Returns</t>
  </si>
  <si>
    <t xml:space="preserve"> KALPATARU</t>
  </si>
  <si>
    <t>Time Horizon</t>
  </si>
  <si>
    <t>1 yr</t>
  </si>
  <si>
    <t>4 yr</t>
  </si>
  <si>
    <t>Ranking for stock price stability and volatility compared to the overall market</t>
  </si>
  <si>
    <t>III part 4</t>
  </si>
  <si>
    <t>Does the company show promising signs of growth in revenue and earnings, indicating</t>
  </si>
  <si>
    <t>strong future potential?</t>
  </si>
  <si>
    <t>KPIL</t>
  </si>
  <si>
    <t xml:space="preserve">PPE </t>
  </si>
  <si>
    <t>PPE Growth(%)</t>
  </si>
  <si>
    <t>CapEx</t>
  </si>
  <si>
    <t>Revenue</t>
  </si>
  <si>
    <t>Revenue Growth(%)</t>
  </si>
  <si>
    <t>Operating Profit</t>
  </si>
  <si>
    <t>Operating Profit growth(%)</t>
  </si>
  <si>
    <t>Ranking</t>
  </si>
  <si>
    <t xml:space="preserve">Avg. operating profit growth in Industry </t>
  </si>
  <si>
    <t>III Part 5</t>
  </si>
  <si>
    <t>Does the company’s commitment to environmental and social initiatives positively impact</t>
  </si>
  <si>
    <t>its long-term sustainability?</t>
  </si>
  <si>
    <t>Rank</t>
  </si>
  <si>
    <t xml:space="preserve">Close </t>
  </si>
  <si>
    <t>Daily Returns</t>
  </si>
  <si>
    <t>Avg. of Daily reurns</t>
  </si>
  <si>
    <t>Annualized return</t>
  </si>
  <si>
    <t>Rm</t>
  </si>
  <si>
    <t xml:space="preserve">Indian Risk free rate </t>
  </si>
  <si>
    <t>sourced from https://in.investing.com/rates-bonds/india-10-year-bond-yield )</t>
  </si>
  <si>
    <t>https://in.investing.com/rates-bonds/india-10-year-bond-yield</t>
  </si>
  <si>
    <t>ERP(=Rm - Rf)</t>
  </si>
  <si>
    <t>The Fama-French model is an extension of CAPM that adds two additional factors to the</t>
  </si>
  <si>
    <t>small-cap stocks to outperform large-cap stocks, while the value factor captures the</t>
  </si>
  <si>
    <t>risk premium: the size factor and the value factor. The size factor captures the tendency of</t>
  </si>
  <si>
    <t xml:space="preserve">tendency of value stocks (with low price-to-book ratios) to outperform growth stocks (with </t>
  </si>
  <si>
    <t>high price-to-book ratios). The Fama-French model can explain more of the variation in</t>
  </si>
  <si>
    <t xml:space="preserve">stock returns than CAPM and can also account for some of the anomalies or deviations </t>
  </si>
  <si>
    <t xml:space="preserve">from CAPM, such as the value premium and the size premium. However, the Fama-French </t>
  </si>
  <si>
    <t>model also has some drawbacks, such as the lack of theoretical justification for the two</t>
  </si>
  <si>
    <t>factors, the instability of the factor coefficients over time and across markets, and the</t>
  </si>
  <si>
    <t>difficulty of estimating the factor premiums.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</si>
</sst>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0000000%"/>
  </numFmts>
  <fonts count="29">
    <font>
      <sz val="11"/>
      <color theme="1"/>
      <name val="Calibri"/>
      <scheme val="minor"/>
    </font>
    <font>
      <sz val="11"/>
      <color theme="1"/>
      <name val="Calibri"/>
      <family val="2"/>
      <scheme val="minor"/>
    </font>
    <font>
      <sz val="11"/>
      <color theme="1"/>
      <name val="Calibri"/>
      <family val="2"/>
      <scheme val="minor"/>
    </font>
    <font>
      <sz val="11"/>
      <color rgb="FFFF0000"/>
      <name val="Calibri"/>
    </font>
    <font>
      <sz val="11"/>
      <color theme="1"/>
      <name val="Calibri"/>
    </font>
    <font>
      <i/>
      <sz val="11"/>
      <color theme="1"/>
      <name val="Calibri"/>
    </font>
    <font>
      <sz val="11"/>
      <name val="Calibri"/>
    </font>
    <font>
      <sz val="11"/>
      <color theme="1"/>
      <name val="Calibri"/>
      <scheme val="minor"/>
    </font>
    <font>
      <sz val="11"/>
      <color rgb="FF000000"/>
      <name val="Calibri"/>
    </font>
    <font>
      <sz val="24"/>
      <color theme="1"/>
      <name val="Calibri"/>
    </font>
    <font>
      <i/>
      <sz val="12"/>
      <color rgb="FF0D0D0D"/>
      <name val="KaTeX_Math"/>
    </font>
    <font>
      <sz val="12"/>
      <color rgb="FF0D0D0D"/>
      <name val="Times New Roman"/>
    </font>
    <font>
      <sz val="10"/>
      <color rgb="FF0D0D0D"/>
      <name val="Quattrocento Sans"/>
    </font>
    <font>
      <sz val="12"/>
      <color rgb="FF0D0D0D"/>
      <name val="Calibri"/>
      <family val="2"/>
      <scheme val="minor"/>
    </font>
    <font>
      <sz val="12"/>
      <color rgb="FF0D0D0D"/>
      <name val="Calibri"/>
      <family val="2"/>
      <scheme val="major"/>
    </font>
    <font>
      <sz val="11"/>
      <color rgb="FFFF0000"/>
      <name val="Calibri"/>
      <family val="2"/>
      <scheme val="minor"/>
    </font>
    <font>
      <b/>
      <sz val="11"/>
      <color theme="1"/>
      <name val="Calibri"/>
      <family val="2"/>
      <scheme val="minor"/>
    </font>
    <font>
      <sz val="11"/>
      <color theme="1"/>
      <name val="Calibri"/>
      <family val="2"/>
    </font>
    <font>
      <sz val="14"/>
      <color theme="1"/>
      <name val="Calibri"/>
      <family val="2"/>
      <scheme val="minor"/>
    </font>
    <font>
      <b/>
      <sz val="16"/>
      <color theme="1"/>
      <name val="Calibri"/>
      <family val="2"/>
      <scheme val="minor"/>
    </font>
    <font>
      <b/>
      <sz val="11"/>
      <color rgb="FFFF0000"/>
      <name val="Calibri"/>
      <family val="2"/>
      <scheme val="minor"/>
    </font>
    <font>
      <b/>
      <sz val="12"/>
      <color theme="1"/>
      <name val="Calibri"/>
      <family val="2"/>
      <scheme val="minor"/>
    </font>
    <font>
      <b/>
      <sz val="12"/>
      <color theme="0" tint="-4.9989318521683403E-2"/>
      <name val="Calibri"/>
      <family val="2"/>
      <scheme val="minor"/>
    </font>
    <font>
      <sz val="11"/>
      <name val="Calibri"/>
      <family val="2"/>
      <scheme val="minor"/>
    </font>
    <font>
      <b/>
      <sz val="14"/>
      <color theme="1"/>
      <name val="Calibri"/>
      <family val="2"/>
      <scheme val="minor"/>
    </font>
    <font>
      <sz val="11"/>
      <color theme="0" tint="-4.9989318521683403E-2"/>
      <name val="Calibri"/>
      <family val="2"/>
      <scheme val="minor"/>
    </font>
    <font>
      <u/>
      <sz val="11"/>
      <color theme="10"/>
      <name val="Calibri"/>
      <family val="2"/>
      <scheme val="minor"/>
    </font>
    <font>
      <b/>
      <sz val="16"/>
      <color rgb="FFFF0000"/>
      <name val="Calibri"/>
      <family val="2"/>
      <scheme val="minor"/>
    </font>
    <font>
      <sz val="11"/>
      <color theme="0"/>
      <name val="Calibri"/>
      <family val="2"/>
      <scheme val="minor"/>
    </font>
  </fonts>
  <fills count="24">
    <fill>
      <patternFill patternType="none"/>
    </fill>
    <fill>
      <patternFill patternType="gray125"/>
    </fill>
    <fill>
      <patternFill patternType="solid">
        <fgColor rgb="FF00B050"/>
        <bgColor rgb="FF00B050"/>
      </patternFill>
    </fill>
    <fill>
      <patternFill patternType="solid">
        <fgColor rgb="FF00B0F0"/>
        <bgColor rgb="FF00B0F0"/>
      </patternFill>
    </fill>
    <fill>
      <patternFill patternType="solid">
        <fgColor rgb="FFFFC000"/>
        <bgColor rgb="FFFFC000"/>
      </patternFill>
    </fill>
    <fill>
      <patternFill patternType="solid">
        <fgColor rgb="FFFF0000"/>
        <bgColor rgb="FFFF0000"/>
      </patternFill>
    </fill>
    <fill>
      <patternFill patternType="solid">
        <fgColor theme="8"/>
        <bgColor theme="8"/>
      </patternFill>
    </fill>
    <fill>
      <patternFill patternType="solid">
        <fgColor rgb="FFB4C6E7"/>
        <bgColor rgb="FFB4C6E7"/>
      </patternFill>
    </fill>
    <fill>
      <patternFill patternType="solid">
        <fgColor theme="0"/>
        <bgColor theme="0"/>
      </patternFill>
    </fill>
    <fill>
      <patternFill patternType="solid">
        <fgColor theme="4"/>
        <bgColor indexed="64"/>
      </patternFill>
    </fill>
    <fill>
      <patternFill patternType="solid">
        <fgColor rgb="FF92D050"/>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5" tint="0.59999389629810485"/>
        <bgColor indexed="64"/>
      </patternFill>
    </fill>
  </fills>
  <borders count="4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top/>
      <bottom style="medium">
        <color rgb="FF000000"/>
      </bottom>
      <diagonal/>
    </border>
    <border>
      <left/>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1"/>
      </left>
      <right/>
      <top style="thin">
        <color theme="1"/>
      </top>
      <bottom/>
      <diagonal/>
    </border>
    <border>
      <left style="thin">
        <color theme="1"/>
      </left>
      <right/>
      <top style="thin">
        <color theme="1"/>
      </top>
      <bottom style="thin">
        <color theme="1"/>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rgb="FF000000"/>
      </top>
      <bottom/>
      <diagonal/>
    </border>
    <border>
      <left style="medium">
        <color indexed="64"/>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
    <xf numFmtId="0" fontId="0" fillId="0" borderId="0"/>
    <xf numFmtId="0" fontId="26" fillId="0" borderId="0" applyNumberFormat="0" applyFill="0" applyBorder="0" applyAlignment="0" applyProtection="0"/>
  </cellStyleXfs>
  <cellXfs count="159">
    <xf numFmtId="0" fontId="0" fillId="0" borderId="0" xfId="0"/>
    <xf numFmtId="0" fontId="3" fillId="0" borderId="0" xfId="0" applyFont="1"/>
    <xf numFmtId="0" fontId="4" fillId="2" borderId="1" xfId="0" applyFont="1" applyFill="1" applyBorder="1"/>
    <xf numFmtId="0" fontId="4" fillId="3" borderId="1" xfId="0" applyFont="1" applyFill="1" applyBorder="1"/>
    <xf numFmtId="0" fontId="4" fillId="4" borderId="2" xfId="0" applyFont="1" applyFill="1" applyBorder="1"/>
    <xf numFmtId="0" fontId="4" fillId="2" borderId="2" xfId="0" applyFont="1" applyFill="1" applyBorder="1"/>
    <xf numFmtId="0" fontId="4" fillId="5" borderId="3" xfId="0" applyFont="1" applyFill="1" applyBorder="1"/>
    <xf numFmtId="0" fontId="4" fillId="0" borderId="4" xfId="0" applyFont="1" applyBorder="1"/>
    <xf numFmtId="0" fontId="4" fillId="0" borderId="5" xfId="0" applyFont="1" applyBorder="1"/>
    <xf numFmtId="0" fontId="4" fillId="0" borderId="6" xfId="0" applyFont="1" applyBorder="1"/>
    <xf numFmtId="0" fontId="4" fillId="0" borderId="2" xfId="0" applyFont="1" applyBorder="1"/>
    <xf numFmtId="4" fontId="4" fillId="0" borderId="2" xfId="0" applyNumberFormat="1" applyFont="1" applyBorder="1"/>
    <xf numFmtId="10" fontId="4" fillId="0" borderId="2" xfId="0" applyNumberFormat="1" applyFont="1" applyBorder="1"/>
    <xf numFmtId="0" fontId="4" fillId="6" borderId="7" xfId="0" applyFont="1" applyFill="1" applyBorder="1"/>
    <xf numFmtId="0" fontId="4" fillId="0" borderId="8" xfId="0" applyFont="1" applyBorder="1"/>
    <xf numFmtId="0" fontId="4" fillId="0" borderId="9" xfId="0" applyFont="1" applyBorder="1"/>
    <xf numFmtId="0" fontId="5" fillId="0" borderId="10" xfId="0" applyFont="1" applyBorder="1" applyAlignment="1">
      <alignment horizontal="center"/>
    </xf>
    <xf numFmtId="0" fontId="7" fillId="0" borderId="0" xfId="0" applyFont="1"/>
    <xf numFmtId="14" fontId="4" fillId="0" borderId="2" xfId="0" applyNumberFormat="1" applyFont="1" applyBorder="1"/>
    <xf numFmtId="0" fontId="4" fillId="0" borderId="12" xfId="0" applyFont="1" applyBorder="1"/>
    <xf numFmtId="0" fontId="4" fillId="0" borderId="13" xfId="0" applyFont="1" applyBorder="1"/>
    <xf numFmtId="0" fontId="5" fillId="0" borderId="11" xfId="0" applyFont="1" applyBorder="1" applyAlignment="1">
      <alignment horizontal="center"/>
    </xf>
    <xf numFmtId="0" fontId="4" fillId="0" borderId="14" xfId="0" applyFont="1" applyBorder="1"/>
    <xf numFmtId="0" fontId="4" fillId="0" borderId="15" xfId="0" applyFont="1" applyBorder="1"/>
    <xf numFmtId="0" fontId="4" fillId="0" borderId="16" xfId="0" applyFont="1" applyBorder="1"/>
    <xf numFmtId="0" fontId="4" fillId="3" borderId="7" xfId="0" applyFont="1" applyFill="1" applyBorder="1"/>
    <xf numFmtId="10" fontId="4" fillId="0" borderId="0" xfId="0" applyNumberFormat="1" applyFont="1"/>
    <xf numFmtId="4" fontId="4" fillId="0" borderId="0" xfId="0" applyNumberFormat="1" applyFont="1"/>
    <xf numFmtId="0" fontId="7" fillId="4" borderId="0" xfId="0" applyFont="1" applyFill="1"/>
    <xf numFmtId="0" fontId="7" fillId="7" borderId="0" xfId="0" applyFont="1" applyFill="1"/>
    <xf numFmtId="0" fontId="4" fillId="8" borderId="7" xfId="0" applyFont="1" applyFill="1" applyBorder="1"/>
    <xf numFmtId="0" fontId="8" fillId="0" borderId="0" xfId="0" applyFont="1" applyAlignment="1">
      <alignment horizontal="right"/>
    </xf>
    <xf numFmtId="0" fontId="4" fillId="0" borderId="17" xfId="0" applyFont="1" applyBorder="1"/>
    <xf numFmtId="0" fontId="4" fillId="0" borderId="18" xfId="0" applyFont="1" applyBorder="1"/>
    <xf numFmtId="0" fontId="8" fillId="0" borderId="0" xfId="0" applyFont="1"/>
    <xf numFmtId="0" fontId="7" fillId="0" borderId="2" xfId="0" applyFont="1" applyBorder="1"/>
    <xf numFmtId="0" fontId="4" fillId="0" borderId="0" xfId="0" applyFont="1"/>
    <xf numFmtId="0" fontId="10" fillId="0" borderId="0" xfId="0" applyFont="1"/>
    <xf numFmtId="164" fontId="4" fillId="0" borderId="0" xfId="0" applyNumberFormat="1" applyFont="1"/>
    <xf numFmtId="4" fontId="4" fillId="0" borderId="6" xfId="0" applyNumberFormat="1" applyFont="1" applyBorder="1"/>
    <xf numFmtId="0" fontId="7" fillId="0" borderId="19" xfId="0" applyFont="1" applyBorder="1"/>
    <xf numFmtId="0" fontId="0" fillId="0" borderId="19" xfId="0" applyBorder="1"/>
    <xf numFmtId="0" fontId="14" fillId="0" borderId="19" xfId="0" applyFont="1" applyBorder="1"/>
    <xf numFmtId="0" fontId="11" fillId="0" borderId="19" xfId="0" applyFont="1" applyBorder="1"/>
    <xf numFmtId="0" fontId="13" fillId="0" borderId="19" xfId="0" applyFont="1" applyBorder="1"/>
    <xf numFmtId="0" fontId="2" fillId="10" borderId="19" xfId="0" applyFont="1" applyFill="1" applyBorder="1"/>
    <xf numFmtId="0" fontId="2" fillId="11" borderId="19" xfId="0" applyFont="1" applyFill="1" applyBorder="1"/>
    <xf numFmtId="0" fontId="2" fillId="12" borderId="19" xfId="0" applyFont="1" applyFill="1" applyBorder="1"/>
    <xf numFmtId="0" fontId="2" fillId="13" borderId="19" xfId="0" applyFont="1" applyFill="1" applyBorder="1"/>
    <xf numFmtId="0" fontId="0" fillId="0" borderId="20" xfId="0" applyBorder="1"/>
    <xf numFmtId="0" fontId="0" fillId="0" borderId="21" xfId="0" applyBorder="1"/>
    <xf numFmtId="0" fontId="0" fillId="0" borderId="22" xfId="0" applyBorder="1"/>
    <xf numFmtId="0" fontId="2" fillId="9" borderId="20" xfId="0" applyFont="1" applyFill="1" applyBorder="1"/>
    <xf numFmtId="0" fontId="0" fillId="0" borderId="24" xfId="0" applyBorder="1"/>
    <xf numFmtId="0" fontId="0" fillId="0" borderId="1" xfId="0" applyBorder="1"/>
    <xf numFmtId="0" fontId="0" fillId="0" borderId="26" xfId="0" applyBorder="1"/>
    <xf numFmtId="0" fontId="0" fillId="0" borderId="25" xfId="0" applyBorder="1"/>
    <xf numFmtId="0" fontId="2" fillId="0" borderId="1" xfId="0" applyFont="1" applyBorder="1"/>
    <xf numFmtId="0" fontId="0" fillId="0" borderId="27" xfId="0" applyBorder="1"/>
    <xf numFmtId="0" fontId="0" fillId="0" borderId="28" xfId="0" applyBorder="1"/>
    <xf numFmtId="0" fontId="0" fillId="0" borderId="23" xfId="0" applyBorder="1"/>
    <xf numFmtId="0" fontId="2" fillId="14" borderId="27" xfId="0" applyFont="1" applyFill="1" applyBorder="1"/>
    <xf numFmtId="0" fontId="7" fillId="0" borderId="27" xfId="0" applyFont="1" applyBorder="1"/>
    <xf numFmtId="0" fontId="7" fillId="0" borderId="1" xfId="0" applyFont="1" applyBorder="1"/>
    <xf numFmtId="0" fontId="4" fillId="0" borderId="29" xfId="0" applyFont="1" applyBorder="1"/>
    <xf numFmtId="0" fontId="4" fillId="0" borderId="27" xfId="0" applyFont="1" applyBorder="1"/>
    <xf numFmtId="0" fontId="4" fillId="0" borderId="1" xfId="0" applyFont="1" applyBorder="1"/>
    <xf numFmtId="17" fontId="4" fillId="0" borderId="26" xfId="0" applyNumberFormat="1" applyFont="1" applyBorder="1"/>
    <xf numFmtId="0" fontId="4" fillId="0" borderId="30" xfId="0" applyFont="1" applyBorder="1"/>
    <xf numFmtId="0" fontId="7" fillId="15" borderId="19" xfId="0" applyFont="1" applyFill="1" applyBorder="1"/>
    <xf numFmtId="0" fontId="4" fillId="0" borderId="19" xfId="0" applyFont="1" applyBorder="1"/>
    <xf numFmtId="10" fontId="4" fillId="0" borderId="19" xfId="0" applyNumberFormat="1" applyFont="1" applyBorder="1"/>
    <xf numFmtId="0" fontId="4" fillId="14" borderId="19" xfId="0" applyFont="1" applyFill="1" applyBorder="1"/>
    <xf numFmtId="0" fontId="9" fillId="0" borderId="1" xfId="0" applyFont="1" applyBorder="1"/>
    <xf numFmtId="0" fontId="13" fillId="0" borderId="28" xfId="0" applyFont="1" applyBorder="1"/>
    <xf numFmtId="0" fontId="11" fillId="0" borderId="21" xfId="0" applyFont="1" applyBorder="1"/>
    <xf numFmtId="0" fontId="12" fillId="0" borderId="21" xfId="0" applyFont="1" applyBorder="1"/>
    <xf numFmtId="0" fontId="2" fillId="0" borderId="19" xfId="0" applyFont="1" applyBorder="1"/>
    <xf numFmtId="0" fontId="1" fillId="0" borderId="31" xfId="0" applyFont="1" applyBorder="1"/>
    <xf numFmtId="0" fontId="1" fillId="0" borderId="19" xfId="0" applyFont="1" applyBorder="1"/>
    <xf numFmtId="0" fontId="17" fillId="0" borderId="19" xfId="0" applyFont="1" applyBorder="1"/>
    <xf numFmtId="0" fontId="19" fillId="0" borderId="0" xfId="0" applyFont="1"/>
    <xf numFmtId="0" fontId="4" fillId="14" borderId="32" xfId="0" applyFont="1" applyFill="1" applyBorder="1"/>
    <xf numFmtId="0" fontId="15" fillId="0" borderId="0" xfId="0" applyFont="1"/>
    <xf numFmtId="0" fontId="15" fillId="0" borderId="23" xfId="0" applyFont="1" applyBorder="1"/>
    <xf numFmtId="0" fontId="15" fillId="0" borderId="20" xfId="0" applyFont="1" applyBorder="1"/>
    <xf numFmtId="0" fontId="0" fillId="14" borderId="27" xfId="0" applyFill="1" applyBorder="1"/>
    <xf numFmtId="0" fontId="0" fillId="14" borderId="0" xfId="0" applyFill="1"/>
    <xf numFmtId="0" fontId="0" fillId="16" borderId="0" xfId="0" applyFill="1"/>
    <xf numFmtId="17" fontId="0" fillId="0" borderId="19" xfId="0" applyNumberFormat="1" applyBorder="1"/>
    <xf numFmtId="0" fontId="0" fillId="17" borderId="27" xfId="0" applyFill="1" applyBorder="1"/>
    <xf numFmtId="0" fontId="0" fillId="17" borderId="0" xfId="0" applyFill="1"/>
    <xf numFmtId="0" fontId="0" fillId="14" borderId="33" xfId="0" applyFill="1" applyBorder="1"/>
    <xf numFmtId="0" fontId="0" fillId="0" borderId="34" xfId="0" applyBorder="1"/>
    <xf numFmtId="0" fontId="0" fillId="0" borderId="35" xfId="0" applyBorder="1"/>
    <xf numFmtId="17" fontId="0" fillId="0" borderId="36" xfId="0" applyNumberFormat="1" applyBorder="1"/>
    <xf numFmtId="0" fontId="0" fillId="0" borderId="37" xfId="0" applyBorder="1"/>
    <xf numFmtId="0" fontId="0" fillId="0" borderId="36" xfId="0" applyBorder="1"/>
    <xf numFmtId="17" fontId="0" fillId="0" borderId="38" xfId="0" applyNumberFormat="1" applyBorder="1"/>
    <xf numFmtId="0" fontId="0" fillId="0" borderId="39" xfId="0" applyBorder="1"/>
    <xf numFmtId="0" fontId="0" fillId="0" borderId="40" xfId="0" applyBorder="1"/>
    <xf numFmtId="17" fontId="0" fillId="0" borderId="25" xfId="0" applyNumberFormat="1" applyBorder="1"/>
    <xf numFmtId="0" fontId="0" fillId="14" borderId="41" xfId="0" applyFill="1" applyBorder="1"/>
    <xf numFmtId="0" fontId="0" fillId="0" borderId="42" xfId="0" applyBorder="1"/>
    <xf numFmtId="0" fontId="20" fillId="0" borderId="0" xfId="0" applyFont="1"/>
    <xf numFmtId="0" fontId="0" fillId="18" borderId="19" xfId="0" applyFill="1" applyBorder="1"/>
    <xf numFmtId="0" fontId="0" fillId="11" borderId="19" xfId="0" applyFill="1" applyBorder="1"/>
    <xf numFmtId="0" fontId="0" fillId="14" borderId="19" xfId="0" applyFill="1" applyBorder="1"/>
    <xf numFmtId="15" fontId="0" fillId="0" borderId="19" xfId="0" applyNumberFormat="1" applyBorder="1"/>
    <xf numFmtId="4" fontId="0" fillId="0" borderId="19" xfId="0" applyNumberFormat="1" applyBorder="1"/>
    <xf numFmtId="0" fontId="0" fillId="13" borderId="19" xfId="0" applyFill="1" applyBorder="1"/>
    <xf numFmtId="0" fontId="18" fillId="17" borderId="0" xfId="0" applyFont="1" applyFill="1"/>
    <xf numFmtId="0" fontId="21" fillId="17" borderId="0" xfId="0" applyFont="1" applyFill="1"/>
    <xf numFmtId="17" fontId="22" fillId="19" borderId="20" xfId="0" applyNumberFormat="1" applyFont="1" applyFill="1" applyBorder="1"/>
    <xf numFmtId="17" fontId="22" fillId="19" borderId="24" xfId="0" applyNumberFormat="1" applyFont="1" applyFill="1" applyBorder="1"/>
    <xf numFmtId="0" fontId="0" fillId="11" borderId="27" xfId="0" applyFill="1" applyBorder="1"/>
    <xf numFmtId="0" fontId="0" fillId="11" borderId="0" xfId="0" applyFill="1"/>
    <xf numFmtId="0" fontId="0" fillId="20" borderId="27" xfId="0" applyFill="1" applyBorder="1"/>
    <xf numFmtId="0" fontId="0" fillId="20" borderId="0" xfId="0" applyFill="1"/>
    <xf numFmtId="3" fontId="23" fillId="21" borderId="0" xfId="0" applyNumberFormat="1" applyFont="1" applyFill="1" applyAlignment="1">
      <alignment horizontal="right" vertical="center" wrapText="1"/>
    </xf>
    <xf numFmtId="3" fontId="23" fillId="21" borderId="26" xfId="0" applyNumberFormat="1" applyFont="1" applyFill="1" applyBorder="1" applyAlignment="1">
      <alignment horizontal="right" vertical="center" wrapText="1"/>
    </xf>
    <xf numFmtId="0" fontId="0" fillId="21" borderId="0" xfId="0" applyFill="1"/>
    <xf numFmtId="2" fontId="0" fillId="21" borderId="0" xfId="0" applyNumberFormat="1" applyFill="1"/>
    <xf numFmtId="2" fontId="0" fillId="21" borderId="26" xfId="0" applyNumberFormat="1" applyFill="1" applyBorder="1"/>
    <xf numFmtId="0" fontId="23" fillId="21" borderId="0" xfId="0" applyFont="1" applyFill="1" applyAlignment="1">
      <alignment horizontal="right" vertical="center" wrapText="1"/>
    </xf>
    <xf numFmtId="0" fontId="23" fillId="21" borderId="26" xfId="0" applyFont="1" applyFill="1" applyBorder="1" applyAlignment="1">
      <alignment horizontal="right" vertical="center" wrapText="1"/>
    </xf>
    <xf numFmtId="10" fontId="23" fillId="21" borderId="0" xfId="0" applyNumberFormat="1" applyFont="1" applyFill="1" applyAlignment="1">
      <alignment horizontal="right" vertical="center" wrapText="1"/>
    </xf>
    <xf numFmtId="10" fontId="23" fillId="21" borderId="26" xfId="0" applyNumberFormat="1" applyFont="1" applyFill="1" applyBorder="1" applyAlignment="1">
      <alignment horizontal="right" vertical="center" wrapText="1"/>
    </xf>
    <xf numFmtId="0" fontId="23" fillId="21" borderId="0" xfId="0" applyFont="1" applyFill="1"/>
    <xf numFmtId="2" fontId="23" fillId="21" borderId="0" xfId="0" applyNumberFormat="1" applyFont="1" applyFill="1"/>
    <xf numFmtId="2" fontId="23" fillId="21" borderId="26" xfId="0" applyNumberFormat="1" applyFont="1" applyFill="1" applyBorder="1"/>
    <xf numFmtId="9" fontId="23" fillId="21" borderId="0" xfId="0" applyNumberFormat="1" applyFont="1" applyFill="1" applyAlignment="1">
      <alignment horizontal="right" vertical="center" wrapText="1"/>
    </xf>
    <xf numFmtId="9" fontId="23" fillId="21" borderId="26" xfId="0" applyNumberFormat="1" applyFont="1" applyFill="1" applyBorder="1" applyAlignment="1">
      <alignment horizontal="right" vertical="center" wrapText="1"/>
    </xf>
    <xf numFmtId="0" fontId="23" fillId="16" borderId="0" xfId="0" applyFont="1" applyFill="1"/>
    <xf numFmtId="0" fontId="23" fillId="16" borderId="26" xfId="0" applyFont="1" applyFill="1" applyBorder="1"/>
    <xf numFmtId="0" fontId="24" fillId="17" borderId="0" xfId="0" applyFont="1" applyFill="1"/>
    <xf numFmtId="0" fontId="0" fillId="20" borderId="28" xfId="0" applyFill="1" applyBorder="1"/>
    <xf numFmtId="0" fontId="0" fillId="20" borderId="21" xfId="0" applyFill="1" applyBorder="1"/>
    <xf numFmtId="2" fontId="23" fillId="21" borderId="21" xfId="0" applyNumberFormat="1" applyFont="1" applyFill="1" applyBorder="1"/>
    <xf numFmtId="2" fontId="23" fillId="21" borderId="22" xfId="0" applyNumberFormat="1" applyFont="1" applyFill="1" applyBorder="1"/>
    <xf numFmtId="0" fontId="16" fillId="20" borderId="0" xfId="0" applyFont="1" applyFill="1"/>
    <xf numFmtId="2" fontId="25" fillId="22" borderId="0" xfId="0" applyNumberFormat="1" applyFont="1" applyFill="1"/>
    <xf numFmtId="0" fontId="0" fillId="23" borderId="23" xfId="0" applyFill="1" applyBorder="1"/>
    <xf numFmtId="0" fontId="0" fillId="23" borderId="20" xfId="0" applyFill="1" applyBorder="1"/>
    <xf numFmtId="0" fontId="0" fillId="23" borderId="24" xfId="0" applyFill="1" applyBorder="1"/>
    <xf numFmtId="0" fontId="0" fillId="23" borderId="27" xfId="0" applyFill="1" applyBorder="1"/>
    <xf numFmtId="0" fontId="0" fillId="23" borderId="0" xfId="0" applyFill="1"/>
    <xf numFmtId="0" fontId="0" fillId="23" borderId="26" xfId="0" applyFill="1" applyBorder="1"/>
    <xf numFmtId="0" fontId="0" fillId="20" borderId="26" xfId="0" applyFill="1" applyBorder="1"/>
    <xf numFmtId="0" fontId="26" fillId="0" borderId="0" xfId="1"/>
    <xf numFmtId="0" fontId="0" fillId="20" borderId="22" xfId="0" applyFill="1" applyBorder="1"/>
    <xf numFmtId="0" fontId="0" fillId="0" borderId="33" xfId="0" applyBorder="1"/>
    <xf numFmtId="0" fontId="0" fillId="0" borderId="38" xfId="0" applyBorder="1"/>
    <xf numFmtId="0" fontId="15" fillId="0" borderId="19" xfId="0" applyFont="1" applyBorder="1"/>
    <xf numFmtId="0" fontId="27" fillId="0" borderId="19" xfId="0" applyFont="1" applyBorder="1"/>
    <xf numFmtId="0" fontId="28" fillId="0" borderId="0" xfId="0" applyFont="1"/>
    <xf numFmtId="0" fontId="5" fillId="0" borderId="10" xfId="0" applyFont="1" applyBorder="1" applyAlignment="1">
      <alignment horizontal="center"/>
    </xf>
    <xf numFmtId="0" fontId="6" fillId="0" borderId="11" xfId="0" applyFont="1" applyBorder="1"/>
    <xf numFmtId="0" fontId="5" fillId="0" borderId="11" xfId="0" applyFont="1" applyBorder="1" applyAlignment="1">
      <alignment horizontal="center"/>
    </xf>
  </cellXfs>
  <cellStyles count="2">
    <cellStyle name="Hyperlink" xfId="1" builtinId="8"/>
    <cellStyle name="Normal" xfId="0" builtinId="0"/>
  </cellStyles>
  <dxfs count="10">
    <dxf>
      <font>
        <strike val="0"/>
        <outline val="0"/>
        <shadow val="0"/>
        <u val="none"/>
        <vertAlign val="baseline"/>
        <sz val="11"/>
        <color theme="0"/>
        <name val="Calibri"/>
        <scheme val="minor"/>
      </font>
    </dxf>
    <dxf>
      <fill>
        <patternFill patternType="solid">
          <fgColor rgb="FFB4C6E7"/>
          <bgColor rgb="FFB4C6E7"/>
        </patternFill>
      </fill>
    </dxf>
    <dxf>
      <fill>
        <patternFill patternType="solid">
          <fgColor rgb="FFD8D8D8"/>
          <bgColor rgb="FFD8D8D8"/>
        </patternFill>
      </fill>
    </dxf>
    <dxf>
      <fill>
        <patternFill patternType="solid">
          <fgColor theme="0"/>
          <bgColor theme="0"/>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s>
  <tableStyles count="3">
    <tableStyle name="CAPM Ke-style" pivot="0" count="3" xr9:uid="{00000000-0011-0000-FFFF-FFFF00000000}">
      <tableStyleElement type="headerRow" dxfId="9"/>
      <tableStyleElement type="firstRowStripe" dxfId="8"/>
      <tableStyleElement type="secondRowStripe" dxfId="7"/>
    </tableStyle>
    <tableStyle name="DDMECR Ke-style" pivot="0" count="3" xr9:uid="{00000000-0011-0000-FFFF-FFFF01000000}">
      <tableStyleElement type="headerRow" dxfId="6"/>
      <tableStyleElement type="firstRowStripe" dxfId="5"/>
      <tableStyleElement type="secondRowStripe" dxfId="4"/>
    </tableStyle>
    <tableStyle name="DDMECR Ke-style 2" pivot="0" count="3" xr9:uid="{00000000-0011-0000-FFFF-FFFF02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'Q1)CAPM Ke'!$I$2</c:f>
              <c:strCache>
                <c:ptCount val="1"/>
                <c:pt idx="0">
                  <c:v>Cost of Equity</c:v>
                </c:pt>
              </c:strCache>
            </c:strRef>
          </c:tx>
          <c:spPr>
            <a:solidFill>
              <a:srgbClr val="4472C4"/>
            </a:solidFill>
            <a:ln cmpd="sng">
              <a:solidFill>
                <a:srgbClr val="000000"/>
              </a:solidFill>
            </a:ln>
          </c:spPr>
          <c:invertIfNegative val="1"/>
          <c:cat>
            <c:strRef>
              <c:f>'Q1)CAPM Ke'!$A$3:$A$1218</c:f>
              <c:strCache>
                <c:ptCount val="1216"/>
                <c:pt idx="0">
                  <c:v>11/22/2024</c:v>
                </c:pt>
                <c:pt idx="1">
                  <c:v>11/21/2024</c:v>
                </c:pt>
                <c:pt idx="2">
                  <c:v>11/19/2024</c:v>
                </c:pt>
                <c:pt idx="3">
                  <c:v>11/18/2024</c:v>
                </c:pt>
                <c:pt idx="4">
                  <c:v>11/14/2024</c:v>
                </c:pt>
                <c:pt idx="5">
                  <c:v>11/13/2024</c:v>
                </c:pt>
                <c:pt idx="6">
                  <c:v>11-12-2024</c:v>
                </c:pt>
                <c:pt idx="7">
                  <c:v>11-11-2024</c:v>
                </c:pt>
                <c:pt idx="8">
                  <c:v>11-08-2024</c:v>
                </c:pt>
                <c:pt idx="9">
                  <c:v>11-07-2024</c:v>
                </c:pt>
                <c:pt idx="10">
                  <c:v>11-06-2024</c:v>
                </c:pt>
                <c:pt idx="11">
                  <c:v>11-05-2024</c:v>
                </c:pt>
                <c:pt idx="12">
                  <c:v>11-04-2024</c:v>
                </c:pt>
                <c:pt idx="13">
                  <c:v>11-01-2024</c:v>
                </c:pt>
                <c:pt idx="14">
                  <c:v>10/31/2024</c:v>
                </c:pt>
                <c:pt idx="15">
                  <c:v>10/30/2024</c:v>
                </c:pt>
                <c:pt idx="16">
                  <c:v>10/29/2024</c:v>
                </c:pt>
                <c:pt idx="17">
                  <c:v>10/28/2024</c:v>
                </c:pt>
                <c:pt idx="18">
                  <c:v>10/25/2024</c:v>
                </c:pt>
                <c:pt idx="19">
                  <c:v>10/24/2024</c:v>
                </c:pt>
                <c:pt idx="20">
                  <c:v>10/23/2024</c:v>
                </c:pt>
                <c:pt idx="21">
                  <c:v>10/22/2024</c:v>
                </c:pt>
                <c:pt idx="22">
                  <c:v>10/21/2024</c:v>
                </c:pt>
                <c:pt idx="23">
                  <c:v>10/18/2024</c:v>
                </c:pt>
                <c:pt idx="24">
                  <c:v>10/17/2024</c:v>
                </c:pt>
                <c:pt idx="25">
                  <c:v>10/16/2024</c:v>
                </c:pt>
                <c:pt idx="26">
                  <c:v>10/15/2024</c:v>
                </c:pt>
                <c:pt idx="27">
                  <c:v>10/14/2024</c:v>
                </c:pt>
                <c:pt idx="28">
                  <c:v>10-11-2024</c:v>
                </c:pt>
                <c:pt idx="29">
                  <c:v>10-10-2024</c:v>
                </c:pt>
                <c:pt idx="30">
                  <c:v>10-09-2024</c:v>
                </c:pt>
                <c:pt idx="31">
                  <c:v>10-08-2024</c:v>
                </c:pt>
                <c:pt idx="32">
                  <c:v>10-07-2024</c:v>
                </c:pt>
                <c:pt idx="33">
                  <c:v>10-04-2024</c:v>
                </c:pt>
                <c:pt idx="34">
                  <c:v>10-03-2024</c:v>
                </c:pt>
                <c:pt idx="35">
                  <c:v>10-01-2024</c:v>
                </c:pt>
                <c:pt idx="36">
                  <c:v>09/30/2024</c:v>
                </c:pt>
                <c:pt idx="37">
                  <c:v>09/27/2024</c:v>
                </c:pt>
                <c:pt idx="38">
                  <c:v>09/26/2024</c:v>
                </c:pt>
                <c:pt idx="39">
                  <c:v>09/25/2024</c:v>
                </c:pt>
                <c:pt idx="40">
                  <c:v>09/24/2024</c:v>
                </c:pt>
                <c:pt idx="41">
                  <c:v>09/23/2024</c:v>
                </c:pt>
                <c:pt idx="42">
                  <c:v>09/20/2024</c:v>
                </c:pt>
                <c:pt idx="43">
                  <c:v>09/19/2024</c:v>
                </c:pt>
                <c:pt idx="44">
                  <c:v>09/18/2024</c:v>
                </c:pt>
                <c:pt idx="45">
                  <c:v>09/17/2024</c:v>
                </c:pt>
                <c:pt idx="46">
                  <c:v>09/16/2024</c:v>
                </c:pt>
                <c:pt idx="47">
                  <c:v>09/13/2024</c:v>
                </c:pt>
                <c:pt idx="48">
                  <c:v>09-12-2024</c:v>
                </c:pt>
                <c:pt idx="49">
                  <c:v>09-11-2024</c:v>
                </c:pt>
                <c:pt idx="50">
                  <c:v>09-10-2024</c:v>
                </c:pt>
                <c:pt idx="51">
                  <c:v>09-09-2024</c:v>
                </c:pt>
                <c:pt idx="52">
                  <c:v>09-06-2024</c:v>
                </c:pt>
                <c:pt idx="53">
                  <c:v>09-05-2024</c:v>
                </c:pt>
                <c:pt idx="54">
                  <c:v>09-04-2024</c:v>
                </c:pt>
                <c:pt idx="55">
                  <c:v>09-03-2024</c:v>
                </c:pt>
                <c:pt idx="56">
                  <c:v>09-02-2024</c:v>
                </c:pt>
                <c:pt idx="57">
                  <c:v>08/30/2024</c:v>
                </c:pt>
                <c:pt idx="58">
                  <c:v>08/29/2024</c:v>
                </c:pt>
                <c:pt idx="59">
                  <c:v>08/28/2024</c:v>
                </c:pt>
                <c:pt idx="60">
                  <c:v>08/27/2024</c:v>
                </c:pt>
                <c:pt idx="61">
                  <c:v>08/26/2024</c:v>
                </c:pt>
                <c:pt idx="62">
                  <c:v>08/23/2024</c:v>
                </c:pt>
                <c:pt idx="63">
                  <c:v>08/22/2024</c:v>
                </c:pt>
                <c:pt idx="64">
                  <c:v>08/21/2024</c:v>
                </c:pt>
                <c:pt idx="65">
                  <c:v>08/20/2024</c:v>
                </c:pt>
                <c:pt idx="66">
                  <c:v>08/19/2024</c:v>
                </c:pt>
                <c:pt idx="67">
                  <c:v>08/16/2024</c:v>
                </c:pt>
                <c:pt idx="68">
                  <c:v>08/14/2024</c:v>
                </c:pt>
                <c:pt idx="69">
                  <c:v>08/13/2024</c:v>
                </c:pt>
                <c:pt idx="70">
                  <c:v>08-12-2024</c:v>
                </c:pt>
                <c:pt idx="71">
                  <c:v>08-09-2024</c:v>
                </c:pt>
                <c:pt idx="72">
                  <c:v>08-08-2024</c:v>
                </c:pt>
                <c:pt idx="73">
                  <c:v>08-07-2024</c:v>
                </c:pt>
                <c:pt idx="74">
                  <c:v>08-06-2024</c:v>
                </c:pt>
                <c:pt idx="75">
                  <c:v>08-05-2024</c:v>
                </c:pt>
                <c:pt idx="76">
                  <c:v>08-02-2024</c:v>
                </c:pt>
                <c:pt idx="77">
                  <c:v>08-01-2024</c:v>
                </c:pt>
                <c:pt idx="78">
                  <c:v>07/31/2024</c:v>
                </c:pt>
                <c:pt idx="79">
                  <c:v>07/30/2024</c:v>
                </c:pt>
                <c:pt idx="80">
                  <c:v>07/29/2024</c:v>
                </c:pt>
                <c:pt idx="81">
                  <c:v>07/26/2024</c:v>
                </c:pt>
                <c:pt idx="82">
                  <c:v>07/25/2024</c:v>
                </c:pt>
                <c:pt idx="83">
                  <c:v>07/24/2024</c:v>
                </c:pt>
                <c:pt idx="84">
                  <c:v>07/23/2024</c:v>
                </c:pt>
                <c:pt idx="85">
                  <c:v>07/22/2024</c:v>
                </c:pt>
                <c:pt idx="86">
                  <c:v>07/19/2024</c:v>
                </c:pt>
                <c:pt idx="87">
                  <c:v>07/18/2024</c:v>
                </c:pt>
                <c:pt idx="88">
                  <c:v>07/16/2024</c:v>
                </c:pt>
                <c:pt idx="89">
                  <c:v>07/15/2024</c:v>
                </c:pt>
                <c:pt idx="90">
                  <c:v>07-12-2024</c:v>
                </c:pt>
                <c:pt idx="91">
                  <c:v>07-11-2024</c:v>
                </c:pt>
                <c:pt idx="92">
                  <c:v>07-10-2024</c:v>
                </c:pt>
                <c:pt idx="93">
                  <c:v>07-09-2024</c:v>
                </c:pt>
                <c:pt idx="94">
                  <c:v>07-08-2024</c:v>
                </c:pt>
                <c:pt idx="95">
                  <c:v>07-05-2024</c:v>
                </c:pt>
                <c:pt idx="96">
                  <c:v>07-04-2024</c:v>
                </c:pt>
                <c:pt idx="97">
                  <c:v>07-03-2024</c:v>
                </c:pt>
                <c:pt idx="98">
                  <c:v>07-02-2024</c:v>
                </c:pt>
                <c:pt idx="99">
                  <c:v>07-01-2024</c:v>
                </c:pt>
                <c:pt idx="100">
                  <c:v>06/28/2024</c:v>
                </c:pt>
                <c:pt idx="101">
                  <c:v>06/27/2024</c:v>
                </c:pt>
                <c:pt idx="102">
                  <c:v>06/26/2024</c:v>
                </c:pt>
                <c:pt idx="103">
                  <c:v>06/25/2024</c:v>
                </c:pt>
                <c:pt idx="104">
                  <c:v>06/24/2024</c:v>
                </c:pt>
                <c:pt idx="105">
                  <c:v>06/21/2024</c:v>
                </c:pt>
                <c:pt idx="106">
                  <c:v>06/20/2024</c:v>
                </c:pt>
                <c:pt idx="107">
                  <c:v>06/19/2024</c:v>
                </c:pt>
                <c:pt idx="108">
                  <c:v>06/18/2024</c:v>
                </c:pt>
                <c:pt idx="109">
                  <c:v>06/14/2024</c:v>
                </c:pt>
                <c:pt idx="110">
                  <c:v>06/13/2024</c:v>
                </c:pt>
                <c:pt idx="111">
                  <c:v>06-12-2024</c:v>
                </c:pt>
                <c:pt idx="112">
                  <c:v>06-11-2024</c:v>
                </c:pt>
                <c:pt idx="113">
                  <c:v>06-10-2024</c:v>
                </c:pt>
                <c:pt idx="114">
                  <c:v>06-07-2024</c:v>
                </c:pt>
                <c:pt idx="115">
                  <c:v>06-06-2024</c:v>
                </c:pt>
                <c:pt idx="116">
                  <c:v>06-05-2024</c:v>
                </c:pt>
                <c:pt idx="117">
                  <c:v>06-04-2024</c:v>
                </c:pt>
                <c:pt idx="118">
                  <c:v>06-03-2024</c:v>
                </c:pt>
                <c:pt idx="119">
                  <c:v>05/31/2024</c:v>
                </c:pt>
                <c:pt idx="120">
                  <c:v>05/30/2024</c:v>
                </c:pt>
                <c:pt idx="121">
                  <c:v>05/29/2024</c:v>
                </c:pt>
                <c:pt idx="122">
                  <c:v>05/28/2024</c:v>
                </c:pt>
                <c:pt idx="123">
                  <c:v>05/27/2024</c:v>
                </c:pt>
                <c:pt idx="124">
                  <c:v>05/24/2024</c:v>
                </c:pt>
                <c:pt idx="125">
                  <c:v>05/23/2024</c:v>
                </c:pt>
                <c:pt idx="126">
                  <c:v>05/22/2024</c:v>
                </c:pt>
                <c:pt idx="127">
                  <c:v>05/21/2024</c:v>
                </c:pt>
                <c:pt idx="128">
                  <c:v>05/18/2024</c:v>
                </c:pt>
                <c:pt idx="129">
                  <c:v>05/17/2024</c:v>
                </c:pt>
                <c:pt idx="130">
                  <c:v>05/16/2024</c:v>
                </c:pt>
                <c:pt idx="131">
                  <c:v>05/15/2024</c:v>
                </c:pt>
                <c:pt idx="132">
                  <c:v>05/14/2024</c:v>
                </c:pt>
                <c:pt idx="133">
                  <c:v>05/13/2024</c:v>
                </c:pt>
                <c:pt idx="134">
                  <c:v>05-10-2024</c:v>
                </c:pt>
                <c:pt idx="135">
                  <c:v>05-09-2024</c:v>
                </c:pt>
                <c:pt idx="136">
                  <c:v>05-08-2024</c:v>
                </c:pt>
                <c:pt idx="137">
                  <c:v>05-07-2024</c:v>
                </c:pt>
                <c:pt idx="138">
                  <c:v>05-06-2024</c:v>
                </c:pt>
                <c:pt idx="139">
                  <c:v>05-03-2024</c:v>
                </c:pt>
                <c:pt idx="140">
                  <c:v>05-02-2024</c:v>
                </c:pt>
                <c:pt idx="141">
                  <c:v>04/30/2024</c:v>
                </c:pt>
                <c:pt idx="142">
                  <c:v>04/29/2024</c:v>
                </c:pt>
                <c:pt idx="143">
                  <c:v>04/26/2024</c:v>
                </c:pt>
                <c:pt idx="144">
                  <c:v>04/25/2024</c:v>
                </c:pt>
                <c:pt idx="145">
                  <c:v>04/24/2024</c:v>
                </c:pt>
                <c:pt idx="146">
                  <c:v>04/23/2024</c:v>
                </c:pt>
                <c:pt idx="147">
                  <c:v>04/22/2024</c:v>
                </c:pt>
                <c:pt idx="148">
                  <c:v>04/19/2024</c:v>
                </c:pt>
                <c:pt idx="149">
                  <c:v>04/18/2024</c:v>
                </c:pt>
                <c:pt idx="150">
                  <c:v>04/16/2024</c:v>
                </c:pt>
                <c:pt idx="151">
                  <c:v>04/15/2024</c:v>
                </c:pt>
                <c:pt idx="152">
                  <c:v>04-12-2024</c:v>
                </c:pt>
                <c:pt idx="153">
                  <c:v>04-10-2024</c:v>
                </c:pt>
                <c:pt idx="154">
                  <c:v>04-09-2024</c:v>
                </c:pt>
                <c:pt idx="155">
                  <c:v>04-08-2024</c:v>
                </c:pt>
                <c:pt idx="156">
                  <c:v>04-05-2024</c:v>
                </c:pt>
                <c:pt idx="157">
                  <c:v>04-04-2024</c:v>
                </c:pt>
                <c:pt idx="158">
                  <c:v>04-03-2024</c:v>
                </c:pt>
                <c:pt idx="159">
                  <c:v>04-02-2024</c:v>
                </c:pt>
                <c:pt idx="160">
                  <c:v>04-01-2024</c:v>
                </c:pt>
                <c:pt idx="161">
                  <c:v>03/28/2024</c:v>
                </c:pt>
                <c:pt idx="162">
                  <c:v>03/27/2024</c:v>
                </c:pt>
                <c:pt idx="163">
                  <c:v>03/26/2024</c:v>
                </c:pt>
                <c:pt idx="164">
                  <c:v>03/22/2024</c:v>
                </c:pt>
                <c:pt idx="165">
                  <c:v>03/21/2024</c:v>
                </c:pt>
                <c:pt idx="166">
                  <c:v>03/20/2024</c:v>
                </c:pt>
                <c:pt idx="167">
                  <c:v>03/19/2024</c:v>
                </c:pt>
                <c:pt idx="168">
                  <c:v>03/18/2024</c:v>
                </c:pt>
                <c:pt idx="169">
                  <c:v>03/15/2024</c:v>
                </c:pt>
                <c:pt idx="170">
                  <c:v>03/14/2024</c:v>
                </c:pt>
                <c:pt idx="171">
                  <c:v>03/13/2024</c:v>
                </c:pt>
                <c:pt idx="172">
                  <c:v>03-12-2024</c:v>
                </c:pt>
                <c:pt idx="173">
                  <c:v>03-11-2024</c:v>
                </c:pt>
                <c:pt idx="174">
                  <c:v>03-07-2024</c:v>
                </c:pt>
                <c:pt idx="175">
                  <c:v>03-06-2024</c:v>
                </c:pt>
                <c:pt idx="176">
                  <c:v>03-05-2024</c:v>
                </c:pt>
                <c:pt idx="177">
                  <c:v>03-04-2024</c:v>
                </c:pt>
                <c:pt idx="178">
                  <c:v>03-02-2024</c:v>
                </c:pt>
                <c:pt idx="179">
                  <c:v>03-01-2024</c:v>
                </c:pt>
                <c:pt idx="180">
                  <c:v>02/29/2024</c:v>
                </c:pt>
                <c:pt idx="181">
                  <c:v>02/28/2024</c:v>
                </c:pt>
                <c:pt idx="182">
                  <c:v>02/27/2024</c:v>
                </c:pt>
                <c:pt idx="183">
                  <c:v>02/26/2024</c:v>
                </c:pt>
                <c:pt idx="184">
                  <c:v>02/23/2024</c:v>
                </c:pt>
                <c:pt idx="185">
                  <c:v>02/22/2024</c:v>
                </c:pt>
                <c:pt idx="186">
                  <c:v>02/21/2024</c:v>
                </c:pt>
                <c:pt idx="187">
                  <c:v>02/20/2024</c:v>
                </c:pt>
                <c:pt idx="188">
                  <c:v>02/19/2024</c:v>
                </c:pt>
                <c:pt idx="189">
                  <c:v>02/16/2024</c:v>
                </c:pt>
                <c:pt idx="190">
                  <c:v>02/15/2024</c:v>
                </c:pt>
                <c:pt idx="191">
                  <c:v>02/14/2024</c:v>
                </c:pt>
                <c:pt idx="192">
                  <c:v>02/13/2024</c:v>
                </c:pt>
                <c:pt idx="193">
                  <c:v>02-12-2024</c:v>
                </c:pt>
                <c:pt idx="194">
                  <c:v>02-09-2024</c:v>
                </c:pt>
                <c:pt idx="195">
                  <c:v>02-08-2024</c:v>
                </c:pt>
                <c:pt idx="196">
                  <c:v>02-07-2024</c:v>
                </c:pt>
                <c:pt idx="197">
                  <c:v>02-06-2024</c:v>
                </c:pt>
                <c:pt idx="198">
                  <c:v>02-05-2024</c:v>
                </c:pt>
                <c:pt idx="199">
                  <c:v>02-02-2024</c:v>
                </c:pt>
                <c:pt idx="200">
                  <c:v>02-01-2024</c:v>
                </c:pt>
                <c:pt idx="201">
                  <c:v>01/31/2024</c:v>
                </c:pt>
                <c:pt idx="202">
                  <c:v>01/30/2024</c:v>
                </c:pt>
                <c:pt idx="203">
                  <c:v>01/29/2024</c:v>
                </c:pt>
                <c:pt idx="204">
                  <c:v>01/25/2024</c:v>
                </c:pt>
                <c:pt idx="205">
                  <c:v>01/24/2024</c:v>
                </c:pt>
                <c:pt idx="206">
                  <c:v>01/23/2024</c:v>
                </c:pt>
                <c:pt idx="207">
                  <c:v>01/20/2024</c:v>
                </c:pt>
                <c:pt idx="208">
                  <c:v>01/19/2024</c:v>
                </c:pt>
                <c:pt idx="209">
                  <c:v>01/18/2024</c:v>
                </c:pt>
                <c:pt idx="210">
                  <c:v>01/17/2024</c:v>
                </c:pt>
                <c:pt idx="211">
                  <c:v>01/16/2024</c:v>
                </c:pt>
                <c:pt idx="212">
                  <c:v>01/15/2024</c:v>
                </c:pt>
                <c:pt idx="213">
                  <c:v>01-12-2024</c:v>
                </c:pt>
                <c:pt idx="214">
                  <c:v>01-11-2024</c:v>
                </c:pt>
                <c:pt idx="215">
                  <c:v>01-10-2024</c:v>
                </c:pt>
                <c:pt idx="216">
                  <c:v>01-09-2024</c:v>
                </c:pt>
                <c:pt idx="217">
                  <c:v>01-08-2024</c:v>
                </c:pt>
                <c:pt idx="218">
                  <c:v>01-05-2024</c:v>
                </c:pt>
                <c:pt idx="219">
                  <c:v>01-04-2024</c:v>
                </c:pt>
                <c:pt idx="220">
                  <c:v>01-03-2024</c:v>
                </c:pt>
                <c:pt idx="221">
                  <c:v>01-02-2024</c:v>
                </c:pt>
                <c:pt idx="222">
                  <c:v>01-01-2024</c:v>
                </c:pt>
                <c:pt idx="223">
                  <c:v>12/29/2023</c:v>
                </c:pt>
                <c:pt idx="224">
                  <c:v>12/28/2023</c:v>
                </c:pt>
                <c:pt idx="225">
                  <c:v>12/27/2023</c:v>
                </c:pt>
                <c:pt idx="226">
                  <c:v>12/26/2023</c:v>
                </c:pt>
                <c:pt idx="227">
                  <c:v>12/22/2023</c:v>
                </c:pt>
                <c:pt idx="228">
                  <c:v>12/21/2023</c:v>
                </c:pt>
                <c:pt idx="229">
                  <c:v>12/20/2023</c:v>
                </c:pt>
                <c:pt idx="230">
                  <c:v>12/19/2023</c:v>
                </c:pt>
                <c:pt idx="231">
                  <c:v>12/18/2023</c:v>
                </c:pt>
                <c:pt idx="232">
                  <c:v>12/15/2023</c:v>
                </c:pt>
                <c:pt idx="233">
                  <c:v>12/14/2023</c:v>
                </c:pt>
                <c:pt idx="234">
                  <c:v>12/13/2023</c:v>
                </c:pt>
                <c:pt idx="235">
                  <c:v>12-12-2023</c:v>
                </c:pt>
                <c:pt idx="236">
                  <c:v>12-11-2023</c:v>
                </c:pt>
                <c:pt idx="237">
                  <c:v>12-08-2023</c:v>
                </c:pt>
                <c:pt idx="238">
                  <c:v>12-07-2023</c:v>
                </c:pt>
                <c:pt idx="239">
                  <c:v>12-06-2023</c:v>
                </c:pt>
                <c:pt idx="240">
                  <c:v>12-05-2023</c:v>
                </c:pt>
                <c:pt idx="241">
                  <c:v>12-04-2023</c:v>
                </c:pt>
                <c:pt idx="242">
                  <c:v>12-01-2023</c:v>
                </c:pt>
                <c:pt idx="243">
                  <c:v>11/30/2023</c:v>
                </c:pt>
                <c:pt idx="244">
                  <c:v>11/29/2023</c:v>
                </c:pt>
                <c:pt idx="245">
                  <c:v>11/28/2023</c:v>
                </c:pt>
                <c:pt idx="246">
                  <c:v>11/24/2023</c:v>
                </c:pt>
                <c:pt idx="247">
                  <c:v>11/23/2023</c:v>
                </c:pt>
                <c:pt idx="248">
                  <c:v>11/22/2023</c:v>
                </c:pt>
                <c:pt idx="249">
                  <c:v>11/21/2023</c:v>
                </c:pt>
                <c:pt idx="250">
                  <c:v>11/20/2023</c:v>
                </c:pt>
                <c:pt idx="251">
                  <c:v>11/17/2023</c:v>
                </c:pt>
                <c:pt idx="252">
                  <c:v>11/16/2023</c:v>
                </c:pt>
                <c:pt idx="253">
                  <c:v>11/15/2023</c:v>
                </c:pt>
                <c:pt idx="254">
                  <c:v>11/13/2023</c:v>
                </c:pt>
                <c:pt idx="255">
                  <c:v>11-12-2023</c:v>
                </c:pt>
                <c:pt idx="256">
                  <c:v>11-10-2023</c:v>
                </c:pt>
                <c:pt idx="257">
                  <c:v>11-09-2023</c:v>
                </c:pt>
                <c:pt idx="258">
                  <c:v>11-08-2023</c:v>
                </c:pt>
                <c:pt idx="259">
                  <c:v>11-07-2023</c:v>
                </c:pt>
                <c:pt idx="260">
                  <c:v>11-06-2023</c:v>
                </c:pt>
                <c:pt idx="261">
                  <c:v>11-03-2023</c:v>
                </c:pt>
                <c:pt idx="262">
                  <c:v>11-02-2023</c:v>
                </c:pt>
                <c:pt idx="263">
                  <c:v>11-01-2023</c:v>
                </c:pt>
                <c:pt idx="264">
                  <c:v>10/31/2023</c:v>
                </c:pt>
                <c:pt idx="265">
                  <c:v>10/30/2023</c:v>
                </c:pt>
                <c:pt idx="266">
                  <c:v>10/27/2023</c:v>
                </c:pt>
                <c:pt idx="267">
                  <c:v>10/26/2023</c:v>
                </c:pt>
                <c:pt idx="268">
                  <c:v>10/25/2023</c:v>
                </c:pt>
                <c:pt idx="269">
                  <c:v>10/23/2023</c:v>
                </c:pt>
                <c:pt idx="270">
                  <c:v>10/20/2023</c:v>
                </c:pt>
                <c:pt idx="271">
                  <c:v>10/19/2023</c:v>
                </c:pt>
                <c:pt idx="272">
                  <c:v>10/18/2023</c:v>
                </c:pt>
                <c:pt idx="273">
                  <c:v>10/17/2023</c:v>
                </c:pt>
                <c:pt idx="274">
                  <c:v>10/16/2023</c:v>
                </c:pt>
                <c:pt idx="275">
                  <c:v>10/13/2023</c:v>
                </c:pt>
                <c:pt idx="276">
                  <c:v>10-12-2023</c:v>
                </c:pt>
                <c:pt idx="277">
                  <c:v>10-11-2023</c:v>
                </c:pt>
                <c:pt idx="278">
                  <c:v>10-10-2023</c:v>
                </c:pt>
                <c:pt idx="279">
                  <c:v>10-09-2023</c:v>
                </c:pt>
                <c:pt idx="280">
                  <c:v>10-06-2023</c:v>
                </c:pt>
                <c:pt idx="281">
                  <c:v>10-05-2023</c:v>
                </c:pt>
                <c:pt idx="282">
                  <c:v>10-04-2023</c:v>
                </c:pt>
                <c:pt idx="283">
                  <c:v>10-03-2023</c:v>
                </c:pt>
                <c:pt idx="284">
                  <c:v>09/29/2023</c:v>
                </c:pt>
                <c:pt idx="285">
                  <c:v>09/28/2023</c:v>
                </c:pt>
                <c:pt idx="286">
                  <c:v>09/27/2023</c:v>
                </c:pt>
                <c:pt idx="287">
                  <c:v>09/26/2023</c:v>
                </c:pt>
                <c:pt idx="288">
                  <c:v>09/25/2023</c:v>
                </c:pt>
                <c:pt idx="289">
                  <c:v>09/22/2023</c:v>
                </c:pt>
                <c:pt idx="290">
                  <c:v>09/21/2023</c:v>
                </c:pt>
                <c:pt idx="291">
                  <c:v>09/20/2023</c:v>
                </c:pt>
                <c:pt idx="292">
                  <c:v>09/18/2023</c:v>
                </c:pt>
                <c:pt idx="293">
                  <c:v>09/15/2023</c:v>
                </c:pt>
                <c:pt idx="294">
                  <c:v>09/14/2023</c:v>
                </c:pt>
                <c:pt idx="295">
                  <c:v>09/13/2023</c:v>
                </c:pt>
                <c:pt idx="296">
                  <c:v>09-12-2023</c:v>
                </c:pt>
                <c:pt idx="297">
                  <c:v>09-11-2023</c:v>
                </c:pt>
                <c:pt idx="298">
                  <c:v>09-08-2023</c:v>
                </c:pt>
                <c:pt idx="299">
                  <c:v>09-07-2023</c:v>
                </c:pt>
                <c:pt idx="300">
                  <c:v>09-06-2023</c:v>
                </c:pt>
                <c:pt idx="301">
                  <c:v>09-05-2023</c:v>
                </c:pt>
                <c:pt idx="302">
                  <c:v>09-04-2023</c:v>
                </c:pt>
                <c:pt idx="303">
                  <c:v>09-01-2023</c:v>
                </c:pt>
                <c:pt idx="304">
                  <c:v>08/31/2023</c:v>
                </c:pt>
                <c:pt idx="305">
                  <c:v>08/30/2023</c:v>
                </c:pt>
                <c:pt idx="306">
                  <c:v>08/29/2023</c:v>
                </c:pt>
                <c:pt idx="307">
                  <c:v>08/28/2023</c:v>
                </c:pt>
                <c:pt idx="308">
                  <c:v>08/25/2023</c:v>
                </c:pt>
                <c:pt idx="309">
                  <c:v>08/24/2023</c:v>
                </c:pt>
                <c:pt idx="310">
                  <c:v>08/23/2023</c:v>
                </c:pt>
                <c:pt idx="311">
                  <c:v>08/22/2023</c:v>
                </c:pt>
                <c:pt idx="312">
                  <c:v>08/21/2023</c:v>
                </c:pt>
                <c:pt idx="313">
                  <c:v>08/18/2023</c:v>
                </c:pt>
                <c:pt idx="314">
                  <c:v>08/17/2023</c:v>
                </c:pt>
                <c:pt idx="315">
                  <c:v>08/16/2023</c:v>
                </c:pt>
                <c:pt idx="316">
                  <c:v>08/14/2023</c:v>
                </c:pt>
                <c:pt idx="317">
                  <c:v>08-11-2023</c:v>
                </c:pt>
                <c:pt idx="318">
                  <c:v>08-10-2023</c:v>
                </c:pt>
                <c:pt idx="319">
                  <c:v>08-09-2023</c:v>
                </c:pt>
                <c:pt idx="320">
                  <c:v>08-08-2023</c:v>
                </c:pt>
                <c:pt idx="321">
                  <c:v>08-07-2023</c:v>
                </c:pt>
                <c:pt idx="322">
                  <c:v>08-04-2023</c:v>
                </c:pt>
                <c:pt idx="323">
                  <c:v>08-03-2023</c:v>
                </c:pt>
                <c:pt idx="324">
                  <c:v>08-02-2023</c:v>
                </c:pt>
                <c:pt idx="325">
                  <c:v>08-01-2023</c:v>
                </c:pt>
                <c:pt idx="326">
                  <c:v>07/31/2023</c:v>
                </c:pt>
                <c:pt idx="327">
                  <c:v>07/28/2023</c:v>
                </c:pt>
                <c:pt idx="328">
                  <c:v>07/27/2023</c:v>
                </c:pt>
                <c:pt idx="329">
                  <c:v>07/26/2023</c:v>
                </c:pt>
                <c:pt idx="330">
                  <c:v>07/25/2023</c:v>
                </c:pt>
                <c:pt idx="331">
                  <c:v>07/24/2023</c:v>
                </c:pt>
                <c:pt idx="332">
                  <c:v>07/21/2023</c:v>
                </c:pt>
                <c:pt idx="333">
                  <c:v>07/20/2023</c:v>
                </c:pt>
                <c:pt idx="334">
                  <c:v>07/19/2023</c:v>
                </c:pt>
                <c:pt idx="335">
                  <c:v>07/18/2023</c:v>
                </c:pt>
                <c:pt idx="336">
                  <c:v>07/17/2023</c:v>
                </c:pt>
                <c:pt idx="337">
                  <c:v>07/14/2023</c:v>
                </c:pt>
                <c:pt idx="338">
                  <c:v>07/13/2023</c:v>
                </c:pt>
                <c:pt idx="339">
                  <c:v>07-12-2023</c:v>
                </c:pt>
                <c:pt idx="340">
                  <c:v>07-11-2023</c:v>
                </c:pt>
                <c:pt idx="341">
                  <c:v>07-10-2023</c:v>
                </c:pt>
                <c:pt idx="342">
                  <c:v>07-07-2023</c:v>
                </c:pt>
                <c:pt idx="343">
                  <c:v>07-06-2023</c:v>
                </c:pt>
                <c:pt idx="344">
                  <c:v>07-05-2023</c:v>
                </c:pt>
                <c:pt idx="345">
                  <c:v>07-04-2023</c:v>
                </c:pt>
                <c:pt idx="346">
                  <c:v>07-03-2023</c:v>
                </c:pt>
                <c:pt idx="347">
                  <c:v>06/30/2023</c:v>
                </c:pt>
                <c:pt idx="348">
                  <c:v>06/28/2023</c:v>
                </c:pt>
                <c:pt idx="349">
                  <c:v>06/27/2023</c:v>
                </c:pt>
                <c:pt idx="350">
                  <c:v>06/26/2023</c:v>
                </c:pt>
                <c:pt idx="351">
                  <c:v>06/23/2023</c:v>
                </c:pt>
                <c:pt idx="352">
                  <c:v>06/22/2023</c:v>
                </c:pt>
                <c:pt idx="353">
                  <c:v>06/21/2023</c:v>
                </c:pt>
                <c:pt idx="354">
                  <c:v>06/20/2023</c:v>
                </c:pt>
                <c:pt idx="355">
                  <c:v>06/19/2023</c:v>
                </c:pt>
                <c:pt idx="356">
                  <c:v>06/16/2023</c:v>
                </c:pt>
                <c:pt idx="357">
                  <c:v>06/15/2023</c:v>
                </c:pt>
                <c:pt idx="358">
                  <c:v>06/14/2023</c:v>
                </c:pt>
                <c:pt idx="359">
                  <c:v>06/13/2023</c:v>
                </c:pt>
                <c:pt idx="360">
                  <c:v>06-12-2023</c:v>
                </c:pt>
                <c:pt idx="361">
                  <c:v>06-09-2023</c:v>
                </c:pt>
                <c:pt idx="362">
                  <c:v>06-08-2023</c:v>
                </c:pt>
                <c:pt idx="363">
                  <c:v>06-07-2023</c:v>
                </c:pt>
                <c:pt idx="364">
                  <c:v>06-06-2023</c:v>
                </c:pt>
                <c:pt idx="365">
                  <c:v>06-05-2023</c:v>
                </c:pt>
                <c:pt idx="366">
                  <c:v>06-02-2023</c:v>
                </c:pt>
                <c:pt idx="367">
                  <c:v>06-01-2023</c:v>
                </c:pt>
                <c:pt idx="368">
                  <c:v>05/31/2023</c:v>
                </c:pt>
                <c:pt idx="369">
                  <c:v>05/30/2023</c:v>
                </c:pt>
                <c:pt idx="370">
                  <c:v>05/29/2023</c:v>
                </c:pt>
                <c:pt idx="371">
                  <c:v>05/26/2023</c:v>
                </c:pt>
                <c:pt idx="372">
                  <c:v>05/25/2023</c:v>
                </c:pt>
                <c:pt idx="373">
                  <c:v>05/24/2023</c:v>
                </c:pt>
                <c:pt idx="374">
                  <c:v>05/23/2023</c:v>
                </c:pt>
                <c:pt idx="375">
                  <c:v>05/22/2023</c:v>
                </c:pt>
                <c:pt idx="376">
                  <c:v>05/19/2023</c:v>
                </c:pt>
                <c:pt idx="377">
                  <c:v>05/18/2023</c:v>
                </c:pt>
                <c:pt idx="378">
                  <c:v>05/17/2023</c:v>
                </c:pt>
                <c:pt idx="379">
                  <c:v>05/16/2023</c:v>
                </c:pt>
                <c:pt idx="380">
                  <c:v>05/15/2023</c:v>
                </c:pt>
                <c:pt idx="381">
                  <c:v>05-12-2023</c:v>
                </c:pt>
                <c:pt idx="382">
                  <c:v>05-11-2023</c:v>
                </c:pt>
                <c:pt idx="383">
                  <c:v>05-10-2023</c:v>
                </c:pt>
                <c:pt idx="384">
                  <c:v>05-09-2023</c:v>
                </c:pt>
                <c:pt idx="385">
                  <c:v>05-08-2023</c:v>
                </c:pt>
                <c:pt idx="386">
                  <c:v>05-05-2023</c:v>
                </c:pt>
                <c:pt idx="387">
                  <c:v>05-04-2023</c:v>
                </c:pt>
                <c:pt idx="388">
                  <c:v>05-03-2023</c:v>
                </c:pt>
                <c:pt idx="389">
                  <c:v>05-02-2023</c:v>
                </c:pt>
                <c:pt idx="390">
                  <c:v>04/28/2023</c:v>
                </c:pt>
                <c:pt idx="391">
                  <c:v>04/27/2023</c:v>
                </c:pt>
                <c:pt idx="392">
                  <c:v>04/26/2023</c:v>
                </c:pt>
                <c:pt idx="393">
                  <c:v>04/25/2023</c:v>
                </c:pt>
                <c:pt idx="394">
                  <c:v>04/24/2023</c:v>
                </c:pt>
                <c:pt idx="395">
                  <c:v>04/21/2023</c:v>
                </c:pt>
                <c:pt idx="396">
                  <c:v>04/20/2023</c:v>
                </c:pt>
                <c:pt idx="397">
                  <c:v>04/19/2023</c:v>
                </c:pt>
                <c:pt idx="398">
                  <c:v>04/18/2023</c:v>
                </c:pt>
                <c:pt idx="399">
                  <c:v>04/17/2023</c:v>
                </c:pt>
                <c:pt idx="400">
                  <c:v>04/13/2023</c:v>
                </c:pt>
                <c:pt idx="401">
                  <c:v>04-12-2023</c:v>
                </c:pt>
                <c:pt idx="402">
                  <c:v>04-11-2023</c:v>
                </c:pt>
                <c:pt idx="403">
                  <c:v>04-10-2023</c:v>
                </c:pt>
                <c:pt idx="404">
                  <c:v>04-06-2023</c:v>
                </c:pt>
                <c:pt idx="405">
                  <c:v>04-05-2023</c:v>
                </c:pt>
                <c:pt idx="406">
                  <c:v>04-03-2023</c:v>
                </c:pt>
                <c:pt idx="407">
                  <c:v>03/31/2023</c:v>
                </c:pt>
                <c:pt idx="408">
                  <c:v>03/29/2023</c:v>
                </c:pt>
                <c:pt idx="409">
                  <c:v>03/28/2023</c:v>
                </c:pt>
                <c:pt idx="410">
                  <c:v>03/27/2023</c:v>
                </c:pt>
                <c:pt idx="411">
                  <c:v>03/24/2023</c:v>
                </c:pt>
                <c:pt idx="412">
                  <c:v>03/23/2023</c:v>
                </c:pt>
                <c:pt idx="413">
                  <c:v>03/22/2023</c:v>
                </c:pt>
                <c:pt idx="414">
                  <c:v>03/21/2023</c:v>
                </c:pt>
                <c:pt idx="415">
                  <c:v>03/20/2023</c:v>
                </c:pt>
                <c:pt idx="416">
                  <c:v>03/17/2023</c:v>
                </c:pt>
                <c:pt idx="417">
                  <c:v>03/16/2023</c:v>
                </c:pt>
                <c:pt idx="418">
                  <c:v>03/15/2023</c:v>
                </c:pt>
                <c:pt idx="419">
                  <c:v>03/14/2023</c:v>
                </c:pt>
                <c:pt idx="420">
                  <c:v>03/13/2023</c:v>
                </c:pt>
                <c:pt idx="421">
                  <c:v>03-10-2023</c:v>
                </c:pt>
                <c:pt idx="422">
                  <c:v>03-09-2023</c:v>
                </c:pt>
                <c:pt idx="423">
                  <c:v>03-08-2023</c:v>
                </c:pt>
                <c:pt idx="424">
                  <c:v>03-06-2023</c:v>
                </c:pt>
                <c:pt idx="425">
                  <c:v>03-03-2023</c:v>
                </c:pt>
                <c:pt idx="426">
                  <c:v>03-02-2023</c:v>
                </c:pt>
                <c:pt idx="427">
                  <c:v>03-01-2023</c:v>
                </c:pt>
                <c:pt idx="428">
                  <c:v>02/28/2023</c:v>
                </c:pt>
                <c:pt idx="429">
                  <c:v>02/27/2023</c:v>
                </c:pt>
                <c:pt idx="430">
                  <c:v>02/24/2023</c:v>
                </c:pt>
                <c:pt idx="431">
                  <c:v>02/23/2023</c:v>
                </c:pt>
                <c:pt idx="432">
                  <c:v>02/22/2023</c:v>
                </c:pt>
                <c:pt idx="433">
                  <c:v>02/21/2023</c:v>
                </c:pt>
                <c:pt idx="434">
                  <c:v>02/20/2023</c:v>
                </c:pt>
                <c:pt idx="435">
                  <c:v>02/17/2023</c:v>
                </c:pt>
                <c:pt idx="436">
                  <c:v>02/16/2023</c:v>
                </c:pt>
                <c:pt idx="437">
                  <c:v>02/15/2023</c:v>
                </c:pt>
                <c:pt idx="438">
                  <c:v>02/14/2023</c:v>
                </c:pt>
                <c:pt idx="439">
                  <c:v>02/13/2023</c:v>
                </c:pt>
                <c:pt idx="440">
                  <c:v>02-10-2023</c:v>
                </c:pt>
                <c:pt idx="441">
                  <c:v>02-09-2023</c:v>
                </c:pt>
                <c:pt idx="442">
                  <c:v>02-08-2023</c:v>
                </c:pt>
                <c:pt idx="443">
                  <c:v>02-07-2023</c:v>
                </c:pt>
                <c:pt idx="444">
                  <c:v>02-06-2023</c:v>
                </c:pt>
                <c:pt idx="445">
                  <c:v>02-03-2023</c:v>
                </c:pt>
                <c:pt idx="446">
                  <c:v>02-02-2023</c:v>
                </c:pt>
                <c:pt idx="447">
                  <c:v>02-01-2023</c:v>
                </c:pt>
                <c:pt idx="448">
                  <c:v>01/31/2023</c:v>
                </c:pt>
                <c:pt idx="449">
                  <c:v>01/30/2023</c:v>
                </c:pt>
                <c:pt idx="450">
                  <c:v>01/27/2023</c:v>
                </c:pt>
                <c:pt idx="451">
                  <c:v>01/25/2023</c:v>
                </c:pt>
                <c:pt idx="452">
                  <c:v>01/24/2023</c:v>
                </c:pt>
                <c:pt idx="453">
                  <c:v>01/23/2023</c:v>
                </c:pt>
                <c:pt idx="454">
                  <c:v>01/20/2023</c:v>
                </c:pt>
                <c:pt idx="455">
                  <c:v>01/19/2023</c:v>
                </c:pt>
                <c:pt idx="456">
                  <c:v>01/18/2023</c:v>
                </c:pt>
                <c:pt idx="457">
                  <c:v>01/17/2023</c:v>
                </c:pt>
                <c:pt idx="458">
                  <c:v>01/16/2023</c:v>
                </c:pt>
                <c:pt idx="459">
                  <c:v>01/13/2023</c:v>
                </c:pt>
                <c:pt idx="460">
                  <c:v>01-12-2023</c:v>
                </c:pt>
                <c:pt idx="461">
                  <c:v>01-11-2023</c:v>
                </c:pt>
                <c:pt idx="462">
                  <c:v>01-10-2023</c:v>
                </c:pt>
                <c:pt idx="463">
                  <c:v>01-09-2023</c:v>
                </c:pt>
                <c:pt idx="464">
                  <c:v>01-06-2023</c:v>
                </c:pt>
                <c:pt idx="465">
                  <c:v>01-05-2023</c:v>
                </c:pt>
                <c:pt idx="466">
                  <c:v>01-04-2023</c:v>
                </c:pt>
                <c:pt idx="467">
                  <c:v>01-03-2023</c:v>
                </c:pt>
                <c:pt idx="468">
                  <c:v>01-02-2023</c:v>
                </c:pt>
                <c:pt idx="469">
                  <c:v>12/30/2022</c:v>
                </c:pt>
                <c:pt idx="470">
                  <c:v>12/29/2022</c:v>
                </c:pt>
                <c:pt idx="471">
                  <c:v>12/28/2022</c:v>
                </c:pt>
                <c:pt idx="472">
                  <c:v>12/27/2022</c:v>
                </c:pt>
                <c:pt idx="473">
                  <c:v>12/26/2022</c:v>
                </c:pt>
                <c:pt idx="474">
                  <c:v>12/23/2022</c:v>
                </c:pt>
                <c:pt idx="475">
                  <c:v>12/22/2022</c:v>
                </c:pt>
                <c:pt idx="476">
                  <c:v>12/21/2022</c:v>
                </c:pt>
                <c:pt idx="477">
                  <c:v>12/20/2022</c:v>
                </c:pt>
                <c:pt idx="478">
                  <c:v>12/19/2022</c:v>
                </c:pt>
                <c:pt idx="479">
                  <c:v>12/16/2022</c:v>
                </c:pt>
                <c:pt idx="480">
                  <c:v>12/15/2022</c:v>
                </c:pt>
                <c:pt idx="481">
                  <c:v>12/14/2022</c:v>
                </c:pt>
                <c:pt idx="482">
                  <c:v>12/13/2022</c:v>
                </c:pt>
                <c:pt idx="483">
                  <c:v>12-12-2022</c:v>
                </c:pt>
                <c:pt idx="484">
                  <c:v>12-09-2022</c:v>
                </c:pt>
                <c:pt idx="485">
                  <c:v>12-08-2022</c:v>
                </c:pt>
                <c:pt idx="486">
                  <c:v>12-07-2022</c:v>
                </c:pt>
                <c:pt idx="487">
                  <c:v>12-06-2022</c:v>
                </c:pt>
                <c:pt idx="488">
                  <c:v>12-05-2022</c:v>
                </c:pt>
                <c:pt idx="489">
                  <c:v>12-02-2022</c:v>
                </c:pt>
                <c:pt idx="490">
                  <c:v>12-01-2022</c:v>
                </c:pt>
                <c:pt idx="491">
                  <c:v>11/30/2022</c:v>
                </c:pt>
                <c:pt idx="492">
                  <c:v>11/29/2022</c:v>
                </c:pt>
                <c:pt idx="493">
                  <c:v>11/28/2022</c:v>
                </c:pt>
                <c:pt idx="494">
                  <c:v>11/25/2022</c:v>
                </c:pt>
                <c:pt idx="495">
                  <c:v>11/24/2022</c:v>
                </c:pt>
                <c:pt idx="496">
                  <c:v>11/23/2022</c:v>
                </c:pt>
                <c:pt idx="497">
                  <c:v>11/22/2022</c:v>
                </c:pt>
                <c:pt idx="498">
                  <c:v>11/21/2022</c:v>
                </c:pt>
                <c:pt idx="499">
                  <c:v>11/18/2022</c:v>
                </c:pt>
                <c:pt idx="500">
                  <c:v>11/17/2022</c:v>
                </c:pt>
                <c:pt idx="501">
                  <c:v>11/16/2022</c:v>
                </c:pt>
                <c:pt idx="502">
                  <c:v>11/15/2022</c:v>
                </c:pt>
                <c:pt idx="503">
                  <c:v>11/14/2022</c:v>
                </c:pt>
                <c:pt idx="504">
                  <c:v>11-11-2022</c:v>
                </c:pt>
                <c:pt idx="505">
                  <c:v>11-10-2022</c:v>
                </c:pt>
                <c:pt idx="506">
                  <c:v>11-09-2022</c:v>
                </c:pt>
                <c:pt idx="507">
                  <c:v>11-07-2022</c:v>
                </c:pt>
                <c:pt idx="508">
                  <c:v>11-04-2022</c:v>
                </c:pt>
                <c:pt idx="509">
                  <c:v>11-03-2022</c:v>
                </c:pt>
                <c:pt idx="510">
                  <c:v>11-02-2022</c:v>
                </c:pt>
                <c:pt idx="511">
                  <c:v>11-01-2022</c:v>
                </c:pt>
                <c:pt idx="512">
                  <c:v>10/31/2022</c:v>
                </c:pt>
                <c:pt idx="513">
                  <c:v>10/28/2022</c:v>
                </c:pt>
                <c:pt idx="514">
                  <c:v>10/27/2022</c:v>
                </c:pt>
                <c:pt idx="515">
                  <c:v>10/25/2022</c:v>
                </c:pt>
                <c:pt idx="516">
                  <c:v>10/24/2022</c:v>
                </c:pt>
                <c:pt idx="517">
                  <c:v>10/21/2022</c:v>
                </c:pt>
                <c:pt idx="518">
                  <c:v>10/20/2022</c:v>
                </c:pt>
                <c:pt idx="519">
                  <c:v>10/19/2022</c:v>
                </c:pt>
                <c:pt idx="520">
                  <c:v>10/18/2022</c:v>
                </c:pt>
                <c:pt idx="521">
                  <c:v>10/17/2022</c:v>
                </c:pt>
                <c:pt idx="522">
                  <c:v>10/14/2022</c:v>
                </c:pt>
                <c:pt idx="523">
                  <c:v>10/13/2022</c:v>
                </c:pt>
                <c:pt idx="524">
                  <c:v>10-12-2022</c:v>
                </c:pt>
                <c:pt idx="525">
                  <c:v>10-11-2022</c:v>
                </c:pt>
                <c:pt idx="526">
                  <c:v>10-10-2022</c:v>
                </c:pt>
                <c:pt idx="527">
                  <c:v>10-07-2022</c:v>
                </c:pt>
                <c:pt idx="528">
                  <c:v>10-06-2022</c:v>
                </c:pt>
                <c:pt idx="529">
                  <c:v>10-04-2022</c:v>
                </c:pt>
                <c:pt idx="530">
                  <c:v>10-03-2022</c:v>
                </c:pt>
                <c:pt idx="531">
                  <c:v>09/30/2022</c:v>
                </c:pt>
                <c:pt idx="532">
                  <c:v>09/29/2022</c:v>
                </c:pt>
                <c:pt idx="533">
                  <c:v>09/28/2022</c:v>
                </c:pt>
                <c:pt idx="534">
                  <c:v>09/27/2022</c:v>
                </c:pt>
                <c:pt idx="535">
                  <c:v>09/26/2022</c:v>
                </c:pt>
                <c:pt idx="536">
                  <c:v>09/23/2022</c:v>
                </c:pt>
                <c:pt idx="537">
                  <c:v>09/22/2022</c:v>
                </c:pt>
                <c:pt idx="538">
                  <c:v>09/21/2022</c:v>
                </c:pt>
                <c:pt idx="539">
                  <c:v>09/20/2022</c:v>
                </c:pt>
                <c:pt idx="540">
                  <c:v>09/19/2022</c:v>
                </c:pt>
                <c:pt idx="541">
                  <c:v>09/16/2022</c:v>
                </c:pt>
                <c:pt idx="542">
                  <c:v>09/15/2022</c:v>
                </c:pt>
                <c:pt idx="543">
                  <c:v>09/14/2022</c:v>
                </c:pt>
                <c:pt idx="544">
                  <c:v>09/13/2022</c:v>
                </c:pt>
                <c:pt idx="545">
                  <c:v>09-12-2022</c:v>
                </c:pt>
                <c:pt idx="546">
                  <c:v>09-09-2022</c:v>
                </c:pt>
                <c:pt idx="547">
                  <c:v>09-08-2022</c:v>
                </c:pt>
                <c:pt idx="548">
                  <c:v>09-07-2022</c:v>
                </c:pt>
                <c:pt idx="549">
                  <c:v>09-06-2022</c:v>
                </c:pt>
                <c:pt idx="550">
                  <c:v>09-05-2022</c:v>
                </c:pt>
                <c:pt idx="551">
                  <c:v>09-02-2022</c:v>
                </c:pt>
                <c:pt idx="552">
                  <c:v>09-01-2022</c:v>
                </c:pt>
                <c:pt idx="553">
                  <c:v>08/30/2022</c:v>
                </c:pt>
                <c:pt idx="554">
                  <c:v>08/29/2022</c:v>
                </c:pt>
                <c:pt idx="555">
                  <c:v>08/26/2022</c:v>
                </c:pt>
                <c:pt idx="556">
                  <c:v>08/25/2022</c:v>
                </c:pt>
                <c:pt idx="557">
                  <c:v>08/24/2022</c:v>
                </c:pt>
                <c:pt idx="558">
                  <c:v>08/23/2022</c:v>
                </c:pt>
                <c:pt idx="559">
                  <c:v>08/22/2022</c:v>
                </c:pt>
                <c:pt idx="560">
                  <c:v>08/19/2022</c:v>
                </c:pt>
                <c:pt idx="561">
                  <c:v>08/18/2022</c:v>
                </c:pt>
                <c:pt idx="562">
                  <c:v>08/17/2022</c:v>
                </c:pt>
                <c:pt idx="563">
                  <c:v>08/16/2022</c:v>
                </c:pt>
                <c:pt idx="564">
                  <c:v>08-12-2022</c:v>
                </c:pt>
                <c:pt idx="565">
                  <c:v>08-11-2022</c:v>
                </c:pt>
                <c:pt idx="566">
                  <c:v>08-10-2022</c:v>
                </c:pt>
                <c:pt idx="567">
                  <c:v>08-08-2022</c:v>
                </c:pt>
                <c:pt idx="568">
                  <c:v>08-05-2022</c:v>
                </c:pt>
                <c:pt idx="569">
                  <c:v>08-04-2022</c:v>
                </c:pt>
                <c:pt idx="570">
                  <c:v>08-03-2022</c:v>
                </c:pt>
                <c:pt idx="571">
                  <c:v>08-02-2022</c:v>
                </c:pt>
                <c:pt idx="572">
                  <c:v>08-01-2022</c:v>
                </c:pt>
                <c:pt idx="573">
                  <c:v>07/29/2022</c:v>
                </c:pt>
                <c:pt idx="574">
                  <c:v>07/28/2022</c:v>
                </c:pt>
                <c:pt idx="575">
                  <c:v>07/27/2022</c:v>
                </c:pt>
                <c:pt idx="576">
                  <c:v>07/26/2022</c:v>
                </c:pt>
                <c:pt idx="577">
                  <c:v>07/25/2022</c:v>
                </c:pt>
                <c:pt idx="578">
                  <c:v>07/22/2022</c:v>
                </c:pt>
                <c:pt idx="579">
                  <c:v>07/21/2022</c:v>
                </c:pt>
                <c:pt idx="580">
                  <c:v>07/20/2022</c:v>
                </c:pt>
                <c:pt idx="581">
                  <c:v>07/19/2022</c:v>
                </c:pt>
                <c:pt idx="582">
                  <c:v>07/18/2022</c:v>
                </c:pt>
                <c:pt idx="583">
                  <c:v>07/15/2022</c:v>
                </c:pt>
                <c:pt idx="584">
                  <c:v>07/14/2022</c:v>
                </c:pt>
                <c:pt idx="585">
                  <c:v>07/13/2022</c:v>
                </c:pt>
                <c:pt idx="586">
                  <c:v>07-12-2022</c:v>
                </c:pt>
                <c:pt idx="587">
                  <c:v>07-11-2022</c:v>
                </c:pt>
                <c:pt idx="588">
                  <c:v>07-08-2022</c:v>
                </c:pt>
                <c:pt idx="589">
                  <c:v>07-07-2022</c:v>
                </c:pt>
                <c:pt idx="590">
                  <c:v>07-06-2022</c:v>
                </c:pt>
                <c:pt idx="591">
                  <c:v>07-05-2022</c:v>
                </c:pt>
                <c:pt idx="592">
                  <c:v>07-04-2022</c:v>
                </c:pt>
                <c:pt idx="593">
                  <c:v>07-01-2022</c:v>
                </c:pt>
                <c:pt idx="594">
                  <c:v>06/30/2022</c:v>
                </c:pt>
                <c:pt idx="595">
                  <c:v>06/29/2022</c:v>
                </c:pt>
                <c:pt idx="596">
                  <c:v>06/28/2022</c:v>
                </c:pt>
                <c:pt idx="597">
                  <c:v>06/27/2022</c:v>
                </c:pt>
                <c:pt idx="598">
                  <c:v>06/24/2022</c:v>
                </c:pt>
                <c:pt idx="599">
                  <c:v>06/23/2022</c:v>
                </c:pt>
                <c:pt idx="600">
                  <c:v>06/22/2022</c:v>
                </c:pt>
                <c:pt idx="601">
                  <c:v>06/21/2022</c:v>
                </c:pt>
                <c:pt idx="602">
                  <c:v>06/20/2022</c:v>
                </c:pt>
                <c:pt idx="603">
                  <c:v>06/17/2022</c:v>
                </c:pt>
                <c:pt idx="604">
                  <c:v>06/16/2022</c:v>
                </c:pt>
                <c:pt idx="605">
                  <c:v>06/15/2022</c:v>
                </c:pt>
                <c:pt idx="606">
                  <c:v>06/14/2022</c:v>
                </c:pt>
                <c:pt idx="607">
                  <c:v>06/13/2022</c:v>
                </c:pt>
                <c:pt idx="608">
                  <c:v>06-10-2022</c:v>
                </c:pt>
                <c:pt idx="609">
                  <c:v>06-09-2022</c:v>
                </c:pt>
                <c:pt idx="610">
                  <c:v>06-08-2022</c:v>
                </c:pt>
                <c:pt idx="611">
                  <c:v>06-07-2022</c:v>
                </c:pt>
                <c:pt idx="612">
                  <c:v>06-06-2022</c:v>
                </c:pt>
                <c:pt idx="613">
                  <c:v>06-03-2022</c:v>
                </c:pt>
                <c:pt idx="614">
                  <c:v>06-02-2022</c:v>
                </c:pt>
                <c:pt idx="615">
                  <c:v>06-01-2022</c:v>
                </c:pt>
                <c:pt idx="616">
                  <c:v>05/31/2022</c:v>
                </c:pt>
                <c:pt idx="617">
                  <c:v>05/30/2022</c:v>
                </c:pt>
                <c:pt idx="618">
                  <c:v>05/27/2022</c:v>
                </c:pt>
                <c:pt idx="619">
                  <c:v>05/26/2022</c:v>
                </c:pt>
                <c:pt idx="620">
                  <c:v>05/25/2022</c:v>
                </c:pt>
                <c:pt idx="621">
                  <c:v>05/24/2022</c:v>
                </c:pt>
                <c:pt idx="622">
                  <c:v>05/23/2022</c:v>
                </c:pt>
                <c:pt idx="623">
                  <c:v>05/20/2022</c:v>
                </c:pt>
                <c:pt idx="624">
                  <c:v>05/19/2022</c:v>
                </c:pt>
                <c:pt idx="625">
                  <c:v>05/18/2022</c:v>
                </c:pt>
                <c:pt idx="626">
                  <c:v>05/17/2022</c:v>
                </c:pt>
                <c:pt idx="627">
                  <c:v>05/16/2022</c:v>
                </c:pt>
                <c:pt idx="628">
                  <c:v>05/13/2022</c:v>
                </c:pt>
                <c:pt idx="629">
                  <c:v>05-12-2022</c:v>
                </c:pt>
                <c:pt idx="630">
                  <c:v>05-11-2022</c:v>
                </c:pt>
                <c:pt idx="631">
                  <c:v>05-10-2022</c:v>
                </c:pt>
                <c:pt idx="632">
                  <c:v>05-09-2022</c:v>
                </c:pt>
                <c:pt idx="633">
                  <c:v>05-06-2022</c:v>
                </c:pt>
                <c:pt idx="634">
                  <c:v>05-05-2022</c:v>
                </c:pt>
                <c:pt idx="635">
                  <c:v>05-04-2022</c:v>
                </c:pt>
                <c:pt idx="636">
                  <c:v>05-02-2022</c:v>
                </c:pt>
                <c:pt idx="637">
                  <c:v>04/29/2022</c:v>
                </c:pt>
                <c:pt idx="638">
                  <c:v>04/28/2022</c:v>
                </c:pt>
                <c:pt idx="639">
                  <c:v>04/27/2022</c:v>
                </c:pt>
                <c:pt idx="640">
                  <c:v>04/26/2022</c:v>
                </c:pt>
                <c:pt idx="641">
                  <c:v>04/25/2022</c:v>
                </c:pt>
                <c:pt idx="642">
                  <c:v>04/22/2022</c:v>
                </c:pt>
                <c:pt idx="643">
                  <c:v>04/21/2022</c:v>
                </c:pt>
                <c:pt idx="644">
                  <c:v>04/20/2022</c:v>
                </c:pt>
                <c:pt idx="645">
                  <c:v>04/19/2022</c:v>
                </c:pt>
                <c:pt idx="646">
                  <c:v>04/18/2022</c:v>
                </c:pt>
                <c:pt idx="647">
                  <c:v>04/13/2022</c:v>
                </c:pt>
                <c:pt idx="648">
                  <c:v>04-12-2022</c:v>
                </c:pt>
                <c:pt idx="649">
                  <c:v>04-11-2022</c:v>
                </c:pt>
                <c:pt idx="650">
                  <c:v>04-08-2022</c:v>
                </c:pt>
                <c:pt idx="651">
                  <c:v>04-07-2022</c:v>
                </c:pt>
                <c:pt idx="652">
                  <c:v>04-06-2022</c:v>
                </c:pt>
                <c:pt idx="653">
                  <c:v>04-05-2022</c:v>
                </c:pt>
                <c:pt idx="654">
                  <c:v>04-04-2022</c:v>
                </c:pt>
                <c:pt idx="655">
                  <c:v>04-01-2022</c:v>
                </c:pt>
                <c:pt idx="656">
                  <c:v>03/31/2022</c:v>
                </c:pt>
                <c:pt idx="657">
                  <c:v>03/30/2022</c:v>
                </c:pt>
                <c:pt idx="658">
                  <c:v>03/29/2022</c:v>
                </c:pt>
                <c:pt idx="659">
                  <c:v>03/28/2022</c:v>
                </c:pt>
                <c:pt idx="660">
                  <c:v>03/25/2022</c:v>
                </c:pt>
                <c:pt idx="661">
                  <c:v>03/24/2022</c:v>
                </c:pt>
                <c:pt idx="662">
                  <c:v>03/23/2022</c:v>
                </c:pt>
                <c:pt idx="663">
                  <c:v>03/22/2022</c:v>
                </c:pt>
                <c:pt idx="664">
                  <c:v>03/21/2022</c:v>
                </c:pt>
                <c:pt idx="665">
                  <c:v>03/17/2022</c:v>
                </c:pt>
                <c:pt idx="666">
                  <c:v>03/16/2022</c:v>
                </c:pt>
                <c:pt idx="667">
                  <c:v>03/15/2022</c:v>
                </c:pt>
                <c:pt idx="668">
                  <c:v>03/14/2022</c:v>
                </c:pt>
                <c:pt idx="669">
                  <c:v>03-11-2022</c:v>
                </c:pt>
                <c:pt idx="670">
                  <c:v>03-10-2022</c:v>
                </c:pt>
                <c:pt idx="671">
                  <c:v>03-09-2022</c:v>
                </c:pt>
                <c:pt idx="672">
                  <c:v>03-08-2022</c:v>
                </c:pt>
                <c:pt idx="673">
                  <c:v>03-07-2022</c:v>
                </c:pt>
                <c:pt idx="674">
                  <c:v>03-04-2022</c:v>
                </c:pt>
                <c:pt idx="675">
                  <c:v>03-03-2022</c:v>
                </c:pt>
                <c:pt idx="676">
                  <c:v>03-02-2022</c:v>
                </c:pt>
                <c:pt idx="677">
                  <c:v>02/28/2022</c:v>
                </c:pt>
                <c:pt idx="678">
                  <c:v>02/25/2022</c:v>
                </c:pt>
                <c:pt idx="679">
                  <c:v>02/24/2022</c:v>
                </c:pt>
                <c:pt idx="680">
                  <c:v>02/23/2022</c:v>
                </c:pt>
                <c:pt idx="681">
                  <c:v>02/22/2022</c:v>
                </c:pt>
                <c:pt idx="682">
                  <c:v>02/21/2022</c:v>
                </c:pt>
                <c:pt idx="683">
                  <c:v>02/18/2022</c:v>
                </c:pt>
                <c:pt idx="684">
                  <c:v>02/17/2022</c:v>
                </c:pt>
                <c:pt idx="685">
                  <c:v>02/16/2022</c:v>
                </c:pt>
                <c:pt idx="686">
                  <c:v>02/15/2022</c:v>
                </c:pt>
                <c:pt idx="687">
                  <c:v>02/14/2022</c:v>
                </c:pt>
                <c:pt idx="688">
                  <c:v>02-11-2022</c:v>
                </c:pt>
                <c:pt idx="689">
                  <c:v>02-10-2022</c:v>
                </c:pt>
                <c:pt idx="690">
                  <c:v>02-09-2022</c:v>
                </c:pt>
                <c:pt idx="691">
                  <c:v>02-08-2022</c:v>
                </c:pt>
                <c:pt idx="692">
                  <c:v>02-07-2022</c:v>
                </c:pt>
                <c:pt idx="693">
                  <c:v>02-04-2022</c:v>
                </c:pt>
                <c:pt idx="694">
                  <c:v>02-03-2022</c:v>
                </c:pt>
                <c:pt idx="695">
                  <c:v>02-02-2022</c:v>
                </c:pt>
                <c:pt idx="696">
                  <c:v>02-01-2022</c:v>
                </c:pt>
                <c:pt idx="697">
                  <c:v>01/31/2022</c:v>
                </c:pt>
                <c:pt idx="698">
                  <c:v>01/28/2022</c:v>
                </c:pt>
                <c:pt idx="699">
                  <c:v>01/27/2022</c:v>
                </c:pt>
                <c:pt idx="700">
                  <c:v>01/25/2022</c:v>
                </c:pt>
                <c:pt idx="701">
                  <c:v>01/24/2022</c:v>
                </c:pt>
                <c:pt idx="702">
                  <c:v>01/21/2022</c:v>
                </c:pt>
                <c:pt idx="703">
                  <c:v>01/20/2022</c:v>
                </c:pt>
                <c:pt idx="704">
                  <c:v>01/19/2022</c:v>
                </c:pt>
                <c:pt idx="705">
                  <c:v>01/18/2022</c:v>
                </c:pt>
                <c:pt idx="706">
                  <c:v>01/17/2022</c:v>
                </c:pt>
                <c:pt idx="707">
                  <c:v>01/14/2022</c:v>
                </c:pt>
                <c:pt idx="708">
                  <c:v>01/13/2022</c:v>
                </c:pt>
                <c:pt idx="709">
                  <c:v>01-12-2022</c:v>
                </c:pt>
                <c:pt idx="710">
                  <c:v>01-11-2022</c:v>
                </c:pt>
                <c:pt idx="711">
                  <c:v>01-10-2022</c:v>
                </c:pt>
                <c:pt idx="712">
                  <c:v>01-07-2022</c:v>
                </c:pt>
                <c:pt idx="713">
                  <c:v>01-06-2022</c:v>
                </c:pt>
                <c:pt idx="714">
                  <c:v>01-05-2022</c:v>
                </c:pt>
                <c:pt idx="715">
                  <c:v>01-04-2022</c:v>
                </c:pt>
                <c:pt idx="716">
                  <c:v>01-03-2022</c:v>
                </c:pt>
                <c:pt idx="717">
                  <c:v>12/31/2021</c:v>
                </c:pt>
                <c:pt idx="718">
                  <c:v>12/30/2021</c:v>
                </c:pt>
                <c:pt idx="719">
                  <c:v>12/29/2021</c:v>
                </c:pt>
                <c:pt idx="720">
                  <c:v>12/28/2021</c:v>
                </c:pt>
                <c:pt idx="721">
                  <c:v>12/27/2021</c:v>
                </c:pt>
                <c:pt idx="722">
                  <c:v>12/24/2021</c:v>
                </c:pt>
                <c:pt idx="723">
                  <c:v>12/23/2021</c:v>
                </c:pt>
                <c:pt idx="724">
                  <c:v>12/22/2021</c:v>
                </c:pt>
                <c:pt idx="725">
                  <c:v>12/21/2021</c:v>
                </c:pt>
                <c:pt idx="726">
                  <c:v>12/20/2021</c:v>
                </c:pt>
                <c:pt idx="727">
                  <c:v>12/17/2021</c:v>
                </c:pt>
                <c:pt idx="728">
                  <c:v>12/16/2021</c:v>
                </c:pt>
                <c:pt idx="729">
                  <c:v>12/15/2021</c:v>
                </c:pt>
                <c:pt idx="730">
                  <c:v>12/14/2021</c:v>
                </c:pt>
                <c:pt idx="731">
                  <c:v>12/13/2021</c:v>
                </c:pt>
                <c:pt idx="732">
                  <c:v>12-10-2021</c:v>
                </c:pt>
                <c:pt idx="733">
                  <c:v>12-09-2021</c:v>
                </c:pt>
                <c:pt idx="734">
                  <c:v>12-08-2021</c:v>
                </c:pt>
                <c:pt idx="735">
                  <c:v>12-07-2021</c:v>
                </c:pt>
                <c:pt idx="736">
                  <c:v>12-06-2021</c:v>
                </c:pt>
                <c:pt idx="737">
                  <c:v>12-03-2021</c:v>
                </c:pt>
                <c:pt idx="738">
                  <c:v>12-02-2021</c:v>
                </c:pt>
                <c:pt idx="739">
                  <c:v>12-01-2021</c:v>
                </c:pt>
                <c:pt idx="740">
                  <c:v>11/30/2021</c:v>
                </c:pt>
                <c:pt idx="741">
                  <c:v>11/29/2021</c:v>
                </c:pt>
                <c:pt idx="742">
                  <c:v>11/26/2021</c:v>
                </c:pt>
                <c:pt idx="743">
                  <c:v>11/25/2021</c:v>
                </c:pt>
                <c:pt idx="744">
                  <c:v>11/24/2021</c:v>
                </c:pt>
                <c:pt idx="745">
                  <c:v>11/23/2021</c:v>
                </c:pt>
                <c:pt idx="746">
                  <c:v>11/22/2021</c:v>
                </c:pt>
                <c:pt idx="747">
                  <c:v>11/18/2021</c:v>
                </c:pt>
                <c:pt idx="748">
                  <c:v>11/17/2021</c:v>
                </c:pt>
                <c:pt idx="749">
                  <c:v>11/16/2021</c:v>
                </c:pt>
                <c:pt idx="750">
                  <c:v>11/15/2021</c:v>
                </c:pt>
                <c:pt idx="751">
                  <c:v>11-12-2021</c:v>
                </c:pt>
                <c:pt idx="752">
                  <c:v>11-11-2021</c:v>
                </c:pt>
                <c:pt idx="753">
                  <c:v>11-10-2021</c:v>
                </c:pt>
                <c:pt idx="754">
                  <c:v>11-09-2021</c:v>
                </c:pt>
                <c:pt idx="755">
                  <c:v>11-08-2021</c:v>
                </c:pt>
                <c:pt idx="756">
                  <c:v>11-04-2021</c:v>
                </c:pt>
                <c:pt idx="757">
                  <c:v>11-03-2021</c:v>
                </c:pt>
                <c:pt idx="758">
                  <c:v>11-02-2021</c:v>
                </c:pt>
                <c:pt idx="759">
                  <c:v>11-01-2021</c:v>
                </c:pt>
                <c:pt idx="760">
                  <c:v>10/29/2021</c:v>
                </c:pt>
                <c:pt idx="761">
                  <c:v>10/28/2021</c:v>
                </c:pt>
                <c:pt idx="762">
                  <c:v>10/27/2021</c:v>
                </c:pt>
                <c:pt idx="763">
                  <c:v>10/26/2021</c:v>
                </c:pt>
                <c:pt idx="764">
                  <c:v>10/25/2021</c:v>
                </c:pt>
                <c:pt idx="765">
                  <c:v>10/22/2021</c:v>
                </c:pt>
                <c:pt idx="766">
                  <c:v>10/21/2021</c:v>
                </c:pt>
                <c:pt idx="767">
                  <c:v>10/20/2021</c:v>
                </c:pt>
                <c:pt idx="768">
                  <c:v>10/19/2021</c:v>
                </c:pt>
                <c:pt idx="769">
                  <c:v>10/18/2021</c:v>
                </c:pt>
                <c:pt idx="770">
                  <c:v>10/14/2021</c:v>
                </c:pt>
                <c:pt idx="771">
                  <c:v>10/13/2021</c:v>
                </c:pt>
                <c:pt idx="772">
                  <c:v>10-12-2021</c:v>
                </c:pt>
                <c:pt idx="773">
                  <c:v>10-11-2021</c:v>
                </c:pt>
                <c:pt idx="774">
                  <c:v>10-08-2021</c:v>
                </c:pt>
                <c:pt idx="775">
                  <c:v>10-07-2021</c:v>
                </c:pt>
                <c:pt idx="776">
                  <c:v>10-06-2021</c:v>
                </c:pt>
                <c:pt idx="777">
                  <c:v>10-05-2021</c:v>
                </c:pt>
                <c:pt idx="778">
                  <c:v>10-04-2021</c:v>
                </c:pt>
                <c:pt idx="779">
                  <c:v>10-01-2021</c:v>
                </c:pt>
                <c:pt idx="780">
                  <c:v>09/30/2021</c:v>
                </c:pt>
                <c:pt idx="781">
                  <c:v>09/29/2021</c:v>
                </c:pt>
                <c:pt idx="782">
                  <c:v>09/28/2021</c:v>
                </c:pt>
                <c:pt idx="783">
                  <c:v>09/27/2021</c:v>
                </c:pt>
                <c:pt idx="784">
                  <c:v>09/24/2021</c:v>
                </c:pt>
                <c:pt idx="785">
                  <c:v>09/23/2021</c:v>
                </c:pt>
                <c:pt idx="786">
                  <c:v>09/22/2021</c:v>
                </c:pt>
                <c:pt idx="787">
                  <c:v>09/21/2021</c:v>
                </c:pt>
                <c:pt idx="788">
                  <c:v>09/20/2021</c:v>
                </c:pt>
                <c:pt idx="789">
                  <c:v>09/17/2021</c:v>
                </c:pt>
                <c:pt idx="790">
                  <c:v>09/16/2021</c:v>
                </c:pt>
                <c:pt idx="791">
                  <c:v>09/15/2021</c:v>
                </c:pt>
                <c:pt idx="792">
                  <c:v>09/14/2021</c:v>
                </c:pt>
                <c:pt idx="793">
                  <c:v>09/13/2021</c:v>
                </c:pt>
                <c:pt idx="794">
                  <c:v>09-09-2021</c:v>
                </c:pt>
                <c:pt idx="795">
                  <c:v>09-08-2021</c:v>
                </c:pt>
                <c:pt idx="796">
                  <c:v>09-07-2021</c:v>
                </c:pt>
                <c:pt idx="797">
                  <c:v>09-06-2021</c:v>
                </c:pt>
                <c:pt idx="798">
                  <c:v>09-03-2021</c:v>
                </c:pt>
                <c:pt idx="799">
                  <c:v>09-02-2021</c:v>
                </c:pt>
                <c:pt idx="800">
                  <c:v>09-01-2021</c:v>
                </c:pt>
                <c:pt idx="801">
                  <c:v>08/31/2021</c:v>
                </c:pt>
                <c:pt idx="802">
                  <c:v>08/30/2021</c:v>
                </c:pt>
                <c:pt idx="803">
                  <c:v>08/27/2021</c:v>
                </c:pt>
                <c:pt idx="804">
                  <c:v>08/26/2021</c:v>
                </c:pt>
                <c:pt idx="805">
                  <c:v>08/25/2021</c:v>
                </c:pt>
                <c:pt idx="806">
                  <c:v>08/24/2021</c:v>
                </c:pt>
                <c:pt idx="807">
                  <c:v>08/23/2021</c:v>
                </c:pt>
                <c:pt idx="808">
                  <c:v>08/20/2021</c:v>
                </c:pt>
                <c:pt idx="809">
                  <c:v>08/18/2021</c:v>
                </c:pt>
                <c:pt idx="810">
                  <c:v>08/17/2021</c:v>
                </c:pt>
                <c:pt idx="811">
                  <c:v>08/16/2021</c:v>
                </c:pt>
                <c:pt idx="812">
                  <c:v>08/13/2021</c:v>
                </c:pt>
                <c:pt idx="813">
                  <c:v>08-12-2021</c:v>
                </c:pt>
                <c:pt idx="814">
                  <c:v>08-11-2021</c:v>
                </c:pt>
                <c:pt idx="815">
                  <c:v>08-10-2021</c:v>
                </c:pt>
                <c:pt idx="816">
                  <c:v>08-09-2021</c:v>
                </c:pt>
                <c:pt idx="817">
                  <c:v>08-06-2021</c:v>
                </c:pt>
                <c:pt idx="818">
                  <c:v>08-05-2021</c:v>
                </c:pt>
                <c:pt idx="819">
                  <c:v>08-04-2021</c:v>
                </c:pt>
                <c:pt idx="820">
                  <c:v>08-03-2021</c:v>
                </c:pt>
                <c:pt idx="821">
                  <c:v>08-02-2021</c:v>
                </c:pt>
                <c:pt idx="822">
                  <c:v>07/30/2021</c:v>
                </c:pt>
                <c:pt idx="823">
                  <c:v>07/29/2021</c:v>
                </c:pt>
                <c:pt idx="824">
                  <c:v>07/28/2021</c:v>
                </c:pt>
                <c:pt idx="825">
                  <c:v>07/27/2021</c:v>
                </c:pt>
                <c:pt idx="826">
                  <c:v>07/26/2021</c:v>
                </c:pt>
                <c:pt idx="827">
                  <c:v>07/23/2021</c:v>
                </c:pt>
                <c:pt idx="828">
                  <c:v>07/22/2021</c:v>
                </c:pt>
                <c:pt idx="829">
                  <c:v>07/20/2021</c:v>
                </c:pt>
                <c:pt idx="830">
                  <c:v>07/19/2021</c:v>
                </c:pt>
                <c:pt idx="831">
                  <c:v>07/16/2021</c:v>
                </c:pt>
                <c:pt idx="832">
                  <c:v>07/15/2021</c:v>
                </c:pt>
                <c:pt idx="833">
                  <c:v>07/14/2021</c:v>
                </c:pt>
                <c:pt idx="834">
                  <c:v>07/13/2021</c:v>
                </c:pt>
                <c:pt idx="835">
                  <c:v>07-12-2021</c:v>
                </c:pt>
                <c:pt idx="836">
                  <c:v>07-09-2021</c:v>
                </c:pt>
                <c:pt idx="837">
                  <c:v>07-08-2021</c:v>
                </c:pt>
                <c:pt idx="838">
                  <c:v>07-07-2021</c:v>
                </c:pt>
                <c:pt idx="839">
                  <c:v>07-06-2021</c:v>
                </c:pt>
                <c:pt idx="840">
                  <c:v>07-05-2021</c:v>
                </c:pt>
                <c:pt idx="841">
                  <c:v>07-02-2021</c:v>
                </c:pt>
                <c:pt idx="842">
                  <c:v>07-01-2021</c:v>
                </c:pt>
                <c:pt idx="843">
                  <c:v>06/30/2021</c:v>
                </c:pt>
                <c:pt idx="844">
                  <c:v>06/29/2021</c:v>
                </c:pt>
                <c:pt idx="845">
                  <c:v>06/28/2021</c:v>
                </c:pt>
                <c:pt idx="846">
                  <c:v>06/25/2021</c:v>
                </c:pt>
                <c:pt idx="847">
                  <c:v>06/24/2021</c:v>
                </c:pt>
                <c:pt idx="848">
                  <c:v>06/23/2021</c:v>
                </c:pt>
                <c:pt idx="849">
                  <c:v>06/22/2021</c:v>
                </c:pt>
                <c:pt idx="850">
                  <c:v>06/21/2021</c:v>
                </c:pt>
                <c:pt idx="851">
                  <c:v>06/18/2021</c:v>
                </c:pt>
                <c:pt idx="852">
                  <c:v>06/17/2021</c:v>
                </c:pt>
                <c:pt idx="853">
                  <c:v>06/16/2021</c:v>
                </c:pt>
                <c:pt idx="854">
                  <c:v>06/15/2021</c:v>
                </c:pt>
                <c:pt idx="855">
                  <c:v>06/14/2021</c:v>
                </c:pt>
                <c:pt idx="856">
                  <c:v>06-11-2021</c:v>
                </c:pt>
                <c:pt idx="857">
                  <c:v>06-10-2021</c:v>
                </c:pt>
                <c:pt idx="858">
                  <c:v>06-09-2021</c:v>
                </c:pt>
                <c:pt idx="859">
                  <c:v>06-08-2021</c:v>
                </c:pt>
                <c:pt idx="860">
                  <c:v>06-07-2021</c:v>
                </c:pt>
                <c:pt idx="861">
                  <c:v>06-04-2021</c:v>
                </c:pt>
                <c:pt idx="862">
                  <c:v>06-03-2021</c:v>
                </c:pt>
                <c:pt idx="863">
                  <c:v>06-02-2021</c:v>
                </c:pt>
                <c:pt idx="864">
                  <c:v>06-01-2021</c:v>
                </c:pt>
                <c:pt idx="865">
                  <c:v>05/31/2021</c:v>
                </c:pt>
                <c:pt idx="866">
                  <c:v>05/28/2021</c:v>
                </c:pt>
                <c:pt idx="867">
                  <c:v>05/27/2021</c:v>
                </c:pt>
                <c:pt idx="868">
                  <c:v>05/26/2021</c:v>
                </c:pt>
                <c:pt idx="869">
                  <c:v>05/25/2021</c:v>
                </c:pt>
                <c:pt idx="870">
                  <c:v>05/24/2021</c:v>
                </c:pt>
                <c:pt idx="871">
                  <c:v>05/21/2021</c:v>
                </c:pt>
                <c:pt idx="872">
                  <c:v>05/20/2021</c:v>
                </c:pt>
                <c:pt idx="873">
                  <c:v>05/19/2021</c:v>
                </c:pt>
                <c:pt idx="874">
                  <c:v>05/18/2021</c:v>
                </c:pt>
                <c:pt idx="875">
                  <c:v>05/17/2021</c:v>
                </c:pt>
                <c:pt idx="876">
                  <c:v>05/14/2021</c:v>
                </c:pt>
                <c:pt idx="877">
                  <c:v>05-12-2021</c:v>
                </c:pt>
                <c:pt idx="878">
                  <c:v>05-11-2021</c:v>
                </c:pt>
                <c:pt idx="879">
                  <c:v>05-10-2021</c:v>
                </c:pt>
                <c:pt idx="880">
                  <c:v>05-07-2021</c:v>
                </c:pt>
                <c:pt idx="881">
                  <c:v>05-06-2021</c:v>
                </c:pt>
                <c:pt idx="882">
                  <c:v>05-05-2021</c:v>
                </c:pt>
                <c:pt idx="883">
                  <c:v>05-04-2021</c:v>
                </c:pt>
                <c:pt idx="884">
                  <c:v>05-03-2021</c:v>
                </c:pt>
                <c:pt idx="885">
                  <c:v>04/30/2021</c:v>
                </c:pt>
                <c:pt idx="886">
                  <c:v>04/29/2021</c:v>
                </c:pt>
                <c:pt idx="887">
                  <c:v>04/28/2021</c:v>
                </c:pt>
                <c:pt idx="888">
                  <c:v>04/27/2021</c:v>
                </c:pt>
                <c:pt idx="889">
                  <c:v>04/26/2021</c:v>
                </c:pt>
                <c:pt idx="890">
                  <c:v>04/23/2021</c:v>
                </c:pt>
                <c:pt idx="891">
                  <c:v>04/22/2021</c:v>
                </c:pt>
                <c:pt idx="892">
                  <c:v>04/20/2021</c:v>
                </c:pt>
                <c:pt idx="893">
                  <c:v>04/19/2021</c:v>
                </c:pt>
                <c:pt idx="894">
                  <c:v>04/16/2021</c:v>
                </c:pt>
                <c:pt idx="895">
                  <c:v>04/15/2021</c:v>
                </c:pt>
                <c:pt idx="896">
                  <c:v>04/13/2021</c:v>
                </c:pt>
                <c:pt idx="897">
                  <c:v>04-12-2021</c:v>
                </c:pt>
                <c:pt idx="898">
                  <c:v>04-09-2021</c:v>
                </c:pt>
                <c:pt idx="899">
                  <c:v>04-08-2021</c:v>
                </c:pt>
                <c:pt idx="900">
                  <c:v>04-07-2021</c:v>
                </c:pt>
                <c:pt idx="901">
                  <c:v>04-06-2021</c:v>
                </c:pt>
                <c:pt idx="902">
                  <c:v>04-05-2021</c:v>
                </c:pt>
                <c:pt idx="903">
                  <c:v>04-01-2021</c:v>
                </c:pt>
                <c:pt idx="904">
                  <c:v>03/31/2021</c:v>
                </c:pt>
                <c:pt idx="905">
                  <c:v>03/30/2021</c:v>
                </c:pt>
                <c:pt idx="906">
                  <c:v>03/26/2021</c:v>
                </c:pt>
                <c:pt idx="907">
                  <c:v>03/25/2021</c:v>
                </c:pt>
                <c:pt idx="908">
                  <c:v>03/24/2021</c:v>
                </c:pt>
                <c:pt idx="909">
                  <c:v>03/23/2021</c:v>
                </c:pt>
                <c:pt idx="910">
                  <c:v>03/22/2021</c:v>
                </c:pt>
                <c:pt idx="911">
                  <c:v>03/19/2021</c:v>
                </c:pt>
                <c:pt idx="912">
                  <c:v>03/18/2021</c:v>
                </c:pt>
                <c:pt idx="913">
                  <c:v>03/17/2021</c:v>
                </c:pt>
                <c:pt idx="914">
                  <c:v>03/16/2021</c:v>
                </c:pt>
                <c:pt idx="915">
                  <c:v>03/15/2021</c:v>
                </c:pt>
                <c:pt idx="916">
                  <c:v>03-12-2021</c:v>
                </c:pt>
                <c:pt idx="917">
                  <c:v>03-10-2021</c:v>
                </c:pt>
                <c:pt idx="918">
                  <c:v>03-09-2021</c:v>
                </c:pt>
                <c:pt idx="919">
                  <c:v>03-08-2021</c:v>
                </c:pt>
                <c:pt idx="920">
                  <c:v>03-05-2021</c:v>
                </c:pt>
                <c:pt idx="921">
                  <c:v>03-04-2021</c:v>
                </c:pt>
                <c:pt idx="922">
                  <c:v>03-03-2021</c:v>
                </c:pt>
                <c:pt idx="923">
                  <c:v>03-02-2021</c:v>
                </c:pt>
                <c:pt idx="924">
                  <c:v>03-01-2021</c:v>
                </c:pt>
                <c:pt idx="925">
                  <c:v>02/26/2021</c:v>
                </c:pt>
                <c:pt idx="926">
                  <c:v>02/25/2021</c:v>
                </c:pt>
                <c:pt idx="927">
                  <c:v>02/24/2021</c:v>
                </c:pt>
                <c:pt idx="928">
                  <c:v>02/23/2021</c:v>
                </c:pt>
                <c:pt idx="929">
                  <c:v>02/22/2021</c:v>
                </c:pt>
                <c:pt idx="930">
                  <c:v>02/19/2021</c:v>
                </c:pt>
                <c:pt idx="931">
                  <c:v>02/18/2021</c:v>
                </c:pt>
                <c:pt idx="932">
                  <c:v>02/17/2021</c:v>
                </c:pt>
                <c:pt idx="933">
                  <c:v>02/16/2021</c:v>
                </c:pt>
                <c:pt idx="934">
                  <c:v>02/15/2021</c:v>
                </c:pt>
                <c:pt idx="935">
                  <c:v>02-12-2021</c:v>
                </c:pt>
                <c:pt idx="936">
                  <c:v>02-11-2021</c:v>
                </c:pt>
                <c:pt idx="937">
                  <c:v>02-10-2021</c:v>
                </c:pt>
                <c:pt idx="938">
                  <c:v>02-09-2021</c:v>
                </c:pt>
                <c:pt idx="939">
                  <c:v>02-08-2021</c:v>
                </c:pt>
                <c:pt idx="940">
                  <c:v>02-05-2021</c:v>
                </c:pt>
                <c:pt idx="941">
                  <c:v>02-04-2021</c:v>
                </c:pt>
                <c:pt idx="942">
                  <c:v>02-03-2021</c:v>
                </c:pt>
                <c:pt idx="943">
                  <c:v>02-02-2021</c:v>
                </c:pt>
                <c:pt idx="944">
                  <c:v>02-01-2021</c:v>
                </c:pt>
                <c:pt idx="945">
                  <c:v>01/29/2021</c:v>
                </c:pt>
                <c:pt idx="946">
                  <c:v>01/28/2021</c:v>
                </c:pt>
                <c:pt idx="947">
                  <c:v>01/27/2021</c:v>
                </c:pt>
                <c:pt idx="948">
                  <c:v>01/25/2021</c:v>
                </c:pt>
                <c:pt idx="949">
                  <c:v>01/22/2021</c:v>
                </c:pt>
                <c:pt idx="950">
                  <c:v>01/21/2021</c:v>
                </c:pt>
                <c:pt idx="951">
                  <c:v>01/20/2021</c:v>
                </c:pt>
                <c:pt idx="952">
                  <c:v>01/19/2021</c:v>
                </c:pt>
                <c:pt idx="953">
                  <c:v>01/18/2021</c:v>
                </c:pt>
                <c:pt idx="954">
                  <c:v>01/15/2021</c:v>
                </c:pt>
                <c:pt idx="955">
                  <c:v>01/14/2021</c:v>
                </c:pt>
                <c:pt idx="956">
                  <c:v>01/13/2021</c:v>
                </c:pt>
                <c:pt idx="957">
                  <c:v>01-12-2021</c:v>
                </c:pt>
                <c:pt idx="958">
                  <c:v>01-11-2021</c:v>
                </c:pt>
                <c:pt idx="959">
                  <c:v>01-08-2021</c:v>
                </c:pt>
                <c:pt idx="960">
                  <c:v>01-07-2021</c:v>
                </c:pt>
                <c:pt idx="961">
                  <c:v>01-06-2021</c:v>
                </c:pt>
                <c:pt idx="962">
                  <c:v>01-05-2021</c:v>
                </c:pt>
                <c:pt idx="963">
                  <c:v>01-04-2021</c:v>
                </c:pt>
                <c:pt idx="964">
                  <c:v>01-01-2021</c:v>
                </c:pt>
                <c:pt idx="965">
                  <c:v>12/31/2020</c:v>
                </c:pt>
                <c:pt idx="966">
                  <c:v>12/30/2020</c:v>
                </c:pt>
                <c:pt idx="967">
                  <c:v>12/29/2020</c:v>
                </c:pt>
                <c:pt idx="968">
                  <c:v>12/28/2020</c:v>
                </c:pt>
                <c:pt idx="969">
                  <c:v>12/24/2020</c:v>
                </c:pt>
                <c:pt idx="970">
                  <c:v>12/23/2020</c:v>
                </c:pt>
                <c:pt idx="971">
                  <c:v>12/22/2020</c:v>
                </c:pt>
                <c:pt idx="972">
                  <c:v>12/21/2020</c:v>
                </c:pt>
                <c:pt idx="973">
                  <c:v>12/18/2020</c:v>
                </c:pt>
                <c:pt idx="974">
                  <c:v>12/17/2020</c:v>
                </c:pt>
                <c:pt idx="975">
                  <c:v>12/16/2020</c:v>
                </c:pt>
                <c:pt idx="976">
                  <c:v>12/15/2020</c:v>
                </c:pt>
                <c:pt idx="977">
                  <c:v>12/14/2020</c:v>
                </c:pt>
                <c:pt idx="978">
                  <c:v>12-11-2020</c:v>
                </c:pt>
                <c:pt idx="979">
                  <c:v>12-10-2020</c:v>
                </c:pt>
                <c:pt idx="980">
                  <c:v>12-09-2020</c:v>
                </c:pt>
                <c:pt idx="981">
                  <c:v>12-08-2020</c:v>
                </c:pt>
                <c:pt idx="982">
                  <c:v>12-07-2020</c:v>
                </c:pt>
                <c:pt idx="983">
                  <c:v>12-04-2020</c:v>
                </c:pt>
                <c:pt idx="984">
                  <c:v>12-03-2020</c:v>
                </c:pt>
                <c:pt idx="985">
                  <c:v>12-02-2020</c:v>
                </c:pt>
                <c:pt idx="986">
                  <c:v>12-01-2020</c:v>
                </c:pt>
                <c:pt idx="987">
                  <c:v>11/27/2020</c:v>
                </c:pt>
                <c:pt idx="988">
                  <c:v>11/26/2020</c:v>
                </c:pt>
                <c:pt idx="989">
                  <c:v>11/25/2020</c:v>
                </c:pt>
                <c:pt idx="990">
                  <c:v>11/24/2020</c:v>
                </c:pt>
                <c:pt idx="991">
                  <c:v>11/23/2020</c:v>
                </c:pt>
                <c:pt idx="992">
                  <c:v>11/20/2020</c:v>
                </c:pt>
                <c:pt idx="993">
                  <c:v>11/19/2020</c:v>
                </c:pt>
                <c:pt idx="994">
                  <c:v>11/18/2020</c:v>
                </c:pt>
                <c:pt idx="995">
                  <c:v>11/17/2020</c:v>
                </c:pt>
                <c:pt idx="996">
                  <c:v>11/13/2020</c:v>
                </c:pt>
                <c:pt idx="997">
                  <c:v>11-12-2020</c:v>
                </c:pt>
                <c:pt idx="998">
                  <c:v>11-11-2020</c:v>
                </c:pt>
                <c:pt idx="999">
                  <c:v>11-10-2020</c:v>
                </c:pt>
                <c:pt idx="1000">
                  <c:v>11-09-2020</c:v>
                </c:pt>
                <c:pt idx="1001">
                  <c:v>11-06-2020</c:v>
                </c:pt>
                <c:pt idx="1002">
                  <c:v>11-05-2020</c:v>
                </c:pt>
                <c:pt idx="1003">
                  <c:v>11-04-2020</c:v>
                </c:pt>
                <c:pt idx="1004">
                  <c:v>11-03-2020</c:v>
                </c:pt>
                <c:pt idx="1005">
                  <c:v>11-02-2020</c:v>
                </c:pt>
                <c:pt idx="1006">
                  <c:v>10/30/2020</c:v>
                </c:pt>
                <c:pt idx="1007">
                  <c:v>10/29/2020</c:v>
                </c:pt>
                <c:pt idx="1008">
                  <c:v>10/28/2020</c:v>
                </c:pt>
                <c:pt idx="1009">
                  <c:v>10/27/2020</c:v>
                </c:pt>
                <c:pt idx="1010">
                  <c:v>10/26/2020</c:v>
                </c:pt>
                <c:pt idx="1011">
                  <c:v>10/23/2020</c:v>
                </c:pt>
                <c:pt idx="1012">
                  <c:v>10/22/2020</c:v>
                </c:pt>
                <c:pt idx="1013">
                  <c:v>10/21/2020</c:v>
                </c:pt>
                <c:pt idx="1014">
                  <c:v>10/20/2020</c:v>
                </c:pt>
                <c:pt idx="1015">
                  <c:v>10/19/2020</c:v>
                </c:pt>
                <c:pt idx="1016">
                  <c:v>10/16/2020</c:v>
                </c:pt>
                <c:pt idx="1017">
                  <c:v>10/15/2020</c:v>
                </c:pt>
                <c:pt idx="1018">
                  <c:v>10/14/2020</c:v>
                </c:pt>
                <c:pt idx="1019">
                  <c:v>10/13/2020</c:v>
                </c:pt>
                <c:pt idx="1020">
                  <c:v>10-12-2020</c:v>
                </c:pt>
                <c:pt idx="1021">
                  <c:v>10-09-2020</c:v>
                </c:pt>
                <c:pt idx="1022">
                  <c:v>10-08-2020</c:v>
                </c:pt>
                <c:pt idx="1023">
                  <c:v>10-07-2020</c:v>
                </c:pt>
                <c:pt idx="1024">
                  <c:v>10-06-2020</c:v>
                </c:pt>
                <c:pt idx="1025">
                  <c:v>10-05-2020</c:v>
                </c:pt>
                <c:pt idx="1026">
                  <c:v>10-01-2020</c:v>
                </c:pt>
                <c:pt idx="1027">
                  <c:v>09/30/2020</c:v>
                </c:pt>
                <c:pt idx="1028">
                  <c:v>09/29/2020</c:v>
                </c:pt>
                <c:pt idx="1029">
                  <c:v>09/28/2020</c:v>
                </c:pt>
                <c:pt idx="1030">
                  <c:v>09/25/2020</c:v>
                </c:pt>
                <c:pt idx="1031">
                  <c:v>09/24/2020</c:v>
                </c:pt>
                <c:pt idx="1032">
                  <c:v>09/23/2020</c:v>
                </c:pt>
                <c:pt idx="1033">
                  <c:v>09/22/2020</c:v>
                </c:pt>
                <c:pt idx="1034">
                  <c:v>09/21/2020</c:v>
                </c:pt>
                <c:pt idx="1035">
                  <c:v>09/18/2020</c:v>
                </c:pt>
                <c:pt idx="1036">
                  <c:v>09/17/2020</c:v>
                </c:pt>
                <c:pt idx="1037">
                  <c:v>09/16/2020</c:v>
                </c:pt>
                <c:pt idx="1038">
                  <c:v>09/15/2020</c:v>
                </c:pt>
                <c:pt idx="1039">
                  <c:v>09/14/2020</c:v>
                </c:pt>
                <c:pt idx="1040">
                  <c:v>09-11-2020</c:v>
                </c:pt>
                <c:pt idx="1041">
                  <c:v>09-10-2020</c:v>
                </c:pt>
                <c:pt idx="1042">
                  <c:v>09-09-2020</c:v>
                </c:pt>
                <c:pt idx="1043">
                  <c:v>09-08-2020</c:v>
                </c:pt>
                <c:pt idx="1044">
                  <c:v>09-07-2020</c:v>
                </c:pt>
                <c:pt idx="1045">
                  <c:v>09-04-2020</c:v>
                </c:pt>
                <c:pt idx="1046">
                  <c:v>09-03-2020</c:v>
                </c:pt>
                <c:pt idx="1047">
                  <c:v>09-02-2020</c:v>
                </c:pt>
                <c:pt idx="1048">
                  <c:v>09-01-2020</c:v>
                </c:pt>
                <c:pt idx="1049">
                  <c:v>08/31/2020</c:v>
                </c:pt>
                <c:pt idx="1050">
                  <c:v>08/28/2020</c:v>
                </c:pt>
                <c:pt idx="1051">
                  <c:v>08/27/2020</c:v>
                </c:pt>
                <c:pt idx="1052">
                  <c:v>08/26/2020</c:v>
                </c:pt>
                <c:pt idx="1053">
                  <c:v>08/25/2020</c:v>
                </c:pt>
                <c:pt idx="1054">
                  <c:v>08/24/2020</c:v>
                </c:pt>
                <c:pt idx="1055">
                  <c:v>08/21/2020</c:v>
                </c:pt>
                <c:pt idx="1056">
                  <c:v>08/20/2020</c:v>
                </c:pt>
                <c:pt idx="1057">
                  <c:v>08/19/2020</c:v>
                </c:pt>
                <c:pt idx="1058">
                  <c:v>08/18/2020</c:v>
                </c:pt>
                <c:pt idx="1059">
                  <c:v>08/17/2020</c:v>
                </c:pt>
                <c:pt idx="1060">
                  <c:v>08/14/2020</c:v>
                </c:pt>
                <c:pt idx="1061">
                  <c:v>08/13/2020</c:v>
                </c:pt>
                <c:pt idx="1062">
                  <c:v>08-12-2020</c:v>
                </c:pt>
                <c:pt idx="1063">
                  <c:v>08-11-2020</c:v>
                </c:pt>
                <c:pt idx="1064">
                  <c:v>08-10-2020</c:v>
                </c:pt>
                <c:pt idx="1065">
                  <c:v>08-07-2020</c:v>
                </c:pt>
                <c:pt idx="1066">
                  <c:v>08-06-2020</c:v>
                </c:pt>
                <c:pt idx="1067">
                  <c:v>08-05-2020</c:v>
                </c:pt>
                <c:pt idx="1068">
                  <c:v>08-04-2020</c:v>
                </c:pt>
                <c:pt idx="1069">
                  <c:v>08-03-2020</c:v>
                </c:pt>
                <c:pt idx="1070">
                  <c:v>07/31/2020</c:v>
                </c:pt>
                <c:pt idx="1071">
                  <c:v>07/30/2020</c:v>
                </c:pt>
                <c:pt idx="1072">
                  <c:v>07/29/2020</c:v>
                </c:pt>
                <c:pt idx="1073">
                  <c:v>07/28/2020</c:v>
                </c:pt>
                <c:pt idx="1074">
                  <c:v>07/27/2020</c:v>
                </c:pt>
                <c:pt idx="1075">
                  <c:v>07/24/2020</c:v>
                </c:pt>
                <c:pt idx="1076">
                  <c:v>07/23/2020</c:v>
                </c:pt>
                <c:pt idx="1077">
                  <c:v>07/22/2020</c:v>
                </c:pt>
                <c:pt idx="1078">
                  <c:v>07/21/2020</c:v>
                </c:pt>
                <c:pt idx="1079">
                  <c:v>07/20/2020</c:v>
                </c:pt>
                <c:pt idx="1080">
                  <c:v>07/17/2020</c:v>
                </c:pt>
                <c:pt idx="1081">
                  <c:v>07/16/2020</c:v>
                </c:pt>
                <c:pt idx="1082">
                  <c:v>07/15/2020</c:v>
                </c:pt>
                <c:pt idx="1083">
                  <c:v>07/14/2020</c:v>
                </c:pt>
                <c:pt idx="1084">
                  <c:v>07/13/2020</c:v>
                </c:pt>
                <c:pt idx="1085">
                  <c:v>07-10-2020</c:v>
                </c:pt>
                <c:pt idx="1086">
                  <c:v>07-09-2020</c:v>
                </c:pt>
                <c:pt idx="1087">
                  <c:v>07-08-2020</c:v>
                </c:pt>
                <c:pt idx="1088">
                  <c:v>07-07-2020</c:v>
                </c:pt>
                <c:pt idx="1089">
                  <c:v>07-06-2020</c:v>
                </c:pt>
                <c:pt idx="1090">
                  <c:v>07-03-2020</c:v>
                </c:pt>
                <c:pt idx="1091">
                  <c:v>07-02-2020</c:v>
                </c:pt>
                <c:pt idx="1092">
                  <c:v>07-01-2020</c:v>
                </c:pt>
                <c:pt idx="1093">
                  <c:v>06/30/2020</c:v>
                </c:pt>
                <c:pt idx="1094">
                  <c:v>06/29/2020</c:v>
                </c:pt>
                <c:pt idx="1095">
                  <c:v>06/26/2020</c:v>
                </c:pt>
                <c:pt idx="1096">
                  <c:v>06/25/2020</c:v>
                </c:pt>
                <c:pt idx="1097">
                  <c:v>06/24/2020</c:v>
                </c:pt>
                <c:pt idx="1098">
                  <c:v>06/23/2020</c:v>
                </c:pt>
                <c:pt idx="1099">
                  <c:v>06/22/2020</c:v>
                </c:pt>
                <c:pt idx="1100">
                  <c:v>06/19/2020</c:v>
                </c:pt>
                <c:pt idx="1101">
                  <c:v>06/18/2020</c:v>
                </c:pt>
                <c:pt idx="1102">
                  <c:v>06/17/2020</c:v>
                </c:pt>
                <c:pt idx="1103">
                  <c:v>06/16/2020</c:v>
                </c:pt>
                <c:pt idx="1104">
                  <c:v>06/15/2020</c:v>
                </c:pt>
                <c:pt idx="1105">
                  <c:v>06-12-2020</c:v>
                </c:pt>
                <c:pt idx="1106">
                  <c:v>06-11-2020</c:v>
                </c:pt>
                <c:pt idx="1107">
                  <c:v>06-10-2020</c:v>
                </c:pt>
                <c:pt idx="1108">
                  <c:v>06-09-2020</c:v>
                </c:pt>
                <c:pt idx="1109">
                  <c:v>06-08-2020</c:v>
                </c:pt>
                <c:pt idx="1110">
                  <c:v>06-05-2020</c:v>
                </c:pt>
                <c:pt idx="1111">
                  <c:v>06-04-2020</c:v>
                </c:pt>
                <c:pt idx="1112">
                  <c:v>06-03-2020</c:v>
                </c:pt>
                <c:pt idx="1113">
                  <c:v>06-02-2020</c:v>
                </c:pt>
                <c:pt idx="1114">
                  <c:v>06-01-2020</c:v>
                </c:pt>
                <c:pt idx="1115">
                  <c:v>05/29/2020</c:v>
                </c:pt>
                <c:pt idx="1116">
                  <c:v>05/28/2020</c:v>
                </c:pt>
                <c:pt idx="1117">
                  <c:v>05/27/2020</c:v>
                </c:pt>
                <c:pt idx="1118">
                  <c:v>05/26/2020</c:v>
                </c:pt>
                <c:pt idx="1119">
                  <c:v>05/22/2020</c:v>
                </c:pt>
                <c:pt idx="1120">
                  <c:v>05/21/2020</c:v>
                </c:pt>
                <c:pt idx="1121">
                  <c:v>05/20/2020</c:v>
                </c:pt>
                <c:pt idx="1122">
                  <c:v>05/19/2020</c:v>
                </c:pt>
                <c:pt idx="1123">
                  <c:v>05/18/2020</c:v>
                </c:pt>
                <c:pt idx="1124">
                  <c:v>05/15/2020</c:v>
                </c:pt>
                <c:pt idx="1125">
                  <c:v>05/14/2020</c:v>
                </c:pt>
                <c:pt idx="1126">
                  <c:v>05/13/2020</c:v>
                </c:pt>
                <c:pt idx="1127">
                  <c:v>05-12-2020</c:v>
                </c:pt>
                <c:pt idx="1128">
                  <c:v>05-11-2020</c:v>
                </c:pt>
                <c:pt idx="1129">
                  <c:v>05-08-2020</c:v>
                </c:pt>
                <c:pt idx="1130">
                  <c:v>05-07-2020</c:v>
                </c:pt>
                <c:pt idx="1131">
                  <c:v>05-06-2020</c:v>
                </c:pt>
                <c:pt idx="1132">
                  <c:v>05-05-2020</c:v>
                </c:pt>
                <c:pt idx="1133">
                  <c:v>05-04-2020</c:v>
                </c:pt>
                <c:pt idx="1134">
                  <c:v>04/30/2020</c:v>
                </c:pt>
                <c:pt idx="1135">
                  <c:v>04/29/2020</c:v>
                </c:pt>
                <c:pt idx="1136">
                  <c:v>04/28/2020</c:v>
                </c:pt>
                <c:pt idx="1137">
                  <c:v>04/27/2020</c:v>
                </c:pt>
                <c:pt idx="1138">
                  <c:v>04/24/2020</c:v>
                </c:pt>
                <c:pt idx="1139">
                  <c:v>04/23/2020</c:v>
                </c:pt>
                <c:pt idx="1140">
                  <c:v>04/22/2020</c:v>
                </c:pt>
                <c:pt idx="1141">
                  <c:v>04/21/2020</c:v>
                </c:pt>
                <c:pt idx="1142">
                  <c:v>04/20/2020</c:v>
                </c:pt>
                <c:pt idx="1143">
                  <c:v>04/17/2020</c:v>
                </c:pt>
                <c:pt idx="1144">
                  <c:v>04/16/2020</c:v>
                </c:pt>
                <c:pt idx="1145">
                  <c:v>04/15/2020</c:v>
                </c:pt>
                <c:pt idx="1146">
                  <c:v>04/13/2020</c:v>
                </c:pt>
                <c:pt idx="1147">
                  <c:v>04-09-2020</c:v>
                </c:pt>
                <c:pt idx="1148">
                  <c:v>04-08-2020</c:v>
                </c:pt>
                <c:pt idx="1149">
                  <c:v>04-07-2020</c:v>
                </c:pt>
                <c:pt idx="1150">
                  <c:v>04-03-2020</c:v>
                </c:pt>
                <c:pt idx="1151">
                  <c:v>04-01-2020</c:v>
                </c:pt>
                <c:pt idx="1152">
                  <c:v>03/31/2020</c:v>
                </c:pt>
                <c:pt idx="1153">
                  <c:v>03/30/2020</c:v>
                </c:pt>
                <c:pt idx="1154">
                  <c:v>03/27/2020</c:v>
                </c:pt>
                <c:pt idx="1155">
                  <c:v>03/26/2020</c:v>
                </c:pt>
                <c:pt idx="1156">
                  <c:v>03/25/2020</c:v>
                </c:pt>
                <c:pt idx="1157">
                  <c:v>03/24/2020</c:v>
                </c:pt>
                <c:pt idx="1158">
                  <c:v>03/23/2020</c:v>
                </c:pt>
                <c:pt idx="1159">
                  <c:v>03/20/2020</c:v>
                </c:pt>
                <c:pt idx="1160">
                  <c:v>03/19/2020</c:v>
                </c:pt>
                <c:pt idx="1161">
                  <c:v>03/18/2020</c:v>
                </c:pt>
                <c:pt idx="1162">
                  <c:v>03/17/2020</c:v>
                </c:pt>
                <c:pt idx="1163">
                  <c:v>03/16/2020</c:v>
                </c:pt>
                <c:pt idx="1164">
                  <c:v>03/13/2020</c:v>
                </c:pt>
                <c:pt idx="1165">
                  <c:v>03-12-2020</c:v>
                </c:pt>
                <c:pt idx="1166">
                  <c:v>03-11-2020</c:v>
                </c:pt>
                <c:pt idx="1167">
                  <c:v>03-09-2020</c:v>
                </c:pt>
                <c:pt idx="1168">
                  <c:v>03-06-2020</c:v>
                </c:pt>
                <c:pt idx="1169">
                  <c:v>03-05-2020</c:v>
                </c:pt>
                <c:pt idx="1170">
                  <c:v>03-04-2020</c:v>
                </c:pt>
                <c:pt idx="1171">
                  <c:v>03-03-2020</c:v>
                </c:pt>
                <c:pt idx="1172">
                  <c:v>03-02-2020</c:v>
                </c:pt>
                <c:pt idx="1173">
                  <c:v>02/28/2020</c:v>
                </c:pt>
                <c:pt idx="1174">
                  <c:v>02/27/2020</c:v>
                </c:pt>
                <c:pt idx="1175">
                  <c:v>02/26/2020</c:v>
                </c:pt>
                <c:pt idx="1176">
                  <c:v>02/25/2020</c:v>
                </c:pt>
                <c:pt idx="1177">
                  <c:v>02/24/2020</c:v>
                </c:pt>
                <c:pt idx="1178">
                  <c:v>02/20/2020</c:v>
                </c:pt>
                <c:pt idx="1179">
                  <c:v>02/19/2020</c:v>
                </c:pt>
                <c:pt idx="1180">
                  <c:v>02/18/2020</c:v>
                </c:pt>
                <c:pt idx="1181">
                  <c:v>02/17/2020</c:v>
                </c:pt>
                <c:pt idx="1182">
                  <c:v>02/14/2020</c:v>
                </c:pt>
                <c:pt idx="1183">
                  <c:v>02/13/2020</c:v>
                </c:pt>
                <c:pt idx="1184">
                  <c:v>02-12-2020</c:v>
                </c:pt>
                <c:pt idx="1185">
                  <c:v>02-11-2020</c:v>
                </c:pt>
                <c:pt idx="1186">
                  <c:v>02-10-2020</c:v>
                </c:pt>
                <c:pt idx="1187">
                  <c:v>02-07-2020</c:v>
                </c:pt>
                <c:pt idx="1188">
                  <c:v>02-06-2020</c:v>
                </c:pt>
                <c:pt idx="1189">
                  <c:v>02-05-2020</c:v>
                </c:pt>
                <c:pt idx="1190">
                  <c:v>02-04-2020</c:v>
                </c:pt>
                <c:pt idx="1191">
                  <c:v>02-03-2020</c:v>
                </c:pt>
                <c:pt idx="1192">
                  <c:v>02-01-2020</c:v>
                </c:pt>
                <c:pt idx="1193">
                  <c:v>01/31/2020</c:v>
                </c:pt>
                <c:pt idx="1194">
                  <c:v>01/30/2020</c:v>
                </c:pt>
                <c:pt idx="1195">
                  <c:v>01/29/2020</c:v>
                </c:pt>
                <c:pt idx="1196">
                  <c:v>01/28/2020</c:v>
                </c:pt>
                <c:pt idx="1197">
                  <c:v>01/27/2020</c:v>
                </c:pt>
                <c:pt idx="1198">
                  <c:v>01/24/2020</c:v>
                </c:pt>
                <c:pt idx="1199">
                  <c:v>01/23/2020</c:v>
                </c:pt>
                <c:pt idx="1200">
                  <c:v>01/22/2020</c:v>
                </c:pt>
                <c:pt idx="1201">
                  <c:v>01/21/2020</c:v>
                </c:pt>
                <c:pt idx="1202">
                  <c:v>01/20/2020</c:v>
                </c:pt>
                <c:pt idx="1203">
                  <c:v>01/17/2020</c:v>
                </c:pt>
                <c:pt idx="1204">
                  <c:v>01/16/2020</c:v>
                </c:pt>
                <c:pt idx="1205">
                  <c:v>01/15/2020</c:v>
                </c:pt>
                <c:pt idx="1206">
                  <c:v>01/14/2020</c:v>
                </c:pt>
                <c:pt idx="1207">
                  <c:v>01/13/2020</c:v>
                </c:pt>
                <c:pt idx="1208">
                  <c:v>01-10-2020</c:v>
                </c:pt>
                <c:pt idx="1209">
                  <c:v>01-09-2020</c:v>
                </c:pt>
                <c:pt idx="1210">
                  <c:v>01-08-2020</c:v>
                </c:pt>
                <c:pt idx="1211">
                  <c:v>01-07-2020</c:v>
                </c:pt>
                <c:pt idx="1212">
                  <c:v>01-06-2020</c:v>
                </c:pt>
                <c:pt idx="1213">
                  <c:v>01-03-2020</c:v>
                </c:pt>
                <c:pt idx="1214">
                  <c:v>01-02-2020</c:v>
                </c:pt>
                <c:pt idx="1215">
                  <c:v>01-01-2020</c:v>
                </c:pt>
              </c:strCache>
            </c:strRef>
          </c:cat>
          <c:val>
            <c:numRef>
              <c:f>'Q1)CAPM Ke'!$I$3:$I$1218</c:f>
              <c:numCache>
                <c:formatCode>General</c:formatCode>
                <c:ptCount val="1216"/>
                <c:pt idx="0">
                  <c:v>5.6223386829999999E-2</c:v>
                </c:pt>
                <c:pt idx="1">
                  <c:v>4.7921584490000002E-2</c:v>
                </c:pt>
                <c:pt idx="2">
                  <c:v>4.9870278779999999E-2</c:v>
                </c:pt>
                <c:pt idx="3">
                  <c:v>4.8332697099999995E-2</c:v>
                </c:pt>
                <c:pt idx="4">
                  <c:v>4.8841119690000004E-2</c:v>
                </c:pt>
                <c:pt idx="5">
                  <c:v>4.5191080389999999E-2</c:v>
                </c:pt>
                <c:pt idx="6">
                  <c:v>4.607645518999999E-2</c:v>
                </c:pt>
                <c:pt idx="7">
                  <c:v>4.9036732129999996E-2</c:v>
                </c:pt>
                <c:pt idx="8">
                  <c:v>4.8366361260000004E-2</c:v>
                </c:pt>
                <c:pt idx="9">
                  <c:v>4.5636940949999996E-2</c:v>
                </c:pt>
                <c:pt idx="10">
                  <c:v>5.1960184850000007E-2</c:v>
                </c:pt>
                <c:pt idx="11">
                  <c:v>5.1292007760000008E-2</c:v>
                </c:pt>
                <c:pt idx="12">
                  <c:v>4.5335595940000001E-2</c:v>
                </c:pt>
                <c:pt idx="13">
                  <c:v>5.0062234920000004E-2</c:v>
                </c:pt>
                <c:pt idx="14">
                  <c:v>4.7348667310000009E-2</c:v>
                </c:pt>
                <c:pt idx="15">
                  <c:v>4.7474522630000002E-2</c:v>
                </c:pt>
                <c:pt idx="16">
                  <c:v>5.0680163889999998E-2</c:v>
                </c:pt>
                <c:pt idx="17">
                  <c:v>5.0944070930000002E-2</c:v>
                </c:pt>
                <c:pt idx="18">
                  <c:v>4.6740362230000006E-2</c:v>
                </c:pt>
                <c:pt idx="19">
                  <c:v>4.8944775990000008E-2</c:v>
                </c:pt>
                <c:pt idx="20">
                  <c:v>4.8829654549999997E-2</c:v>
                </c:pt>
                <c:pt idx="21">
                  <c:v>4.5578766480000005E-2</c:v>
                </c:pt>
                <c:pt idx="22">
                  <c:v>4.8242699720000004E-2</c:v>
                </c:pt>
                <c:pt idx="23">
                  <c:v>5.033491708E-2</c:v>
                </c:pt>
                <c:pt idx="24">
                  <c:v>4.6696460430000003E-2</c:v>
                </c:pt>
                <c:pt idx="25">
                  <c:v>4.8037698409999996E-2</c:v>
                </c:pt>
                <c:pt idx="26">
                  <c:v>4.8026115760000002E-2</c:v>
                </c:pt>
                <c:pt idx="27">
                  <c:v>5.0583585170000001E-2</c:v>
                </c:pt>
                <c:pt idx="28">
                  <c:v>4.831087681E-2</c:v>
                </c:pt>
                <c:pt idx="29">
                  <c:v>4.8993444080000004E-2</c:v>
                </c:pt>
                <c:pt idx="30">
                  <c:v>4.8503681720000011E-2</c:v>
                </c:pt>
                <c:pt idx="31">
                  <c:v>5.1222250640000001E-2</c:v>
                </c:pt>
                <c:pt idx="32">
                  <c:v>4.6241707239999999E-2</c:v>
                </c:pt>
                <c:pt idx="33">
                  <c:v>4.6361216239999996E-2</c:v>
                </c:pt>
                <c:pt idx="34">
                  <c:v>4.3311176940000008E-2</c:v>
                </c:pt>
                <c:pt idx="35">
                  <c:v>4.8995024110000007E-2</c:v>
                </c:pt>
                <c:pt idx="36">
                  <c:v>4.4806201830000003E-2</c:v>
                </c:pt>
                <c:pt idx="37">
                  <c:v>4.8044658480000002E-2</c:v>
                </c:pt>
                <c:pt idx="38">
                  <c:v>5.0838834600000007E-2</c:v>
                </c:pt>
                <c:pt idx="39">
                  <c:v>4.9332840810000014E-2</c:v>
                </c:pt>
                <c:pt idx="40">
                  <c:v>4.8364663720000006E-2</c:v>
                </c:pt>
                <c:pt idx="41">
                  <c:v>5.0079315120000009E-2</c:v>
                </c:pt>
                <c:pt idx="42">
                  <c:v>5.2797270290000003E-2</c:v>
                </c:pt>
                <c:pt idx="43">
                  <c:v>4.9109910530000009E-2</c:v>
                </c:pt>
                <c:pt idx="44">
                  <c:v>4.8197217890000005E-2</c:v>
                </c:pt>
                <c:pt idx="45">
                  <c:v>4.9017105620000001E-2</c:v>
                </c:pt>
                <c:pt idx="46">
                  <c:v>4.9084055210000005E-2</c:v>
                </c:pt>
                <c:pt idx="47">
                  <c:v>4.8288560280000004E-2</c:v>
                </c:pt>
                <c:pt idx="48">
                  <c:v>5.4170331179999996E-2</c:v>
                </c:pt>
                <c:pt idx="49">
                  <c:v>4.7631352090000002E-2</c:v>
                </c:pt>
                <c:pt idx="50">
                  <c:v>5.0320526899999996E-2</c:v>
                </c:pt>
                <c:pt idx="51">
                  <c:v>5.0247230990000002E-2</c:v>
                </c:pt>
                <c:pt idx="52">
                  <c:v>4.603340216E-2</c:v>
                </c:pt>
                <c:pt idx="53">
                  <c:v>4.8726115760000001E-2</c:v>
                </c:pt>
                <c:pt idx="54">
                  <c:v>4.8424770749999999E-2</c:v>
                </c:pt>
                <c:pt idx="55">
                  <c:v>4.9351122309999995E-2</c:v>
                </c:pt>
                <c:pt idx="56">
                  <c:v>4.9907102999999994E-2</c:v>
                </c:pt>
                <c:pt idx="57">
                  <c:v>5.0399059140000001E-2</c:v>
                </c:pt>
                <c:pt idx="58">
                  <c:v>5.0501866670000006E-2</c:v>
                </c:pt>
                <c:pt idx="59">
                  <c:v>4.9779785160000006E-2</c:v>
                </c:pt>
                <c:pt idx="60">
                  <c:v>4.9449659789999934E-2</c:v>
                </c:pt>
                <c:pt idx="61">
                  <c:v>5.1497244089999943E-2</c:v>
                </c:pt>
                <c:pt idx="62">
                  <c:v>4.9433807089999934E-2</c:v>
                </c:pt>
                <c:pt idx="63">
                  <c:v>4.9827957009999931E-2</c:v>
                </c:pt>
                <c:pt idx="64">
                  <c:v>5.0114180579999945E-2</c:v>
                </c:pt>
                <c:pt idx="65">
                  <c:v>5.0738455869999935E-2</c:v>
                </c:pt>
                <c:pt idx="66">
                  <c:v>4.9694175339999924E-2</c:v>
                </c:pt>
                <c:pt idx="67">
                  <c:v>5.4015199259999952E-2</c:v>
                </c:pt>
                <c:pt idx="68">
                  <c:v>4.9464781229999935E-2</c:v>
                </c:pt>
                <c:pt idx="69">
                  <c:v>4.6959753719999928E-2</c:v>
                </c:pt>
                <c:pt idx="70">
                  <c:v>4.9277826399999933E-2</c:v>
                </c:pt>
                <c:pt idx="71">
                  <c:v>5.2412130509999946E-2</c:v>
                </c:pt>
                <c:pt idx="72">
                  <c:v>4.7426585799999921E-2</c:v>
                </c:pt>
                <c:pt idx="73">
                  <c:v>5.3042869629999947E-2</c:v>
                </c:pt>
                <c:pt idx="74">
                  <c:v>4.864343097999993E-2</c:v>
                </c:pt>
                <c:pt idx="75">
                  <c:v>4.1927499679999911E-2</c:v>
                </c:pt>
                <c:pt idx="76">
                  <c:v>4.6076572699999929E-2</c:v>
                </c:pt>
                <c:pt idx="77">
                  <c:v>5.0319299399999934E-2</c:v>
                </c:pt>
                <c:pt idx="78">
                  <c:v>5.0827108239999932E-2</c:v>
                </c:pt>
                <c:pt idx="79">
                  <c:v>5.0071245059999936E-2</c:v>
                </c:pt>
                <c:pt idx="80">
                  <c:v>4.9897217889999929E-2</c:v>
                </c:pt>
                <c:pt idx="81">
                  <c:v>5.4719469309999949E-2</c:v>
                </c:pt>
                <c:pt idx="82">
                  <c:v>4.9849777299999939E-2</c:v>
                </c:pt>
                <c:pt idx="83">
                  <c:v>4.9262939979999934E-2</c:v>
                </c:pt>
                <c:pt idx="84">
                  <c:v>4.9770017559999935E-2</c:v>
                </c:pt>
                <c:pt idx="85">
                  <c:v>4.989733539999993E-2</c:v>
                </c:pt>
                <c:pt idx="86">
                  <c:v>4.7070840129999916E-2</c:v>
                </c:pt>
                <c:pt idx="87">
                  <c:v>5.2245533449999937E-2</c:v>
                </c:pt>
                <c:pt idx="88">
                  <c:v>5.042953703999993E-2</c:v>
                </c:pt>
                <c:pt idx="89">
                  <c:v>5.1102715439999932E-2</c:v>
                </c:pt>
                <c:pt idx="90">
                  <c:v>5.2388703989999938E-2</c:v>
                </c:pt>
                <c:pt idx="91">
                  <c:v>5.0180751439999935E-2</c:v>
                </c:pt>
                <c:pt idx="92">
                  <c:v>4.8973908879999931E-2</c:v>
                </c:pt>
                <c:pt idx="93">
                  <c:v>5.1483206439999943E-2</c:v>
                </c:pt>
                <c:pt idx="94">
                  <c:v>5.0258434909999927E-2</c:v>
                </c:pt>
                <c:pt idx="95">
                  <c:v>5.0538925909999928E-2</c:v>
                </c:pt>
                <c:pt idx="96">
                  <c:v>5.0483558969999939E-2</c:v>
                </c:pt>
                <c:pt idx="97">
                  <c:v>5.2230529519999937E-2</c:v>
                </c:pt>
                <c:pt idx="98">
                  <c:v>5.017648138999993E-2</c:v>
                </c:pt>
                <c:pt idx="99">
                  <c:v>5.1973086309999937E-2</c:v>
                </c:pt>
                <c:pt idx="100">
                  <c:v>5.0066478769999929E-2</c:v>
                </c:pt>
                <c:pt idx="101">
                  <c:v>5.2498824119999878E-2</c:v>
                </c:pt>
                <c:pt idx="102">
                  <c:v>5.2104674199999881E-2</c:v>
                </c:pt>
                <c:pt idx="103">
                  <c:v>5.2531874529999883E-2</c:v>
                </c:pt>
                <c:pt idx="104">
                  <c:v>5.0692099069999871E-2</c:v>
                </c:pt>
                <c:pt idx="105">
                  <c:v>4.9371597589999858E-2</c:v>
                </c:pt>
                <c:pt idx="106">
                  <c:v>5.0788442769999866E-2</c:v>
                </c:pt>
                <c:pt idx="107">
                  <c:v>4.9688064039999862E-2</c:v>
                </c:pt>
                <c:pt idx="108">
                  <c:v>5.1272472559999879E-2</c:v>
                </c:pt>
                <c:pt idx="109">
                  <c:v>5.1042347189999865E-2</c:v>
                </c:pt>
                <c:pt idx="110">
                  <c:v>5.1176128859999864E-2</c:v>
                </c:pt>
                <c:pt idx="111">
                  <c:v>5.0966126239999868E-2</c:v>
                </c:pt>
                <c:pt idx="112">
                  <c:v>5.0508069279999859E-2</c:v>
                </c:pt>
                <c:pt idx="113">
                  <c:v>5.0101722959999866E-2</c:v>
                </c:pt>
                <c:pt idx="114">
                  <c:v>5.6345938379999905E-2</c:v>
                </c:pt>
                <c:pt idx="115">
                  <c:v>5.2991511519999882E-2</c:v>
                </c:pt>
                <c:pt idx="116">
                  <c:v>5.9898053949999933E-2</c:v>
                </c:pt>
                <c:pt idx="117">
                  <c:v>3.3919586039999741E-2</c:v>
                </c:pt>
                <c:pt idx="118">
                  <c:v>5.971902546999993E-2</c:v>
                </c:pt>
                <c:pt idx="119">
                  <c:v>5.0517223129999872E-2</c:v>
                </c:pt>
                <c:pt idx="120">
                  <c:v>4.7600234239999845E-2</c:v>
                </c:pt>
                <c:pt idx="121">
                  <c:v>4.8143287269999849E-2</c:v>
                </c:pt>
                <c:pt idx="122">
                  <c:v>4.989025781999986E-2</c:v>
                </c:pt>
                <c:pt idx="123">
                  <c:v>5.0021114449999855E-2</c:v>
                </c:pt>
                <c:pt idx="124">
                  <c:v>5.0088677789999855E-2</c:v>
                </c:pt>
                <c:pt idx="125">
                  <c:v>5.4951292219999892E-2</c:v>
                </c:pt>
                <c:pt idx="126">
                  <c:v>5.1213566829999876E-2</c:v>
                </c:pt>
                <c:pt idx="127">
                  <c:v>5.1263436219999875E-2</c:v>
                </c:pt>
                <c:pt idx="128">
                  <c:v>5.1497949149999861E-2</c:v>
                </c:pt>
                <c:pt idx="129">
                  <c:v>5.1697831639999865E-2</c:v>
                </c:pt>
                <c:pt idx="130">
                  <c:v>5.3564924939999883E-2</c:v>
                </c:pt>
                <c:pt idx="131">
                  <c:v>5.092550200999986E-2</c:v>
                </c:pt>
                <c:pt idx="132">
                  <c:v>5.2630764539999868E-2</c:v>
                </c:pt>
                <c:pt idx="133">
                  <c:v>5.1896486629999863E-2</c:v>
                </c:pt>
                <c:pt idx="134">
                  <c:v>5.257112754999986E-2</c:v>
                </c:pt>
                <c:pt idx="135">
                  <c:v>4.7010941919999827E-2</c:v>
                </c:pt>
                <c:pt idx="136">
                  <c:v>5.1293796609999852E-2</c:v>
                </c:pt>
                <c:pt idx="137">
                  <c:v>4.9403655519999853E-2</c:v>
                </c:pt>
                <c:pt idx="138">
                  <c:v>5.1016961909999853E-2</c:v>
                </c:pt>
                <c:pt idx="139">
                  <c:v>4.9399502979999843E-2</c:v>
                </c:pt>
                <c:pt idx="140">
                  <c:v>5.2301605449999858E-2</c:v>
                </c:pt>
                <c:pt idx="141">
                  <c:v>5.129903293999985E-2</c:v>
                </c:pt>
                <c:pt idx="142">
                  <c:v>5.4602362909999813E-2</c:v>
                </c:pt>
                <c:pt idx="143">
                  <c:v>4.9954138659999758E-2</c:v>
                </c:pt>
                <c:pt idx="144">
                  <c:v>5.3807599239999816E-2</c:v>
                </c:pt>
                <c:pt idx="145">
                  <c:v>5.1987946529999787E-2</c:v>
                </c:pt>
                <c:pt idx="146">
                  <c:v>5.2139774679999792E-2</c:v>
                </c:pt>
                <c:pt idx="147">
                  <c:v>5.4396747849999802E-2</c:v>
                </c:pt>
                <c:pt idx="148">
                  <c:v>5.3596134099999811E-2</c:v>
                </c:pt>
                <c:pt idx="149">
                  <c:v>4.9818894469999764E-2</c:v>
                </c:pt>
                <c:pt idx="150">
                  <c:v>5.0054021149999767E-2</c:v>
                </c:pt>
                <c:pt idx="151">
                  <c:v>4.8568150109999764E-2</c:v>
                </c:pt>
                <c:pt idx="152">
                  <c:v>4.8311203139999759E-2</c:v>
                </c:pt>
                <c:pt idx="153">
                  <c:v>5.2848079759999805E-2</c:v>
                </c:pt>
                <c:pt idx="154">
                  <c:v>5.0926964529999785E-2</c:v>
                </c:pt>
                <c:pt idx="155">
                  <c:v>5.2949307259999814E-2</c:v>
                </c:pt>
                <c:pt idx="156">
                  <c:v>5.1113919359999788E-2</c:v>
                </c:pt>
                <c:pt idx="157">
                  <c:v>5.2152467319999798E-2</c:v>
                </c:pt>
                <c:pt idx="158">
                  <c:v>5.0515381879999786E-2</c:v>
                </c:pt>
                <c:pt idx="159">
                  <c:v>5.0771480079999792E-2</c:v>
                </c:pt>
                <c:pt idx="160">
                  <c:v>5.2716988109999807E-2</c:v>
                </c:pt>
                <c:pt idx="161">
                  <c:v>5.3572120029999816E-2</c:v>
                </c:pt>
                <c:pt idx="162">
                  <c:v>5.2240035899999801E-2</c:v>
                </c:pt>
                <c:pt idx="163">
                  <c:v>4.9885491529999784E-2</c:v>
                </c:pt>
                <c:pt idx="164">
                  <c:v>5.2143078449999797E-2</c:v>
                </c:pt>
                <c:pt idx="165">
                  <c:v>5.3207481729999812E-2</c:v>
                </c:pt>
                <c:pt idx="166">
                  <c:v>5.1092216579999794E-2</c:v>
                </c:pt>
                <c:pt idx="167">
                  <c:v>4.7631325889999757E-2</c:v>
                </c:pt>
                <c:pt idx="168">
                  <c:v>5.1066975009999793E-2</c:v>
                </c:pt>
                <c:pt idx="169">
                  <c:v>4.8981952739999779E-2</c:v>
                </c:pt>
                <c:pt idx="170">
                  <c:v>5.237370005999982E-2</c:v>
                </c:pt>
                <c:pt idx="171">
                  <c:v>4.6353263689999744E-2</c:v>
                </c:pt>
                <c:pt idx="172">
                  <c:v>5.0782213959999795E-2</c:v>
                </c:pt>
                <c:pt idx="173">
                  <c:v>4.8756214929999778E-2</c:v>
                </c:pt>
                <c:pt idx="174">
                  <c:v>5.1049777299999793E-2</c:v>
                </c:pt>
                <c:pt idx="175">
                  <c:v>5.2283937699999797E-2</c:v>
                </c:pt>
                <c:pt idx="176">
                  <c:v>5.0309766819999789E-2</c:v>
                </c:pt>
                <c:pt idx="177">
                  <c:v>5.11699000499998E-2</c:v>
                </c:pt>
                <c:pt idx="178">
                  <c:v>5.1359779919999793E-2</c:v>
                </c:pt>
                <c:pt idx="179">
                  <c:v>5.5362874869999835E-2</c:v>
                </c:pt>
                <c:pt idx="180">
                  <c:v>5.131233932999979E-2</c:v>
                </c:pt>
                <c:pt idx="181">
                  <c:v>4.769827547999976E-2</c:v>
                </c:pt>
                <c:pt idx="182">
                  <c:v>5.1643078449999796E-2</c:v>
                </c:pt>
                <c:pt idx="183">
                  <c:v>4.9661712479999703E-2</c:v>
                </c:pt>
                <c:pt idx="184">
                  <c:v>5.1021845709999708E-2</c:v>
                </c:pt>
                <c:pt idx="185">
                  <c:v>5.3052846049999741E-2</c:v>
                </c:pt>
                <c:pt idx="186">
                  <c:v>4.9390727859999685E-2</c:v>
                </c:pt>
                <c:pt idx="187">
                  <c:v>5.2017223129999735E-2</c:v>
                </c:pt>
                <c:pt idx="188">
                  <c:v>5.2101370429999738E-2</c:v>
                </c:pt>
                <c:pt idx="189">
                  <c:v>5.2840767159999733E-2</c:v>
                </c:pt>
                <c:pt idx="190">
                  <c:v>5.1853198579999725E-2</c:v>
                </c:pt>
                <c:pt idx="191">
                  <c:v>5.2160276159999734E-2</c:v>
                </c:pt>
                <c:pt idx="192">
                  <c:v>5.2682475179999744E-2</c:v>
                </c:pt>
                <c:pt idx="193">
                  <c:v>4.8888651589999693E-2</c:v>
                </c:pt>
                <c:pt idx="194">
                  <c:v>5.156685749999973E-2</c:v>
                </c:pt>
                <c:pt idx="195">
                  <c:v>4.8105353059999689E-2</c:v>
                </c:pt>
                <c:pt idx="196">
                  <c:v>5.1429772059999719E-2</c:v>
                </c:pt>
                <c:pt idx="197">
                  <c:v>5.3500404149999743E-2</c:v>
                </c:pt>
                <c:pt idx="198">
                  <c:v>5.0530124589999711E-2</c:v>
                </c:pt>
                <c:pt idx="199">
                  <c:v>5.3615525589999748E-2</c:v>
                </c:pt>
                <c:pt idx="200">
                  <c:v>5.1303302989999709E-2</c:v>
                </c:pt>
                <c:pt idx="201">
                  <c:v>5.4282240159999759E-2</c:v>
                </c:pt>
                <c:pt idx="202">
                  <c:v>4.8912665659999674E-2</c:v>
                </c:pt>
                <c:pt idx="203">
                  <c:v>5.6695194019999784E-2</c:v>
                </c:pt>
                <c:pt idx="204">
                  <c:v>5.0220121969999698E-2</c:v>
                </c:pt>
                <c:pt idx="205">
                  <c:v>5.4249072239999752E-2</c:v>
                </c:pt>
                <c:pt idx="206">
                  <c:v>4.7110941919999656E-2</c:v>
                </c:pt>
                <c:pt idx="207">
                  <c:v>5.1001226719999702E-2</c:v>
                </c:pt>
                <c:pt idx="208">
                  <c:v>5.3656502349999746E-2</c:v>
                </c:pt>
                <c:pt idx="209">
                  <c:v>5.0215851919999693E-2</c:v>
                </c:pt>
                <c:pt idx="210">
                  <c:v>4.5863240109999627E-2</c:v>
                </c:pt>
                <c:pt idx="211">
                  <c:v>5.1012809369999711E-2</c:v>
                </c:pt>
                <c:pt idx="212">
                  <c:v>5.4665042449999757E-2</c:v>
                </c:pt>
                <c:pt idx="213">
                  <c:v>5.5146147199999759E-2</c:v>
                </c:pt>
                <c:pt idx="214">
                  <c:v>5.2284407739999719E-2</c:v>
                </c:pt>
                <c:pt idx="215">
                  <c:v>5.2801487939999725E-2</c:v>
                </c:pt>
                <c:pt idx="216">
                  <c:v>5.2196604139999714E-2</c:v>
                </c:pt>
                <c:pt idx="217">
                  <c:v>4.9079497739999686E-2</c:v>
                </c:pt>
                <c:pt idx="218">
                  <c:v>5.2528192029999719E-2</c:v>
                </c:pt>
                <c:pt idx="219">
                  <c:v>5.3691864049999739E-2</c:v>
                </c:pt>
                <c:pt idx="220">
                  <c:v>4.9746943569999688E-2</c:v>
                </c:pt>
                <c:pt idx="221">
                  <c:v>5.0736588419999701E-2</c:v>
                </c:pt>
                <c:pt idx="222">
                  <c:v>5.1829772059999717E-2</c:v>
                </c:pt>
                <c:pt idx="223">
                  <c:v>5.0978910189999643E-2</c:v>
                </c:pt>
                <c:pt idx="224">
                  <c:v>5.3194789089999681E-2</c:v>
                </c:pt>
                <c:pt idx="225">
                  <c:v>5.4271388769999693E-2</c:v>
                </c:pt>
                <c:pt idx="226">
                  <c:v>5.2744540969999663E-2</c:v>
                </c:pt>
                <c:pt idx="227">
                  <c:v>5.2995637859999667E-2</c:v>
                </c:pt>
                <c:pt idx="228">
                  <c:v>5.3631613309999666E-2</c:v>
                </c:pt>
                <c:pt idx="229">
                  <c:v>4.8389356649999576E-2</c:v>
                </c:pt>
                <c:pt idx="230">
                  <c:v>5.2836235889999646E-2</c:v>
                </c:pt>
                <c:pt idx="231">
                  <c:v>5.1774640139999634E-2</c:v>
                </c:pt>
                <c:pt idx="232">
                  <c:v>5.5682005139999699E-2</c:v>
                </c:pt>
                <c:pt idx="233">
                  <c:v>5.5600051619999702E-2</c:v>
                </c:pt>
                <c:pt idx="234">
                  <c:v>5.2531234579999642E-2</c:v>
                </c:pt>
                <c:pt idx="235">
                  <c:v>5.1109388089999611E-2</c:v>
                </c:pt>
                <c:pt idx="236">
                  <c:v>5.2816844399999646E-2</c:v>
                </c:pt>
                <c:pt idx="237">
                  <c:v>5.329868040999966E-2</c:v>
                </c:pt>
                <c:pt idx="238">
                  <c:v>5.170195797999963E-2</c:v>
                </c:pt>
                <c:pt idx="239">
                  <c:v>5.3451853569999659E-2</c:v>
                </c:pt>
                <c:pt idx="240">
                  <c:v>5.4594671579999685E-2</c:v>
                </c:pt>
                <c:pt idx="241">
                  <c:v>5.7992151469999739E-2</c:v>
                </c:pt>
                <c:pt idx="242">
                  <c:v>5.4022106929999675E-2</c:v>
                </c:pt>
                <c:pt idx="243">
                  <c:v>5.2805993009999649E-2</c:v>
                </c:pt>
                <c:pt idx="244">
                  <c:v>5.5095899079999691E-2</c:v>
                </c:pt>
                <c:pt idx="245">
                  <c:v>5.3237345879999662E-2</c:v>
                </c:pt>
                <c:pt idx="246">
                  <c:v>5.1922694479999643E-2</c:v>
                </c:pt>
                <c:pt idx="247">
                  <c:v>5.1844279749999632E-2</c:v>
                </c:pt>
                <c:pt idx="248">
                  <c:v>5.279452786999965E-2</c:v>
                </c:pt>
                <c:pt idx="249">
                  <c:v>5.3786366499999655E-2</c:v>
                </c:pt>
                <c:pt idx="250">
                  <c:v>5.1768176309999636E-2</c:v>
                </c:pt>
                <c:pt idx="251">
                  <c:v>5.180268923999963E-2</c:v>
                </c:pt>
                <c:pt idx="252">
                  <c:v>5.367051379999966E-2</c:v>
                </c:pt>
                <c:pt idx="253">
                  <c:v>5.5897975349999698E-2</c:v>
                </c:pt>
                <c:pt idx="254">
                  <c:v>5.1468411329999617E-2</c:v>
                </c:pt>
                <c:pt idx="255">
                  <c:v>5.4141002179999662E-2</c:v>
                </c:pt>
                <c:pt idx="256">
                  <c:v>5.3362208719999638E-2</c:v>
                </c:pt>
                <c:pt idx="257">
                  <c:v>5.2189879089999627E-2</c:v>
                </c:pt>
                <c:pt idx="258">
                  <c:v>5.3553551109999646E-2</c:v>
                </c:pt>
                <c:pt idx="259">
                  <c:v>5.2806959289999636E-2</c:v>
                </c:pt>
                <c:pt idx="260">
                  <c:v>5.5635648339999684E-2</c:v>
                </c:pt>
                <c:pt idx="261">
                  <c:v>5.4264049969999659E-2</c:v>
                </c:pt>
                <c:pt idx="262">
                  <c:v>5.5245885979999666E-2</c:v>
                </c:pt>
                <c:pt idx="263">
                  <c:v>5.1673530149999619E-2</c:v>
                </c:pt>
                <c:pt idx="264">
                  <c:v>5.2123047009999549E-2</c:v>
                </c:pt>
                <c:pt idx="265">
                  <c:v>5.4279902669999588E-2</c:v>
                </c:pt>
                <c:pt idx="266">
                  <c:v>5.5558578619999618E-2</c:v>
                </c:pt>
                <c:pt idx="267">
                  <c:v>4.8862770069999485E-2</c:v>
                </c:pt>
                <c:pt idx="268">
                  <c:v>5.0339983499999512E-2</c:v>
                </c:pt>
                <c:pt idx="269">
                  <c:v>4.8779967779999489E-2</c:v>
                </c:pt>
                <c:pt idx="270">
                  <c:v>5.1396460429999541E-2</c:v>
                </c:pt>
                <c:pt idx="271">
                  <c:v>5.2217928189999555E-2</c:v>
                </c:pt>
                <c:pt idx="272">
                  <c:v>5.1151448639999528E-2</c:v>
                </c:pt>
                <c:pt idx="273">
                  <c:v>5.3926729509999591E-2</c:v>
                </c:pt>
                <c:pt idx="274">
                  <c:v>5.1624888259999571E-2</c:v>
                </c:pt>
                <c:pt idx="275">
                  <c:v>5.1460981219999556E-2</c:v>
                </c:pt>
                <c:pt idx="276">
                  <c:v>5.1804034249999575E-2</c:v>
                </c:pt>
                <c:pt idx="277">
                  <c:v>5.3615643099999603E-2</c:v>
                </c:pt>
                <c:pt idx="278">
                  <c:v>5.4630529519999624E-2</c:v>
                </c:pt>
                <c:pt idx="279">
                  <c:v>4.9590845369999526E-2</c:v>
                </c:pt>
                <c:pt idx="280">
                  <c:v>5.2958813639999602E-2</c:v>
                </c:pt>
                <c:pt idx="281">
                  <c:v>5.3015643099999607E-2</c:v>
                </c:pt>
                <c:pt idx="282">
                  <c:v>5.0126585799999554E-2</c:v>
                </c:pt>
                <c:pt idx="283">
                  <c:v>4.9773412639999542E-2</c:v>
                </c:pt>
                <c:pt idx="284">
                  <c:v>5.312137566999961E-2</c:v>
                </c:pt>
                <c:pt idx="285">
                  <c:v>4.868888660999951E-2</c:v>
                </c:pt>
                <c:pt idx="286">
                  <c:v>5.2231730819999593E-2</c:v>
                </c:pt>
                <c:pt idx="287">
                  <c:v>5.095208858999957E-2</c:v>
                </c:pt>
                <c:pt idx="288">
                  <c:v>5.1603185479999564E-2</c:v>
                </c:pt>
                <c:pt idx="289">
                  <c:v>5.0872563869999554E-2</c:v>
                </c:pt>
                <c:pt idx="290">
                  <c:v>4.9625475809999528E-2</c:v>
                </c:pt>
                <c:pt idx="291">
                  <c:v>4.8571806409999502E-2</c:v>
                </c:pt>
                <c:pt idx="292">
                  <c:v>5.079695666999956E-2</c:v>
                </c:pt>
                <c:pt idx="293">
                  <c:v>5.3110759299999588E-2</c:v>
                </c:pt>
                <c:pt idx="294">
                  <c:v>5.2296604139999578E-2</c:v>
                </c:pt>
                <c:pt idx="295">
                  <c:v>5.2899294159999583E-2</c:v>
                </c:pt>
                <c:pt idx="296">
                  <c:v>5.1568672549999563E-2</c:v>
                </c:pt>
                <c:pt idx="297">
                  <c:v>5.4056384839999624E-2</c:v>
                </c:pt>
                <c:pt idx="298">
                  <c:v>5.301502934999959E-2</c:v>
                </c:pt>
                <c:pt idx="299">
                  <c:v>5.3315643099999609E-2</c:v>
                </c:pt>
                <c:pt idx="300">
                  <c:v>5.2151239819999577E-2</c:v>
                </c:pt>
                <c:pt idx="301">
                  <c:v>5.2520996939999579E-2</c:v>
                </c:pt>
                <c:pt idx="302">
                  <c:v>5.3100639169999589E-2</c:v>
                </c:pt>
                <c:pt idx="303">
                  <c:v>5.4398092859999629E-2</c:v>
                </c:pt>
                <c:pt idx="304">
                  <c:v>5.0587802819999542E-2</c:v>
                </c:pt>
                <c:pt idx="305">
                  <c:v>5.2004647999999501E-2</c:v>
                </c:pt>
                <c:pt idx="306">
                  <c:v>5.2438312159999514E-2</c:v>
                </c:pt>
                <c:pt idx="307">
                  <c:v>5.2753433599999511E-2</c:v>
                </c:pt>
                <c:pt idx="308">
                  <c:v>5.0130359609999453E-2</c:v>
                </c:pt>
                <c:pt idx="309">
                  <c:v>5.0976833919999479E-2</c:v>
                </c:pt>
                <c:pt idx="310">
                  <c:v>5.2174901359999526E-2</c:v>
                </c:pt>
                <c:pt idx="311">
                  <c:v>5.1674405119999496E-2</c:v>
                </c:pt>
                <c:pt idx="312">
                  <c:v>5.2780516419999535E-2</c:v>
                </c:pt>
                <c:pt idx="313">
                  <c:v>5.099768792999948E-2</c:v>
                </c:pt>
                <c:pt idx="314">
                  <c:v>5.032377826999946E-2</c:v>
                </c:pt>
                <c:pt idx="315">
                  <c:v>5.2210263059999512E-2</c:v>
                </c:pt>
                <c:pt idx="316">
                  <c:v>5.1557821159999503E-2</c:v>
                </c:pt>
                <c:pt idx="317">
                  <c:v>4.9833167139999454E-2</c:v>
                </c:pt>
                <c:pt idx="318">
                  <c:v>5.0312926879999456E-2</c:v>
                </c:pt>
                <c:pt idx="319">
                  <c:v>5.2421610689999516E-2</c:v>
                </c:pt>
                <c:pt idx="320">
                  <c:v>5.0864402499999489E-2</c:v>
                </c:pt>
                <c:pt idx="321">
                  <c:v>5.2206371739999542E-2</c:v>
                </c:pt>
                <c:pt idx="322">
                  <c:v>5.3048575999999549E-2</c:v>
                </c:pt>
                <c:pt idx="323">
                  <c:v>4.8800847989999452E-2</c:v>
                </c:pt>
                <c:pt idx="324">
                  <c:v>4.8046447329999437E-2</c:v>
                </c:pt>
                <c:pt idx="325">
                  <c:v>5.0682331469999502E-2</c:v>
                </c:pt>
                <c:pt idx="326">
                  <c:v>5.242637697999955E-2</c:v>
                </c:pt>
                <c:pt idx="327">
                  <c:v>5.0586601519999504E-2</c:v>
                </c:pt>
                <c:pt idx="328">
                  <c:v>4.9215120659999459E-2</c:v>
                </c:pt>
                <c:pt idx="329">
                  <c:v>5.2408448009999546E-2</c:v>
                </c:pt>
                <c:pt idx="330">
                  <c:v>5.0988677789999506E-2</c:v>
                </c:pt>
                <c:pt idx="331">
                  <c:v>5.0176833919999483E-2</c:v>
                </c:pt>
                <c:pt idx="332">
                  <c:v>4.7767418849999424E-2</c:v>
                </c:pt>
                <c:pt idx="333">
                  <c:v>5.3513331809999551E-2</c:v>
                </c:pt>
                <c:pt idx="334">
                  <c:v>5.2687711509999527E-2</c:v>
                </c:pt>
                <c:pt idx="335">
                  <c:v>5.1956241129999518E-2</c:v>
                </c:pt>
                <c:pt idx="336">
                  <c:v>5.3224796949999556E-2</c:v>
                </c:pt>
                <c:pt idx="337">
                  <c:v>5.340967550999956E-2</c:v>
                </c:pt>
                <c:pt idx="338">
                  <c:v>5.1628192029999513E-2</c:v>
                </c:pt>
                <c:pt idx="339">
                  <c:v>5.0371715099999492E-2</c:v>
                </c:pt>
                <c:pt idx="340">
                  <c:v>5.1974666339999531E-2</c:v>
                </c:pt>
                <c:pt idx="341">
                  <c:v>5.1155509869999519E-2</c:v>
                </c:pt>
                <c:pt idx="342">
                  <c:v>4.8456332439999444E-2</c:v>
                </c:pt>
                <c:pt idx="343">
                  <c:v>5.232857075999954E-2</c:v>
                </c:pt>
                <c:pt idx="344">
                  <c:v>5.1124653239999512E-2</c:v>
                </c:pt>
                <c:pt idx="345">
                  <c:v>5.1801370429999528E-2</c:v>
                </c:pt>
                <c:pt idx="346">
                  <c:v>5.2753577309999557E-2</c:v>
                </c:pt>
                <c:pt idx="347">
                  <c:v>5.3944567169999583E-2</c:v>
                </c:pt>
                <c:pt idx="348">
                  <c:v>5.2910289259999507E-2</c:v>
                </c:pt>
                <c:pt idx="349">
                  <c:v>5.2531992039999489E-2</c:v>
                </c:pt>
                <c:pt idx="350">
                  <c:v>5.0837463389999456E-2</c:v>
                </c:pt>
                <c:pt idx="351">
                  <c:v>4.8809270579999398E-2</c:v>
                </c:pt>
                <c:pt idx="352">
                  <c:v>4.9218541939999402E-2</c:v>
                </c:pt>
                <c:pt idx="353">
                  <c:v>5.1235269609999454E-2</c:v>
                </c:pt>
                <c:pt idx="354">
                  <c:v>5.144234718999946E-2</c:v>
                </c:pt>
                <c:pt idx="355">
                  <c:v>4.9198301679999418E-2</c:v>
                </c:pt>
                <c:pt idx="356">
                  <c:v>5.2275776329999503E-2</c:v>
                </c:pt>
                <c:pt idx="357">
                  <c:v>4.933427712999941E-2</c:v>
                </c:pt>
                <c:pt idx="358">
                  <c:v>5.0839539659999461E-2</c:v>
                </c:pt>
                <c:pt idx="359">
                  <c:v>5.1953577309999499E-2</c:v>
                </c:pt>
                <c:pt idx="360">
                  <c:v>5.0875515109999457E-2</c:v>
                </c:pt>
                <c:pt idx="361">
                  <c:v>4.9378910189999417E-2</c:v>
                </c:pt>
                <c:pt idx="362">
                  <c:v>4.9163906259999397E-2</c:v>
                </c:pt>
                <c:pt idx="363">
                  <c:v>5.2294554069999499E-2</c:v>
                </c:pt>
                <c:pt idx="364">
                  <c:v>5.0500142929999436E-2</c:v>
                </c:pt>
                <c:pt idx="365">
                  <c:v>5.119125029999947E-2</c:v>
                </c:pt>
                <c:pt idx="366">
                  <c:v>5.1181978939999456E-2</c:v>
                </c:pt>
                <c:pt idx="367">
                  <c:v>4.9556476149999432E-2</c:v>
                </c:pt>
                <c:pt idx="368">
                  <c:v>4.8907808059999391E-2</c:v>
                </c:pt>
                <c:pt idx="369">
                  <c:v>5.0776246369999459E-2</c:v>
                </c:pt>
                <c:pt idx="370">
                  <c:v>5.1678818879999491E-2</c:v>
                </c:pt>
                <c:pt idx="371">
                  <c:v>5.2820174369999515E-2</c:v>
                </c:pt>
                <c:pt idx="372">
                  <c:v>5.0933807089999464E-2</c:v>
                </c:pt>
                <c:pt idx="373">
                  <c:v>4.9375985149999413E-2</c:v>
                </c:pt>
                <c:pt idx="374">
                  <c:v>5.1036000869999452E-2</c:v>
                </c:pt>
                <c:pt idx="375">
                  <c:v>5.2335648339999478E-2</c:v>
                </c:pt>
                <c:pt idx="376">
                  <c:v>5.1846617239999476E-2</c:v>
                </c:pt>
                <c:pt idx="377">
                  <c:v>4.9918424429999421E-2</c:v>
                </c:pt>
                <c:pt idx="378">
                  <c:v>4.8867562559999397E-2</c:v>
                </c:pt>
                <c:pt idx="379">
                  <c:v>4.8733780889999398E-2</c:v>
                </c:pt>
                <c:pt idx="380">
                  <c:v>5.2418568139999469E-2</c:v>
                </c:pt>
                <c:pt idx="381">
                  <c:v>5.1480751439999445E-2</c:v>
                </c:pt>
                <c:pt idx="382">
                  <c:v>5.0783062729999426E-2</c:v>
                </c:pt>
                <c:pt idx="383">
                  <c:v>5.1957586139999457E-2</c:v>
                </c:pt>
                <c:pt idx="384">
                  <c:v>5.1185138999999442E-2</c:v>
                </c:pt>
                <c:pt idx="385">
                  <c:v>5.4193587789999512E-2</c:v>
                </c:pt>
                <c:pt idx="386">
                  <c:v>4.8835713449999346E-2</c:v>
                </c:pt>
                <c:pt idx="387">
                  <c:v>5.4529066999999501E-2</c:v>
                </c:pt>
                <c:pt idx="388">
                  <c:v>5.1101344229999401E-2</c:v>
                </c:pt>
                <c:pt idx="389">
                  <c:v>5.3246003489999388E-2</c:v>
                </c:pt>
                <c:pt idx="390">
                  <c:v>5.449894162999943E-2</c:v>
                </c:pt>
                <c:pt idx="391">
                  <c:v>5.3612104309999409E-2</c:v>
                </c:pt>
                <c:pt idx="392">
                  <c:v>5.2599411669999374E-2</c:v>
                </c:pt>
                <c:pt idx="393">
                  <c:v>5.2398066659999368E-2</c:v>
                </c:pt>
                <c:pt idx="394">
                  <c:v>5.3906254229999409E-2</c:v>
                </c:pt>
                <c:pt idx="395">
                  <c:v>5.1941354709999353E-2</c:v>
                </c:pt>
                <c:pt idx="396">
                  <c:v>5.2414036869999348E-2</c:v>
                </c:pt>
                <c:pt idx="397">
                  <c:v>5.1986954049999326E-2</c:v>
                </c:pt>
                <c:pt idx="398">
                  <c:v>5.1902806749999322E-2</c:v>
                </c:pt>
                <c:pt idx="399">
                  <c:v>5.0588037839999295E-2</c:v>
                </c:pt>
                <c:pt idx="400">
                  <c:v>5.2927695789999347E-2</c:v>
                </c:pt>
                <c:pt idx="401">
                  <c:v>5.4041002179999395E-2</c:v>
                </c:pt>
                <c:pt idx="402">
                  <c:v>5.422441821999939E-2</c:v>
                </c:pt>
                <c:pt idx="403">
                  <c:v>5.3240623449999358E-2</c:v>
                </c:pt>
                <c:pt idx="404">
                  <c:v>5.3585870259999363E-2</c:v>
                </c:pt>
                <c:pt idx="405">
                  <c:v>5.5321258159999429E-2</c:v>
                </c:pt>
                <c:pt idx="406">
                  <c:v>5.3529772059999363E-2</c:v>
                </c:pt>
                <c:pt idx="407">
                  <c:v>5.7470304979999484E-2</c:v>
                </c:pt>
                <c:pt idx="408">
                  <c:v>5.5109179269999406E-2</c:v>
                </c:pt>
                <c:pt idx="409">
                  <c:v>5.2524392019999318E-2</c:v>
                </c:pt>
                <c:pt idx="410">
                  <c:v>5.3665016249999364E-2</c:v>
                </c:pt>
                <c:pt idx="411">
                  <c:v>5.1292542909999267E-2</c:v>
                </c:pt>
                <c:pt idx="412">
                  <c:v>5.230450428999929E-2</c:v>
                </c:pt>
                <c:pt idx="413">
                  <c:v>5.4397452909999353E-2</c:v>
                </c:pt>
                <c:pt idx="414">
                  <c:v>5.5336614619999405E-2</c:v>
                </c:pt>
                <c:pt idx="415">
                  <c:v>5.1535595939999276E-2</c:v>
                </c:pt>
                <c:pt idx="416">
                  <c:v>5.5338808399999398E-2</c:v>
                </c:pt>
                <c:pt idx="417">
                  <c:v>5.3712691859999342E-2</c:v>
                </c:pt>
                <c:pt idx="418">
                  <c:v>5.2475723929999288E-2</c:v>
                </c:pt>
                <c:pt idx="419">
                  <c:v>5.1765838819999271E-2</c:v>
                </c:pt>
                <c:pt idx="420">
                  <c:v>4.92010568099992E-2</c:v>
                </c:pt>
                <c:pt idx="421">
                  <c:v>5.0374000189999255E-2</c:v>
                </c:pt>
                <c:pt idx="422">
                  <c:v>5.0843757309999252E-2</c:v>
                </c:pt>
                <c:pt idx="423">
                  <c:v>5.3852088589999361E-2</c:v>
                </c:pt>
                <c:pt idx="424">
                  <c:v>5.4907102999999402E-2</c:v>
                </c:pt>
                <c:pt idx="425">
                  <c:v>5.756103361999948E-2</c:v>
                </c:pt>
                <c:pt idx="426">
                  <c:v>5.0750717379999269E-2</c:v>
                </c:pt>
                <c:pt idx="427">
                  <c:v>5.5246499729999426E-2</c:v>
                </c:pt>
                <c:pt idx="428">
                  <c:v>5.1604504289999298E-2</c:v>
                </c:pt>
                <c:pt idx="429">
                  <c:v>5.1820970739999223E-2</c:v>
                </c:pt>
                <c:pt idx="430">
                  <c:v>5.2248171069999239E-2</c:v>
                </c:pt>
                <c:pt idx="431">
                  <c:v>5.2139513459999245E-2</c:v>
                </c:pt>
                <c:pt idx="432">
                  <c:v>4.8549228659999125E-2</c:v>
                </c:pt>
                <c:pt idx="433">
                  <c:v>5.2308421809999263E-2</c:v>
                </c:pt>
                <c:pt idx="434">
                  <c:v>5.1097309199999219E-2</c:v>
                </c:pt>
                <c:pt idx="435">
                  <c:v>5.0928165829999227E-2</c:v>
                </c:pt>
                <c:pt idx="436">
                  <c:v>5.2667210029999287E-2</c:v>
                </c:pt>
                <c:pt idx="437">
                  <c:v>5.3841733439999331E-2</c:v>
                </c:pt>
                <c:pt idx="438">
                  <c:v>5.4855039829999369E-2</c:v>
                </c:pt>
                <c:pt idx="439">
                  <c:v>5.1487189069999217E-2</c:v>
                </c:pt>
                <c:pt idx="440">
                  <c:v>5.2661829989999243E-2</c:v>
                </c:pt>
                <c:pt idx="441">
                  <c:v>5.3486719029999269E-2</c:v>
                </c:pt>
                <c:pt idx="442">
                  <c:v>5.5246499729999357E-2</c:v>
                </c:pt>
                <c:pt idx="443">
                  <c:v>5.2181952739999246E-2</c:v>
                </c:pt>
                <c:pt idx="444">
                  <c:v>5.1495846679999221E-2</c:v>
                </c:pt>
                <c:pt idx="445">
                  <c:v>5.6733102029999413E-2</c:v>
                </c:pt>
                <c:pt idx="446">
                  <c:v>5.2533545869999268E-2</c:v>
                </c:pt>
                <c:pt idx="447">
                  <c:v>5.1974757649999245E-2</c:v>
                </c:pt>
                <c:pt idx="448">
                  <c:v>5.2957938669999281E-2</c:v>
                </c:pt>
                <c:pt idx="449">
                  <c:v>5.3419651929999298E-2</c:v>
                </c:pt>
                <c:pt idx="450">
                  <c:v>4.800105680999911E-2</c:v>
                </c:pt>
                <c:pt idx="451">
                  <c:v>4.8917288239999149E-2</c:v>
                </c:pt>
                <c:pt idx="452">
                  <c:v>5.2459401189999269E-2</c:v>
                </c:pt>
                <c:pt idx="453">
                  <c:v>5.4020148169999324E-2</c:v>
                </c:pt>
                <c:pt idx="454">
                  <c:v>5.1592190379999223E-2</c:v>
                </c:pt>
                <c:pt idx="455">
                  <c:v>5.2151827369999237E-2</c:v>
                </c:pt>
                <c:pt idx="456">
                  <c:v>5.4457468629999332E-2</c:v>
                </c:pt>
                <c:pt idx="457">
                  <c:v>5.5171623789999361E-2</c:v>
                </c:pt>
                <c:pt idx="458">
                  <c:v>5.1721584489999237E-2</c:v>
                </c:pt>
                <c:pt idx="459">
                  <c:v>5.4354661099999327E-2</c:v>
                </c:pt>
                <c:pt idx="460">
                  <c:v>5.2129393329999246E-2</c:v>
                </c:pt>
                <c:pt idx="461">
                  <c:v>5.232281198999926E-2</c:v>
                </c:pt>
                <c:pt idx="462">
                  <c:v>4.9735830959999165E-2</c:v>
                </c:pt>
                <c:pt idx="463">
                  <c:v>5.6368346219999407E-2</c:v>
                </c:pt>
                <c:pt idx="464">
                  <c:v>5.0585230309999202E-2</c:v>
                </c:pt>
                <c:pt idx="465">
                  <c:v>5.1868293819999238E-2</c:v>
                </c:pt>
                <c:pt idx="466">
                  <c:v>4.9722172039999166E-2</c:v>
                </c:pt>
                <c:pt idx="467">
                  <c:v>5.2963553729999294E-2</c:v>
                </c:pt>
                <c:pt idx="468">
                  <c:v>5.394746600999932E-2</c:v>
                </c:pt>
                <c:pt idx="469">
                  <c:v>5.1184264029999219E-2</c:v>
                </c:pt>
                <c:pt idx="470">
                  <c:v>5.3453316089999245E-2</c:v>
                </c:pt>
                <c:pt idx="471">
                  <c:v>5.2153668619999191E-2</c:v>
                </c:pt>
                <c:pt idx="472">
                  <c:v>5.3778936389999282E-2</c:v>
                </c:pt>
                <c:pt idx="473">
                  <c:v>5.5554073549999326E-2</c:v>
                </c:pt>
                <c:pt idx="474">
                  <c:v>4.7516295759998994E-2</c:v>
                </c:pt>
                <c:pt idx="475">
                  <c:v>5.1423047009999154E-2</c:v>
                </c:pt>
                <c:pt idx="476">
                  <c:v>4.9604856819999085E-2</c:v>
                </c:pt>
                <c:pt idx="477">
                  <c:v>5.1768176309999185E-2</c:v>
                </c:pt>
                <c:pt idx="478">
                  <c:v>5.4485282709999291E-2</c:v>
                </c:pt>
                <c:pt idx="479">
                  <c:v>4.9775841439999122E-2</c:v>
                </c:pt>
                <c:pt idx="480">
                  <c:v>4.8253263689999062E-2</c:v>
                </c:pt>
                <c:pt idx="481">
                  <c:v>5.266197369999924E-2</c:v>
                </c:pt>
                <c:pt idx="482">
                  <c:v>5.4063201199999272E-2</c:v>
                </c:pt>
                <c:pt idx="483">
                  <c:v>5.2373060109999203E-2</c:v>
                </c:pt>
                <c:pt idx="484">
                  <c:v>5.0626089559999136E-2</c:v>
                </c:pt>
                <c:pt idx="485">
                  <c:v>5.3260628689999229E-2</c:v>
                </c:pt>
                <c:pt idx="486">
                  <c:v>5.0966217549999158E-2</c:v>
                </c:pt>
                <c:pt idx="487">
                  <c:v>5.1589879089999166E-2</c:v>
                </c:pt>
                <c:pt idx="488">
                  <c:v>5.2500377949999205E-2</c:v>
                </c:pt>
                <c:pt idx="489">
                  <c:v>5.0929014599999128E-2</c:v>
                </c:pt>
                <c:pt idx="490">
                  <c:v>5.3387946529999238E-2</c:v>
                </c:pt>
                <c:pt idx="491">
                  <c:v>5.4491132789999279E-2</c:v>
                </c:pt>
                <c:pt idx="492">
                  <c:v>5.3178557659999237E-2</c:v>
                </c:pt>
                <c:pt idx="493">
                  <c:v>5.3000874189999235E-2</c:v>
                </c:pt>
                <c:pt idx="494">
                  <c:v>5.2879406429999221E-2</c:v>
                </c:pt>
                <c:pt idx="495">
                  <c:v>5.5912365529999335E-2</c:v>
                </c:pt>
                <c:pt idx="496">
                  <c:v>5.3219769439999204E-2</c:v>
                </c:pt>
                <c:pt idx="497">
                  <c:v>5.444038842999923E-2</c:v>
                </c:pt>
                <c:pt idx="498">
                  <c:v>5.1216321959999103E-2</c:v>
                </c:pt>
                <c:pt idx="499">
                  <c:v>5.3179145209999161E-2</c:v>
                </c:pt>
                <c:pt idx="500">
                  <c:v>5.282389577999913E-2</c:v>
                </c:pt>
                <c:pt idx="501">
                  <c:v>5.3356593659999188E-2</c:v>
                </c:pt>
                <c:pt idx="502">
                  <c:v>5.4364898739999237E-2</c:v>
                </c:pt>
                <c:pt idx="503">
                  <c:v>5.3258904949999172E-2</c:v>
                </c:pt>
                <c:pt idx="504">
                  <c:v>5.8351527239999382E-2</c:v>
                </c:pt>
                <c:pt idx="505">
                  <c:v>5.1338520979999108E-2</c:v>
                </c:pt>
                <c:pt idx="506">
                  <c:v>5.2844632279999151E-2</c:v>
                </c:pt>
                <c:pt idx="507">
                  <c:v>5.5360628689999219E-2</c:v>
                </c:pt>
                <c:pt idx="508">
                  <c:v>5.4800260439999221E-2</c:v>
                </c:pt>
                <c:pt idx="509">
                  <c:v>5.3133780889999163E-2</c:v>
                </c:pt>
                <c:pt idx="510">
                  <c:v>5.247706893999915E-2</c:v>
                </c:pt>
                <c:pt idx="511">
                  <c:v>5.5369665029999196E-2</c:v>
                </c:pt>
                <c:pt idx="512">
                  <c:v>5.7309557999999261E-2</c:v>
                </c:pt>
                <c:pt idx="513">
                  <c:v>5.4187332779999139E-2</c:v>
                </c:pt>
                <c:pt idx="514">
                  <c:v>5.4785752749999167E-2</c:v>
                </c:pt>
                <c:pt idx="515">
                  <c:v>5.2252676139999066E-2</c:v>
                </c:pt>
                <c:pt idx="516">
                  <c:v>5.6258813639999211E-2</c:v>
                </c:pt>
                <c:pt idx="517">
                  <c:v>5.3871715099999121E-2</c:v>
                </c:pt>
                <c:pt idx="518">
                  <c:v>5.4473673859999142E-2</c:v>
                </c:pt>
                <c:pt idx="519">
                  <c:v>5.3362939979999136E-2</c:v>
                </c:pt>
                <c:pt idx="520">
                  <c:v>5.656589121999922E-2</c:v>
                </c:pt>
                <c:pt idx="521">
                  <c:v>5.5276860119999202E-2</c:v>
                </c:pt>
                <c:pt idx="522">
                  <c:v>5.5644919699999247E-2</c:v>
                </c:pt>
                <c:pt idx="523">
                  <c:v>5.0966452569999043E-2</c:v>
                </c:pt>
                <c:pt idx="524">
                  <c:v>5.4766622479999222E-2</c:v>
                </c:pt>
                <c:pt idx="525">
                  <c:v>4.876935140999894E-2</c:v>
                </c:pt>
                <c:pt idx="526">
                  <c:v>5.1987189069999065E-2</c:v>
                </c:pt>
                <c:pt idx="527">
                  <c:v>5.2330007079999116E-2</c:v>
                </c:pt>
                <c:pt idx="528">
                  <c:v>5.2967706269999165E-2</c:v>
                </c:pt>
                <c:pt idx="529">
                  <c:v>5.8904230359999393E-2</c:v>
                </c:pt>
                <c:pt idx="530">
                  <c:v>4.8964728829998985E-2</c:v>
                </c:pt>
                <c:pt idx="531">
                  <c:v>5.6879576339999328E-2</c:v>
                </c:pt>
                <c:pt idx="532">
                  <c:v>5.1404883019999105E-2</c:v>
                </c:pt>
                <c:pt idx="533">
                  <c:v>4.9040597249999041E-2</c:v>
                </c:pt>
                <c:pt idx="534">
                  <c:v>5.1002454219999147E-2</c:v>
                </c:pt>
                <c:pt idx="535">
                  <c:v>4.6619103289998923E-2</c:v>
                </c:pt>
                <c:pt idx="536">
                  <c:v>4.6742764829998937E-2</c:v>
                </c:pt>
                <c:pt idx="537">
                  <c:v>4.9934512149999083E-2</c:v>
                </c:pt>
                <c:pt idx="538">
                  <c:v>5.0154021149999069E-2</c:v>
                </c:pt>
                <c:pt idx="539">
                  <c:v>5.4738952109999274E-2</c:v>
                </c:pt>
                <c:pt idx="540">
                  <c:v>5.3392712819999202E-2</c:v>
                </c:pt>
                <c:pt idx="541">
                  <c:v>4.6593365479998906E-2</c:v>
                </c:pt>
                <c:pt idx="542">
                  <c:v>4.9949137349999055E-2</c:v>
                </c:pt>
                <c:pt idx="543">
                  <c:v>5.0680490219999097E-2</c:v>
                </c:pt>
                <c:pt idx="544">
                  <c:v>5.4289670269999216E-2</c:v>
                </c:pt>
                <c:pt idx="545">
                  <c:v>5.3553812329999201E-2</c:v>
                </c:pt>
                <c:pt idx="546">
                  <c:v>5.2999529179999144E-2</c:v>
                </c:pt>
                <c:pt idx="547">
                  <c:v>5.5200286639999242E-2</c:v>
                </c:pt>
                <c:pt idx="548">
                  <c:v>5.1882566489999109E-2</c:v>
                </c:pt>
                <c:pt idx="549">
                  <c:v>5.2140009699999122E-2</c:v>
                </c:pt>
                <c:pt idx="550">
                  <c:v>5.4284668959999227E-2</c:v>
                </c:pt>
                <c:pt idx="551">
                  <c:v>5.2050743579999129E-2</c:v>
                </c:pt>
                <c:pt idx="552">
                  <c:v>4.8253146179998915E-2</c:v>
                </c:pt>
                <c:pt idx="553">
                  <c:v>5.9681678809999389E-2</c:v>
                </c:pt>
                <c:pt idx="554">
                  <c:v>4.8359845029998877E-2</c:v>
                </c:pt>
                <c:pt idx="555">
                  <c:v>5.3185138999999076E-2</c:v>
                </c:pt>
                <c:pt idx="556">
                  <c:v>5.1551213619998988E-2</c:v>
                </c:pt>
                <c:pt idx="557">
                  <c:v>5.2972942599999073E-2</c:v>
                </c:pt>
                <c:pt idx="558">
                  <c:v>5.2897714129999142E-2</c:v>
                </c:pt>
                <c:pt idx="559">
                  <c:v>4.7871427679998857E-2</c:v>
                </c:pt>
                <c:pt idx="560">
                  <c:v>4.8690466639998917E-2</c:v>
                </c:pt>
                <c:pt idx="561">
                  <c:v>5.228879529999908E-2</c:v>
                </c:pt>
                <c:pt idx="562">
                  <c:v>5.4547348499999135E-2</c:v>
                </c:pt>
                <c:pt idx="563">
                  <c:v>5.4773935079999142E-2</c:v>
                </c:pt>
                <c:pt idx="564">
                  <c:v>5.3414650619999074E-2</c:v>
                </c:pt>
                <c:pt idx="565">
                  <c:v>5.4997714129999133E-2</c:v>
                </c:pt>
                <c:pt idx="566">
                  <c:v>5.3347204789999048E-2</c:v>
                </c:pt>
                <c:pt idx="567">
                  <c:v>5.539198155999913E-2</c:v>
                </c:pt>
                <c:pt idx="568">
                  <c:v>5.3783911499999046E-2</c:v>
                </c:pt>
                <c:pt idx="569">
                  <c:v>5.3484029009999032E-2</c:v>
                </c:pt>
                <c:pt idx="570">
                  <c:v>5.418952655999907E-2</c:v>
                </c:pt>
                <c:pt idx="571">
                  <c:v>5.3594031629999039E-2</c:v>
                </c:pt>
                <c:pt idx="572">
                  <c:v>5.6490284019999171E-2</c:v>
                </c:pt>
                <c:pt idx="573">
                  <c:v>5.6915173059999213E-2</c:v>
                </c:pt>
                <c:pt idx="574">
                  <c:v>5.7642869629999274E-2</c:v>
                </c:pt>
                <c:pt idx="575">
                  <c:v>5.5871623789999166E-2</c:v>
                </c:pt>
                <c:pt idx="576">
                  <c:v>5.0969612629998926E-2</c:v>
                </c:pt>
                <c:pt idx="577">
                  <c:v>5.1864990049998977E-2</c:v>
                </c:pt>
                <c:pt idx="578">
                  <c:v>5.4848079759999141E-2</c:v>
                </c:pt>
                <c:pt idx="579">
                  <c:v>5.3911490559999116E-2</c:v>
                </c:pt>
                <c:pt idx="580">
                  <c:v>5.626431118999918E-2</c:v>
                </c:pt>
                <c:pt idx="581">
                  <c:v>5.4122459459999092E-2</c:v>
                </c:pt>
                <c:pt idx="582">
                  <c:v>5.7427369459999225E-2</c:v>
                </c:pt>
                <c:pt idx="583">
                  <c:v>5.5538808399999126E-2</c:v>
                </c:pt>
                <c:pt idx="584">
                  <c:v>5.3163292509999016E-2</c:v>
                </c:pt>
                <c:pt idx="585">
                  <c:v>5.2119743239998961E-2</c:v>
                </c:pt>
                <c:pt idx="586">
                  <c:v>5.0573268929998909E-2</c:v>
                </c:pt>
                <c:pt idx="587">
                  <c:v>5.3476102659999039E-2</c:v>
                </c:pt>
                <c:pt idx="588">
                  <c:v>5.4895024109999101E-2</c:v>
                </c:pt>
                <c:pt idx="589">
                  <c:v>5.5711255539999158E-2</c:v>
                </c:pt>
                <c:pt idx="590">
                  <c:v>5.700321167999918E-2</c:v>
                </c:pt>
                <c:pt idx="591">
                  <c:v>5.3017196929999018E-2</c:v>
                </c:pt>
                <c:pt idx="592">
                  <c:v>5.578075143999902E-2</c:v>
                </c:pt>
                <c:pt idx="593">
                  <c:v>5.4300116729998911E-2</c:v>
                </c:pt>
                <c:pt idx="594">
                  <c:v>5.4288534079998924E-2</c:v>
                </c:pt>
                <c:pt idx="595">
                  <c:v>5.36484060899989E-2</c:v>
                </c:pt>
                <c:pt idx="596">
                  <c:v>5.5020004459998953E-2</c:v>
                </c:pt>
                <c:pt idx="597">
                  <c:v>5.6484055209999079E-2</c:v>
                </c:pt>
                <c:pt idx="598">
                  <c:v>5.6514911839999085E-2</c:v>
                </c:pt>
                <c:pt idx="599">
                  <c:v>5.6528570759999078E-2</c:v>
                </c:pt>
                <c:pt idx="600">
                  <c:v>5.0053616219998751E-2</c:v>
                </c:pt>
                <c:pt idx="601">
                  <c:v>5.9236405799999212E-2</c:v>
                </c:pt>
                <c:pt idx="602">
                  <c:v>5.4684407739999011E-2</c:v>
                </c:pt>
                <c:pt idx="603">
                  <c:v>5.2254138659998901E-2</c:v>
                </c:pt>
                <c:pt idx="604">
                  <c:v>4.7426037159998671E-2</c:v>
                </c:pt>
                <c:pt idx="605">
                  <c:v>5.2650364849998937E-2</c:v>
                </c:pt>
                <c:pt idx="606">
                  <c:v>5.2551096109998932E-2</c:v>
                </c:pt>
                <c:pt idx="607">
                  <c:v>4.5478949099998597E-2</c:v>
                </c:pt>
                <c:pt idx="608">
                  <c:v>4.7768737659998742E-2</c:v>
                </c:pt>
                <c:pt idx="609">
                  <c:v>5.4635765849999088E-2</c:v>
                </c:pt>
                <c:pt idx="610">
                  <c:v>5.1910850609998921E-2</c:v>
                </c:pt>
                <c:pt idx="611">
                  <c:v>5.056241753999885E-2</c:v>
                </c:pt>
                <c:pt idx="612">
                  <c:v>5.2696225409998965E-2</c:v>
                </c:pt>
                <c:pt idx="613">
                  <c:v>5.1938782199998937E-2</c:v>
                </c:pt>
                <c:pt idx="614">
                  <c:v>5.471502934999907E-2</c:v>
                </c:pt>
                <c:pt idx="615">
                  <c:v>5.1961216239998921E-2</c:v>
                </c:pt>
                <c:pt idx="616">
                  <c:v>5.136341001999891E-2</c:v>
                </c:pt>
                <c:pt idx="617">
                  <c:v>5.7422511859999255E-2</c:v>
                </c:pt>
                <c:pt idx="618">
                  <c:v>5.5082122649999149E-2</c:v>
                </c:pt>
                <c:pt idx="619">
                  <c:v>5.5055771089999109E-2</c:v>
                </c:pt>
                <c:pt idx="620">
                  <c:v>5.1972302649998865E-2</c:v>
                </c:pt>
                <c:pt idx="621">
                  <c:v>5.2067915089998876E-2</c:v>
                </c:pt>
                <c:pt idx="622">
                  <c:v>5.2367680069998923E-2</c:v>
                </c:pt>
                <c:pt idx="623">
                  <c:v>6.1191563919999373E-2</c:v>
                </c:pt>
                <c:pt idx="624">
                  <c:v>4.3788834209998642E-2</c:v>
                </c:pt>
                <c:pt idx="625">
                  <c:v>5.102915830999899E-2</c:v>
                </c:pt>
                <c:pt idx="626">
                  <c:v>5.8857782249999373E-2</c:v>
                </c:pt>
                <c:pt idx="627">
                  <c:v>5.2028688269999068E-2</c:v>
                </c:pt>
                <c:pt idx="628">
                  <c:v>5.0298184169998983E-2</c:v>
                </c:pt>
                <c:pt idx="629">
                  <c:v>4.4448118669998711E-2</c:v>
                </c:pt>
                <c:pt idx="630">
                  <c:v>5.0305000529998936E-2</c:v>
                </c:pt>
                <c:pt idx="631">
                  <c:v>5.0335857159998956E-2</c:v>
                </c:pt>
                <c:pt idx="632">
                  <c:v>4.9241824749998914E-2</c:v>
                </c:pt>
                <c:pt idx="633">
                  <c:v>4.6880085289998694E-2</c:v>
                </c:pt>
                <c:pt idx="634">
                  <c:v>5.1550626069998925E-2</c:v>
                </c:pt>
                <c:pt idx="635">
                  <c:v>4.5489330449998575E-2</c:v>
                </c:pt>
                <c:pt idx="636">
                  <c:v>5.1164520009998889E-2</c:v>
                </c:pt>
                <c:pt idx="637">
                  <c:v>4.9109623109998807E-2</c:v>
                </c:pt>
                <c:pt idx="638">
                  <c:v>5.4615786809999116E-2</c:v>
                </c:pt>
                <c:pt idx="639">
                  <c:v>4.7110236859998822E-2</c:v>
                </c:pt>
                <c:pt idx="640">
                  <c:v>5.3863606129999179E-2</c:v>
                </c:pt>
                <c:pt idx="641">
                  <c:v>4.6076690209998772E-2</c:v>
                </c:pt>
                <c:pt idx="642">
                  <c:v>4.6069495119998777E-2</c:v>
                </c:pt>
                <c:pt idx="643">
                  <c:v>5.3415316769999201E-2</c:v>
                </c:pt>
                <c:pt idx="644">
                  <c:v>5.1756646059999141E-2</c:v>
                </c:pt>
                <c:pt idx="645">
                  <c:v>4.5571571389998788E-2</c:v>
                </c:pt>
                <c:pt idx="646">
                  <c:v>4.4333140939998725E-2</c:v>
                </c:pt>
                <c:pt idx="647">
                  <c:v>4.8136235889998935E-2</c:v>
                </c:pt>
                <c:pt idx="648">
                  <c:v>4.6871218859998856E-2</c:v>
                </c:pt>
                <c:pt idx="649">
                  <c:v>4.7410615589998893E-2</c:v>
                </c:pt>
                <c:pt idx="650">
                  <c:v>5.1449685989999105E-2</c:v>
                </c:pt>
                <c:pt idx="651">
                  <c:v>4.6153289889998839E-2</c:v>
                </c:pt>
                <c:pt idx="652">
                  <c:v>4.6440244719998858E-2</c:v>
                </c:pt>
                <c:pt idx="653">
                  <c:v>4.7353668619998915E-2</c:v>
                </c:pt>
                <c:pt idx="654">
                  <c:v>5.5164363589999293E-2</c:v>
                </c:pt>
                <c:pt idx="655">
                  <c:v>5.2624940659999148E-2</c:v>
                </c:pt>
                <c:pt idx="656">
                  <c:v>4.8789409049998941E-2</c:v>
                </c:pt>
                <c:pt idx="657">
                  <c:v>5.1796277809999125E-2</c:v>
                </c:pt>
                <c:pt idx="658">
                  <c:v>5.0933337049999063E-2</c:v>
                </c:pt>
                <c:pt idx="659">
                  <c:v>5.073210954999903E-2</c:v>
                </c:pt>
                <c:pt idx="660">
                  <c:v>4.8437815919998906E-2</c:v>
                </c:pt>
                <c:pt idx="661">
                  <c:v>4.8655509869998961E-2</c:v>
                </c:pt>
                <c:pt idx="662">
                  <c:v>4.799172033999892E-2</c:v>
                </c:pt>
                <c:pt idx="663">
                  <c:v>5.2281038859999157E-2</c:v>
                </c:pt>
                <c:pt idx="664">
                  <c:v>4.5961947499998837E-2</c:v>
                </c:pt>
                <c:pt idx="665">
                  <c:v>5.372069680999926E-2</c:v>
                </c:pt>
                <c:pt idx="666">
                  <c:v>5.3876795009999277E-2</c:v>
                </c:pt>
                <c:pt idx="667">
                  <c:v>4.5037672209998811E-2</c:v>
                </c:pt>
                <c:pt idx="668">
                  <c:v>5.2626781909999198E-2</c:v>
                </c:pt>
                <c:pt idx="669">
                  <c:v>4.8745768469999035E-2</c:v>
                </c:pt>
                <c:pt idx="670">
                  <c:v>5.2232396969999234E-2</c:v>
                </c:pt>
                <c:pt idx="671">
                  <c:v>5.3826194359999316E-2</c:v>
                </c:pt>
                <c:pt idx="672">
                  <c:v>5.0771036239999144E-2</c:v>
                </c:pt>
                <c:pt idx="673">
                  <c:v>4.1421297069998642E-2</c:v>
                </c:pt>
                <c:pt idx="674">
                  <c:v>4.3678152729998684E-2</c:v>
                </c:pt>
                <c:pt idx="675">
                  <c:v>4.636952131999883E-2</c:v>
                </c:pt>
                <c:pt idx="676">
                  <c:v>4.5245481049998745E-2</c:v>
                </c:pt>
                <c:pt idx="677">
                  <c:v>5.1184198919999042E-2</c:v>
                </c:pt>
                <c:pt idx="678">
                  <c:v>5.6094985199999309E-2</c:v>
                </c:pt>
                <c:pt idx="679">
                  <c:v>3.6087554309998139E-2</c:v>
                </c:pt>
                <c:pt idx="680">
                  <c:v>4.9090140309998878E-2</c:v>
                </c:pt>
                <c:pt idx="681">
                  <c:v>4.7622929499998794E-2</c:v>
                </c:pt>
                <c:pt idx="682">
                  <c:v>4.8006110519998854E-2</c:v>
                </c:pt>
                <c:pt idx="683">
                  <c:v>4.7643195959998899E-2</c:v>
                </c:pt>
                <c:pt idx="684">
                  <c:v>4.8415878119998909E-2</c:v>
                </c:pt>
                <c:pt idx="685">
                  <c:v>4.8061242439998902E-2</c:v>
                </c:pt>
                <c:pt idx="686">
                  <c:v>5.6432566879999417E-2</c:v>
                </c:pt>
                <c:pt idx="687">
                  <c:v>3.9278714079998445E-2</c:v>
                </c:pt>
                <c:pt idx="688">
                  <c:v>4.3957063699998744E-2</c:v>
                </c:pt>
                <c:pt idx="689">
                  <c:v>4.9817131819999069E-2</c:v>
                </c:pt>
                <c:pt idx="690">
                  <c:v>5.0670801219999125E-2</c:v>
                </c:pt>
                <c:pt idx="691">
                  <c:v>4.8551383529998993E-2</c:v>
                </c:pt>
                <c:pt idx="692">
                  <c:v>4.2894122939998669E-2</c:v>
                </c:pt>
                <c:pt idx="693">
                  <c:v>4.6656854879998912E-2</c:v>
                </c:pt>
                <c:pt idx="694">
                  <c:v>4.3728897089998761E-2</c:v>
                </c:pt>
                <c:pt idx="695">
                  <c:v>5.0690923969999135E-2</c:v>
                </c:pt>
                <c:pt idx="696">
                  <c:v>5.1114467999999177E-2</c:v>
                </c:pt>
                <c:pt idx="697">
                  <c:v>5.1314467999999169E-2</c:v>
                </c:pt>
                <c:pt idx="698">
                  <c:v>4.6930033279998951E-2</c:v>
                </c:pt>
                <c:pt idx="699">
                  <c:v>4.4227199549998805E-2</c:v>
                </c:pt>
                <c:pt idx="700">
                  <c:v>4.8929328219999083E-2</c:v>
                </c:pt>
                <c:pt idx="701">
                  <c:v>3.9436536019998539E-2</c:v>
                </c:pt>
                <c:pt idx="702">
                  <c:v>4.4264402499998842E-2</c:v>
                </c:pt>
                <c:pt idx="703">
                  <c:v>4.3604151759998808E-2</c:v>
                </c:pt>
                <c:pt idx="704">
                  <c:v>4.3852323609998814E-2</c:v>
                </c:pt>
                <c:pt idx="705">
                  <c:v>4.3486222789998794E-2</c:v>
                </c:pt>
                <c:pt idx="706">
                  <c:v>4.7423216919999012E-2</c:v>
                </c:pt>
                <c:pt idx="707">
                  <c:v>4.6488207749998962E-2</c:v>
                </c:pt>
                <c:pt idx="708">
                  <c:v>4.7195899079999007E-2</c:v>
                </c:pt>
                <c:pt idx="709">
                  <c:v>4.8920553099999112E-2</c:v>
                </c:pt>
                <c:pt idx="710">
                  <c:v>4.7322485659999011E-2</c:v>
                </c:pt>
                <c:pt idx="711">
                  <c:v>4.9539095819999136E-2</c:v>
                </c:pt>
                <c:pt idx="712">
                  <c:v>4.7366269949999026E-2</c:v>
                </c:pt>
                <c:pt idx="713">
                  <c:v>4.3322811989998822E-2</c:v>
                </c:pt>
                <c:pt idx="714">
                  <c:v>4.7740793359999083E-2</c:v>
                </c:pt>
                <c:pt idx="715">
                  <c:v>4.8650560959999097E-2</c:v>
                </c:pt>
                <c:pt idx="716">
                  <c:v>5.0135700739999192E-2</c:v>
                </c:pt>
                <c:pt idx="717">
                  <c:v>4.8272994999999069E-2</c:v>
                </c:pt>
                <c:pt idx="718">
                  <c:v>4.5664428699998913E-2</c:v>
                </c:pt>
                <c:pt idx="719">
                  <c:v>4.53658912199989E-2</c:v>
                </c:pt>
                <c:pt idx="720">
                  <c:v>4.8079458829999068E-2</c:v>
                </c:pt>
                <c:pt idx="721">
                  <c:v>4.7358226089998998E-2</c:v>
                </c:pt>
                <c:pt idx="722">
                  <c:v>4.463161330999886E-2</c:v>
                </c:pt>
                <c:pt idx="723">
                  <c:v>4.7760916109999038E-2</c:v>
                </c:pt>
                <c:pt idx="724">
                  <c:v>4.8788612679999115E-2</c:v>
                </c:pt>
                <c:pt idx="725">
                  <c:v>4.8347022169999081E-2</c:v>
                </c:pt>
                <c:pt idx="726">
                  <c:v>3.9401435539998558E-2</c:v>
                </c:pt>
                <c:pt idx="727">
                  <c:v>4.1289382849998668E-2</c:v>
                </c:pt>
                <c:pt idx="728">
                  <c:v>4.5993705299998952E-2</c:v>
                </c:pt>
                <c:pt idx="729">
                  <c:v>4.412819202999882E-2</c:v>
                </c:pt>
                <c:pt idx="730">
                  <c:v>4.5109910529998881E-2</c:v>
                </c:pt>
                <c:pt idx="731">
                  <c:v>4.3489526559998784E-2</c:v>
                </c:pt>
                <c:pt idx="732">
                  <c:v>4.5611869289998913E-2</c:v>
                </c:pt>
                <c:pt idx="733">
                  <c:v>4.6410171749998966E-2</c:v>
                </c:pt>
                <c:pt idx="734">
                  <c:v>5.056436358999921E-2</c:v>
                </c:pt>
                <c:pt idx="735">
                  <c:v>5.0165212359999184E-2</c:v>
                </c:pt>
                <c:pt idx="736">
                  <c:v>4.1003159279998647E-2</c:v>
                </c:pt>
                <c:pt idx="737">
                  <c:v>4.250853931999872E-2</c:v>
                </c:pt>
                <c:pt idx="738">
                  <c:v>4.9653864729999157E-2</c:v>
                </c:pt>
                <c:pt idx="739">
                  <c:v>4.861739303999911E-2</c:v>
                </c:pt>
                <c:pt idx="740">
                  <c:v>4.4128688269998856E-2</c:v>
                </c:pt>
                <c:pt idx="741">
                  <c:v>4.5785047689998956E-2</c:v>
                </c:pt>
                <c:pt idx="742">
                  <c:v>3.7576899029998431E-2</c:v>
                </c:pt>
                <c:pt idx="743">
                  <c:v>4.7724209399999037E-2</c:v>
                </c:pt>
                <c:pt idx="744">
                  <c:v>4.4552584829998826E-2</c:v>
                </c:pt>
                <c:pt idx="745">
                  <c:v>4.7364689919999009E-2</c:v>
                </c:pt>
                <c:pt idx="746">
                  <c:v>4.0313514429998587E-2</c:v>
                </c:pt>
                <c:pt idx="747">
                  <c:v>4.3484407739998794E-2</c:v>
                </c:pt>
                <c:pt idx="748">
                  <c:v>4.4204412979998824E-2</c:v>
                </c:pt>
                <c:pt idx="749">
                  <c:v>4.3977826399998823E-2</c:v>
                </c:pt>
                <c:pt idx="750">
                  <c:v>4.5901749159998922E-2</c:v>
                </c:pt>
                <c:pt idx="751">
                  <c:v>4.9192765219999143E-2</c:v>
                </c:pt>
                <c:pt idx="752">
                  <c:v>4.3610380569998788E-2</c:v>
                </c:pt>
                <c:pt idx="753">
                  <c:v>4.5534303329998888E-2</c:v>
                </c:pt>
                <c:pt idx="754">
                  <c:v>4.5165891219998908E-2</c:v>
                </c:pt>
                <c:pt idx="755">
                  <c:v>4.7813971759999019E-2</c:v>
                </c:pt>
                <c:pt idx="756">
                  <c:v>4.689054523999895E-2</c:v>
                </c:pt>
                <c:pt idx="757">
                  <c:v>4.4691250299998805E-2</c:v>
                </c:pt>
                <c:pt idx="758">
                  <c:v>4.4813449319998824E-2</c:v>
                </c:pt>
                <c:pt idx="759">
                  <c:v>4.9186797629999141E-2</c:v>
                </c:pt>
                <c:pt idx="760">
                  <c:v>4.2239278439998681E-2</c:v>
                </c:pt>
                <c:pt idx="761">
                  <c:v>3.9599737999998524E-2</c:v>
                </c:pt>
                <c:pt idx="762">
                  <c:v>4.4085400219998822E-2</c:v>
                </c:pt>
                <c:pt idx="763">
                  <c:v>4.7142020859999023E-2</c:v>
                </c:pt>
                <c:pt idx="764">
                  <c:v>4.4943339669998889E-2</c:v>
                </c:pt>
                <c:pt idx="765">
                  <c:v>4.367101003999882E-2</c:v>
                </c:pt>
                <c:pt idx="766">
                  <c:v>4.3464663719998797E-2</c:v>
                </c:pt>
                <c:pt idx="767">
                  <c:v>4.2346238509998732E-2</c:v>
                </c:pt>
                <c:pt idx="768">
                  <c:v>4.3575280089998836E-2</c:v>
                </c:pt>
                <c:pt idx="769">
                  <c:v>4.6309584199999032E-2</c:v>
                </c:pt>
                <c:pt idx="770">
                  <c:v>4.6884225119999068E-2</c:v>
                </c:pt>
                <c:pt idx="771">
                  <c:v>4.6684956379999074E-2</c:v>
                </c:pt>
                <c:pt idx="772">
                  <c:v>4.4892739019998941E-2</c:v>
                </c:pt>
                <c:pt idx="773">
                  <c:v>4.5157494829998944E-2</c:v>
                </c:pt>
                <c:pt idx="774">
                  <c:v>4.6041407109998995E-2</c:v>
                </c:pt>
                <c:pt idx="775">
                  <c:v>4.6643365869999044E-2</c:v>
                </c:pt>
                <c:pt idx="776">
                  <c:v>4.1818306919998716E-2</c:v>
                </c:pt>
                <c:pt idx="777">
                  <c:v>4.6627630679999026E-2</c:v>
                </c:pt>
                <c:pt idx="778">
                  <c:v>4.7003734119999051E-2</c:v>
                </c:pt>
                <c:pt idx="779">
                  <c:v>4.3148811019998803E-2</c:v>
                </c:pt>
                <c:pt idx="780">
                  <c:v>4.3086980249998796E-2</c:v>
                </c:pt>
                <c:pt idx="781">
                  <c:v>4.3826259469998852E-2</c:v>
                </c:pt>
                <c:pt idx="782">
                  <c:v>4.2610028039998783E-2</c:v>
                </c:pt>
                <c:pt idx="783">
                  <c:v>4.4428949489998898E-2</c:v>
                </c:pt>
                <c:pt idx="784">
                  <c:v>4.5079197609998914E-2</c:v>
                </c:pt>
                <c:pt idx="785">
                  <c:v>4.9121193049999165E-2</c:v>
                </c:pt>
                <c:pt idx="786">
                  <c:v>4.453699334999886E-2</c:v>
                </c:pt>
                <c:pt idx="787">
                  <c:v>4.7662757359999045E-2</c:v>
                </c:pt>
                <c:pt idx="788">
                  <c:v>4.197525388999869E-2</c:v>
                </c:pt>
                <c:pt idx="789">
                  <c:v>4.4203329189998836E-2</c:v>
                </c:pt>
                <c:pt idx="790">
                  <c:v>4.6736405799998992E-2</c:v>
                </c:pt>
                <c:pt idx="791">
                  <c:v>4.7162874869999025E-2</c:v>
                </c:pt>
                <c:pt idx="792">
                  <c:v>4.5246878459998904E-2</c:v>
                </c:pt>
                <c:pt idx="793">
                  <c:v>4.458662771999887E-2</c:v>
                </c:pt>
                <c:pt idx="794">
                  <c:v>4.5106632959998894E-2</c:v>
                </c:pt>
                <c:pt idx="795">
                  <c:v>4.4764311189998872E-2</c:v>
                </c:pt>
                <c:pt idx="796">
                  <c:v>4.45441884399988E-2</c:v>
                </c:pt>
                <c:pt idx="797">
                  <c:v>4.5738103339998878E-2</c:v>
                </c:pt>
                <c:pt idx="798">
                  <c:v>4.6305549169998912E-2</c:v>
                </c:pt>
                <c:pt idx="799">
                  <c:v>4.7341172089998995E-2</c:v>
                </c:pt>
                <c:pt idx="800">
                  <c:v>4.3928570759998752E-2</c:v>
                </c:pt>
                <c:pt idx="801">
                  <c:v>4.7997766529999049E-2</c:v>
                </c:pt>
                <c:pt idx="802">
                  <c:v>4.8388991409999076E-2</c:v>
                </c:pt>
                <c:pt idx="803">
                  <c:v>4.5759571099998911E-2</c:v>
                </c:pt>
                <c:pt idx="804">
                  <c:v>4.4616021829998825E-2</c:v>
                </c:pt>
                <c:pt idx="805">
                  <c:v>4.4806632959998829E-2</c:v>
                </c:pt>
                <c:pt idx="806">
                  <c:v>4.6782997619998976E-2</c:v>
                </c:pt>
                <c:pt idx="807">
                  <c:v>4.5308591719998875E-2</c:v>
                </c:pt>
                <c:pt idx="808">
                  <c:v>4.2459779919998691E-2</c:v>
                </c:pt>
                <c:pt idx="809">
                  <c:v>4.360113540999877E-2</c:v>
                </c:pt>
                <c:pt idx="810">
                  <c:v>4.5227251949998895E-2</c:v>
                </c:pt>
                <c:pt idx="811">
                  <c:v>4.4752493519998868E-2</c:v>
                </c:pt>
                <c:pt idx="812">
                  <c:v>4.685971480999903E-2</c:v>
                </c:pt>
                <c:pt idx="813">
                  <c:v>4.5486771429998935E-2</c:v>
                </c:pt>
                <c:pt idx="814">
                  <c:v>4.4133950799998836E-2</c:v>
                </c:pt>
                <c:pt idx="815">
                  <c:v>4.4377003829998866E-2</c:v>
                </c:pt>
                <c:pt idx="816">
                  <c:v>4.4291394009998861E-2</c:v>
                </c:pt>
                <c:pt idx="817">
                  <c:v>4.2929915769998772E-2</c:v>
                </c:pt>
                <c:pt idx="818">
                  <c:v>4.5370539999998863E-2</c:v>
                </c:pt>
                <c:pt idx="819">
                  <c:v>4.6724705639998976E-2</c:v>
                </c:pt>
                <c:pt idx="820">
                  <c:v>4.8410341659999127E-2</c:v>
                </c:pt>
                <c:pt idx="821">
                  <c:v>4.651031545999898E-2</c:v>
                </c:pt>
                <c:pt idx="822">
                  <c:v>4.4149189749998805E-2</c:v>
                </c:pt>
                <c:pt idx="823">
                  <c:v>4.5037868319998932E-2</c:v>
                </c:pt>
                <c:pt idx="824">
                  <c:v>4.2965042449998804E-2</c:v>
                </c:pt>
                <c:pt idx="825">
                  <c:v>4.207674260999876E-2</c:v>
                </c:pt>
                <c:pt idx="826">
                  <c:v>4.2976507589998818E-2</c:v>
                </c:pt>
                <c:pt idx="827">
                  <c:v>4.3990545239998888E-2</c:v>
                </c:pt>
                <c:pt idx="828">
                  <c:v>4.7023504339999085E-2</c:v>
                </c:pt>
                <c:pt idx="829">
                  <c:v>4.1240270919998712E-2</c:v>
                </c:pt>
                <c:pt idx="830">
                  <c:v>4.025562737999866E-2</c:v>
                </c:pt>
                <c:pt idx="831">
                  <c:v>4.3272002519998853E-2</c:v>
                </c:pt>
                <c:pt idx="832">
                  <c:v>4.4584577649998944E-2</c:v>
                </c:pt>
                <c:pt idx="833">
                  <c:v>4.4108474209998909E-2</c:v>
                </c:pt>
                <c:pt idx="834">
                  <c:v>4.5345442139999005E-2</c:v>
                </c:pt>
                <c:pt idx="835">
                  <c:v>4.3363344909998866E-2</c:v>
                </c:pt>
                <c:pt idx="836">
                  <c:v>4.2821140649998812E-2</c:v>
                </c:pt>
                <c:pt idx="837">
                  <c:v>4.0765629999998602E-2</c:v>
                </c:pt>
                <c:pt idx="838">
                  <c:v>4.4293235259998877E-2</c:v>
                </c:pt>
                <c:pt idx="839">
                  <c:v>4.2933219539998783E-2</c:v>
                </c:pt>
                <c:pt idx="840">
                  <c:v>4.5298732809998937E-2</c:v>
                </c:pt>
                <c:pt idx="841">
                  <c:v>4.4042987139998852E-2</c:v>
                </c:pt>
                <c:pt idx="842">
                  <c:v>4.2484433939998748E-2</c:v>
                </c:pt>
                <c:pt idx="843">
                  <c:v>4.2851997279998763E-2</c:v>
                </c:pt>
                <c:pt idx="844">
                  <c:v>4.2193940319998714E-2</c:v>
                </c:pt>
                <c:pt idx="845">
                  <c:v>4.2335530829998747E-2</c:v>
                </c:pt>
                <c:pt idx="846">
                  <c:v>4.444067584999889E-2</c:v>
                </c:pt>
                <c:pt idx="847">
                  <c:v>4.5201657849998932E-2</c:v>
                </c:pt>
                <c:pt idx="848">
                  <c:v>4.1814180579998694E-2</c:v>
                </c:pt>
                <c:pt idx="849">
                  <c:v>4.3668959969998838E-2</c:v>
                </c:pt>
                <c:pt idx="850">
                  <c:v>4.4198967829998881E-2</c:v>
                </c:pt>
                <c:pt idx="851">
                  <c:v>4.2828831979998802E-2</c:v>
                </c:pt>
                <c:pt idx="852">
                  <c:v>4.1622720679998712E-2</c:v>
                </c:pt>
                <c:pt idx="853">
                  <c:v>4.1209910529998679E-2</c:v>
                </c:pt>
                <c:pt idx="854">
                  <c:v>4.3950064719998884E-2</c:v>
                </c:pt>
                <c:pt idx="855">
                  <c:v>4.3215055549998826E-2</c:v>
                </c:pt>
                <c:pt idx="856">
                  <c:v>4.4091772739998883E-2</c:v>
                </c:pt>
                <c:pt idx="857">
                  <c:v>4.4792268979998939E-2</c:v>
                </c:pt>
                <c:pt idx="858">
                  <c:v>4.1190519039998666E-2</c:v>
                </c:pt>
                <c:pt idx="859">
                  <c:v>4.3046147199998788E-2</c:v>
                </c:pt>
                <c:pt idx="860">
                  <c:v>4.4686653919998903E-2</c:v>
                </c:pt>
                <c:pt idx="861">
                  <c:v>4.2906632959998775E-2</c:v>
                </c:pt>
                <c:pt idx="862">
                  <c:v>4.5326050649998943E-2</c:v>
                </c:pt>
                <c:pt idx="863">
                  <c:v>4.3011516759998814E-2</c:v>
                </c:pt>
                <c:pt idx="864">
                  <c:v>4.28720025199988E-2</c:v>
                </c:pt>
                <c:pt idx="865">
                  <c:v>4.5943130849998987E-2</c:v>
                </c:pt>
                <c:pt idx="866">
                  <c:v>4.4972877489998939E-2</c:v>
                </c:pt>
                <c:pt idx="867">
                  <c:v>4.4059571099998848E-2</c:v>
                </c:pt>
                <c:pt idx="868">
                  <c:v>4.5306045409998913E-2</c:v>
                </c:pt>
                <c:pt idx="869">
                  <c:v>4.3748223469998807E-2</c:v>
                </c:pt>
                <c:pt idx="870">
                  <c:v>4.3987006449998825E-2</c:v>
                </c:pt>
                <c:pt idx="871">
                  <c:v>4.8520840519999157E-2</c:v>
                </c:pt>
                <c:pt idx="872">
                  <c:v>4.1094292849998632E-2</c:v>
                </c:pt>
                <c:pt idx="873">
                  <c:v>4.2071741299998688E-2</c:v>
                </c:pt>
                <c:pt idx="874">
                  <c:v>4.7181065059999035E-2</c:v>
                </c:pt>
                <c:pt idx="875">
                  <c:v>4.8437541989999125E-2</c:v>
                </c:pt>
                <c:pt idx="876">
                  <c:v>4.3439069619998757E-2</c:v>
                </c:pt>
                <c:pt idx="877">
                  <c:v>4.1160014939998574E-2</c:v>
                </c:pt>
                <c:pt idx="878">
                  <c:v>4.1538690889998613E-2</c:v>
                </c:pt>
                <c:pt idx="879">
                  <c:v>4.553678452999891E-2</c:v>
                </c:pt>
                <c:pt idx="880">
                  <c:v>4.5272877489998871E-2</c:v>
                </c:pt>
                <c:pt idx="881">
                  <c:v>4.5808121679998877E-2</c:v>
                </c:pt>
                <c:pt idx="882">
                  <c:v>4.6404465379998892E-2</c:v>
                </c:pt>
                <c:pt idx="883">
                  <c:v>4.1418920669998527E-2</c:v>
                </c:pt>
                <c:pt idx="884">
                  <c:v>4.4500169129998712E-2</c:v>
                </c:pt>
                <c:pt idx="885">
                  <c:v>3.9234747169998335E-2</c:v>
                </c:pt>
                <c:pt idx="886">
                  <c:v>4.4616518069998765E-2</c:v>
                </c:pt>
                <c:pt idx="887">
                  <c:v>4.8152167189999019E-2</c:v>
                </c:pt>
                <c:pt idx="888">
                  <c:v>4.7517889279998955E-2</c:v>
                </c:pt>
                <c:pt idx="889">
                  <c:v>4.7011542959998924E-2</c:v>
                </c:pt>
                <c:pt idx="890">
                  <c:v>4.3203446699998607E-2</c:v>
                </c:pt>
                <c:pt idx="891">
                  <c:v>4.6718973069998865E-2</c:v>
                </c:pt>
                <c:pt idx="892">
                  <c:v>4.3389787779998606E-2</c:v>
                </c:pt>
                <c:pt idx="893">
                  <c:v>3.953694094999833E-2</c:v>
                </c:pt>
                <c:pt idx="894">
                  <c:v>4.5166883699998758E-2</c:v>
                </c:pt>
                <c:pt idx="895">
                  <c:v>4.610335538999881E-2</c:v>
                </c:pt>
                <c:pt idx="896">
                  <c:v>4.8654478479998979E-2</c:v>
                </c:pt>
                <c:pt idx="897">
                  <c:v>3.5046394929997948E-2</c:v>
                </c:pt>
                <c:pt idx="898">
                  <c:v>4.3923451939998644E-2</c:v>
                </c:pt>
                <c:pt idx="899">
                  <c:v>4.5812861769998769E-2</c:v>
                </c:pt>
                <c:pt idx="900">
                  <c:v>4.7420318079998885E-2</c:v>
                </c:pt>
                <c:pt idx="901">
                  <c:v>4.5565421179998761E-2</c:v>
                </c:pt>
                <c:pt idx="902">
                  <c:v>4.0563410019998372E-2</c:v>
                </c:pt>
                <c:pt idx="903">
                  <c:v>4.8234473239998944E-2</c:v>
                </c:pt>
                <c:pt idx="904">
                  <c:v>4.1757207409998484E-2</c:v>
                </c:pt>
                <c:pt idx="905">
                  <c:v>5.1353655909999185E-2</c:v>
                </c:pt>
                <c:pt idx="906">
                  <c:v>4.8042282079998971E-2</c:v>
                </c:pt>
                <c:pt idx="907">
                  <c:v>3.990865682999839E-2</c:v>
                </c:pt>
                <c:pt idx="908">
                  <c:v>3.9387306579998324E-2</c:v>
                </c:pt>
                <c:pt idx="909">
                  <c:v>4.6110550479998805E-2</c:v>
                </c:pt>
                <c:pt idx="910">
                  <c:v>4.3980046379998708E-2</c:v>
                </c:pt>
                <c:pt idx="911">
                  <c:v>4.6976677499999009E-2</c:v>
                </c:pt>
                <c:pt idx="912">
                  <c:v>4.0215381879998506E-2</c:v>
                </c:pt>
                <c:pt idx="913">
                  <c:v>3.976659627999847E-2</c:v>
                </c:pt>
                <c:pt idx="914">
                  <c:v>4.2733950799998713E-2</c:v>
                </c:pt>
                <c:pt idx="915">
                  <c:v>4.1017836879998604E-2</c:v>
                </c:pt>
                <c:pt idx="916">
                  <c:v>4.0577826399998546E-2</c:v>
                </c:pt>
                <c:pt idx="917">
                  <c:v>4.5133480759998831E-2</c:v>
                </c:pt>
                <c:pt idx="918">
                  <c:v>4.6123008099998884E-2</c:v>
                </c:pt>
                <c:pt idx="919">
                  <c:v>4.4017980589998694E-2</c:v>
                </c:pt>
                <c:pt idx="920">
                  <c:v>4.1038312159998459E-2</c:v>
                </c:pt>
                <c:pt idx="921">
                  <c:v>4.0745624759998426E-2</c:v>
                </c:pt>
                <c:pt idx="922">
                  <c:v>5.0227069329999131E-2</c:v>
                </c:pt>
                <c:pt idx="923">
                  <c:v>4.6603499099998898E-2</c:v>
                </c:pt>
                <c:pt idx="924">
                  <c:v>4.7291446409999049E-2</c:v>
                </c:pt>
                <c:pt idx="925">
                  <c:v>3.2142007369997866E-2</c:v>
                </c:pt>
                <c:pt idx="926">
                  <c:v>4.4999346559998855E-2</c:v>
                </c:pt>
                <c:pt idx="927">
                  <c:v>4.8056698459999096E-2</c:v>
                </c:pt>
                <c:pt idx="928">
                  <c:v>4.3348719709998741E-2</c:v>
                </c:pt>
                <c:pt idx="929">
                  <c:v>3.7131939639998245E-2</c:v>
                </c:pt>
                <c:pt idx="930">
                  <c:v>4.0200756679998492E-2</c:v>
                </c:pt>
                <c:pt idx="931">
                  <c:v>4.1055157339998566E-2</c:v>
                </c:pt>
                <c:pt idx="932">
                  <c:v>4.0953812329998542E-2</c:v>
                </c:pt>
                <c:pt idx="933">
                  <c:v>4.3056149819998682E-2</c:v>
                </c:pt>
                <c:pt idx="934">
                  <c:v>4.5428623159998925E-2</c:v>
                </c:pt>
                <c:pt idx="935">
                  <c:v>4.2592856529998682E-2</c:v>
                </c:pt>
                <c:pt idx="936">
                  <c:v>4.3908239189998796E-2</c:v>
                </c:pt>
                <c:pt idx="937">
                  <c:v>4.2567614959998695E-2</c:v>
                </c:pt>
                <c:pt idx="938">
                  <c:v>4.2281273879998707E-2</c:v>
                </c:pt>
                <c:pt idx="939">
                  <c:v>4.5983755079998995E-2</c:v>
                </c:pt>
                <c:pt idx="940">
                  <c:v>4.2940793359998744E-2</c:v>
                </c:pt>
                <c:pt idx="941">
                  <c:v>4.4082762599998868E-2</c:v>
                </c:pt>
                <c:pt idx="942">
                  <c:v>4.4869599919998927E-2</c:v>
                </c:pt>
                <c:pt idx="943">
                  <c:v>4.9645259519999263E-2</c:v>
                </c:pt>
                <c:pt idx="944">
                  <c:v>5.5703133859999747E-2</c:v>
                </c:pt>
                <c:pt idx="945">
                  <c:v>3.8741354709998413E-2</c:v>
                </c:pt>
                <c:pt idx="946">
                  <c:v>3.9644044729998461E-2</c:v>
                </c:pt>
                <c:pt idx="947">
                  <c:v>3.7273530149998277E-2</c:v>
                </c:pt>
                <c:pt idx="948">
                  <c:v>4.0051122309998494E-2</c:v>
                </c:pt>
                <c:pt idx="949">
                  <c:v>3.8603420499998362E-2</c:v>
                </c:pt>
                <c:pt idx="950">
                  <c:v>4.1780163889998612E-2</c:v>
                </c:pt>
                <c:pt idx="951">
                  <c:v>4.5245324629998876E-2</c:v>
                </c:pt>
                <c:pt idx="952">
                  <c:v>4.7587790109999056E-2</c:v>
                </c:pt>
                <c:pt idx="953">
                  <c:v>3.9851971079998466E-2</c:v>
                </c:pt>
                <c:pt idx="954">
                  <c:v>3.9654164859998453E-2</c:v>
                </c:pt>
                <c:pt idx="955">
                  <c:v>4.3335060789998742E-2</c:v>
                </c:pt>
                <c:pt idx="956">
                  <c:v>4.2810054239998695E-2</c:v>
                </c:pt>
                <c:pt idx="957">
                  <c:v>4.4368607439998813E-2</c:v>
                </c:pt>
                <c:pt idx="958">
                  <c:v>4.5258866039998916E-2</c:v>
                </c:pt>
                <c:pt idx="959">
                  <c:v>4.6724614329998977E-2</c:v>
                </c:pt>
                <c:pt idx="960">
                  <c:v>4.2563344909998621E-2</c:v>
                </c:pt>
                <c:pt idx="961">
                  <c:v>4.1557847359998554E-2</c:v>
                </c:pt>
                <c:pt idx="962">
                  <c:v>4.3747753429998752E-2</c:v>
                </c:pt>
                <c:pt idx="963">
                  <c:v>4.4981300079998829E-2</c:v>
                </c:pt>
                <c:pt idx="964">
                  <c:v>4.3324209399998696E-2</c:v>
                </c:pt>
                <c:pt idx="965">
                  <c:v>4.2666883699998631E-2</c:v>
                </c:pt>
                <c:pt idx="966">
                  <c:v>4.3511895489998717E-2</c:v>
                </c:pt>
                <c:pt idx="967">
                  <c:v>4.3455679779998743E-2</c:v>
                </c:pt>
                <c:pt idx="968">
                  <c:v>4.4867523649998853E-2</c:v>
                </c:pt>
                <c:pt idx="969">
                  <c:v>4.5364481099998896E-2</c:v>
                </c:pt>
                <c:pt idx="970">
                  <c:v>4.5255940999998877E-2</c:v>
                </c:pt>
                <c:pt idx="971">
                  <c:v>4.5174601229998876E-2</c:v>
                </c:pt>
                <c:pt idx="972">
                  <c:v>3.3470931439997929E-2</c:v>
                </c:pt>
                <c:pt idx="973">
                  <c:v>4.2685426419998673E-2</c:v>
                </c:pt>
                <c:pt idx="974">
                  <c:v>4.3463606129998743E-2</c:v>
                </c:pt>
                <c:pt idx="975">
                  <c:v>4.4676912519998842E-2</c:v>
                </c:pt>
                <c:pt idx="976">
                  <c:v>4.2668959969998657E-2</c:v>
                </c:pt>
                <c:pt idx="977">
                  <c:v>4.3398236569998715E-2</c:v>
                </c:pt>
                <c:pt idx="978">
                  <c:v>4.3295429039998695E-2</c:v>
                </c:pt>
                <c:pt idx="979">
                  <c:v>4.1212483039998568E-2</c:v>
                </c:pt>
                <c:pt idx="980">
                  <c:v>4.5103381589998888E-2</c:v>
                </c:pt>
                <c:pt idx="981">
                  <c:v>4.2948602199998714E-2</c:v>
                </c:pt>
                <c:pt idx="982">
                  <c:v>4.4397884039998815E-2</c:v>
                </c:pt>
                <c:pt idx="983">
                  <c:v>4.5101305319998855E-2</c:v>
                </c:pt>
                <c:pt idx="984">
                  <c:v>4.279981659999868E-2</c:v>
                </c:pt>
                <c:pt idx="985">
                  <c:v>4.2426520689998651E-2</c:v>
                </c:pt>
                <c:pt idx="986">
                  <c:v>4.5185335109998906E-2</c:v>
                </c:pt>
                <c:pt idx="987">
                  <c:v>4.1669808739998621E-2</c:v>
                </c:pt>
                <c:pt idx="988">
                  <c:v>4.4781065059998883E-2</c:v>
                </c:pt>
                <c:pt idx="989">
                  <c:v>3.7812691859998311E-2</c:v>
                </c:pt>
                <c:pt idx="990">
                  <c:v>4.5363867349998865E-2</c:v>
                </c:pt>
                <c:pt idx="991">
                  <c:v>4.3995925279998759E-2</c:v>
                </c:pt>
                <c:pt idx="992">
                  <c:v>4.4581417589998791E-2</c:v>
                </c:pt>
                <c:pt idx="993">
                  <c:v>3.912050069999834E-2</c:v>
                </c:pt>
                <c:pt idx="994">
                  <c:v>4.4105314149998749E-2</c:v>
                </c:pt>
                <c:pt idx="995">
                  <c:v>4.4512274219998808E-2</c:v>
                </c:pt>
                <c:pt idx="996">
                  <c:v>4.3769338699998751E-2</c:v>
                </c:pt>
                <c:pt idx="997">
                  <c:v>4.3124940659998695E-2</c:v>
                </c:pt>
                <c:pt idx="998">
                  <c:v>4.1153577309998537E-2</c:v>
                </c:pt>
                <c:pt idx="999">
                  <c:v>4.532581562999885E-2</c:v>
                </c:pt>
                <c:pt idx="1000">
                  <c:v>4.7093143949998875E-2</c:v>
                </c:pt>
                <c:pt idx="1001">
                  <c:v>4.7787176359998948E-2</c:v>
                </c:pt>
                <c:pt idx="1002">
                  <c:v>4.6667406139998834E-2</c:v>
                </c:pt>
                <c:pt idx="1003">
                  <c:v>4.8192060159998981E-2</c:v>
                </c:pt>
                <c:pt idx="1004">
                  <c:v>4.5385687639998756E-2</c:v>
                </c:pt>
                <c:pt idx="1005">
                  <c:v>4.6756554749998847E-2</c:v>
                </c:pt>
                <c:pt idx="1006">
                  <c:v>4.4081887629998609E-2</c:v>
                </c:pt>
                <c:pt idx="1007">
                  <c:v>4.2900286639998494E-2</c:v>
                </c:pt>
                <c:pt idx="1008">
                  <c:v>4.2041498419998428E-2</c:v>
                </c:pt>
                <c:pt idx="1009">
                  <c:v>3.9354399879998239E-2</c:v>
                </c:pt>
                <c:pt idx="1010">
                  <c:v>4.5987646399998805E-2</c:v>
                </c:pt>
                <c:pt idx="1011">
                  <c:v>3.9427813299998227E-2</c:v>
                </c:pt>
                <c:pt idx="1012">
                  <c:v>4.4071036239998619E-2</c:v>
                </c:pt>
                <c:pt idx="1013">
                  <c:v>4.2289552759998475E-2</c:v>
                </c:pt>
                <c:pt idx="1014">
                  <c:v>4.4361647369998633E-2</c:v>
                </c:pt>
                <c:pt idx="1015">
                  <c:v>4.3673961279998605E-2</c:v>
                </c:pt>
                <c:pt idx="1016">
                  <c:v>4.6015813009998782E-2</c:v>
                </c:pt>
                <c:pt idx="1017">
                  <c:v>4.5357024789998715E-2</c:v>
                </c:pt>
                <c:pt idx="1018">
                  <c:v>3.6649607389997965E-2</c:v>
                </c:pt>
                <c:pt idx="1019">
                  <c:v>4.4421401869998621E-2</c:v>
                </c:pt>
                <c:pt idx="1020">
                  <c:v>4.3175541309998566E-2</c:v>
                </c:pt>
                <c:pt idx="1021">
                  <c:v>4.3966152439998581E-2</c:v>
                </c:pt>
                <c:pt idx="1022">
                  <c:v>4.4999464069998725E-2</c:v>
                </c:pt>
                <c:pt idx="1023">
                  <c:v>4.4966909899998769E-2</c:v>
                </c:pt>
                <c:pt idx="1024">
                  <c:v>4.4273491239998741E-2</c:v>
                </c:pt>
                <c:pt idx="1025">
                  <c:v>4.6465708599998913E-2</c:v>
                </c:pt>
                <c:pt idx="1026">
                  <c:v>4.4892151469998753E-2</c:v>
                </c:pt>
                <c:pt idx="1027">
                  <c:v>4.796717111999891E-2</c:v>
                </c:pt>
                <c:pt idx="1028">
                  <c:v>4.4485543929998594E-2</c:v>
                </c:pt>
                <c:pt idx="1029">
                  <c:v>4.4087972729998509E-2</c:v>
                </c:pt>
                <c:pt idx="1030">
                  <c:v>4.9118999269998895E-2</c:v>
                </c:pt>
                <c:pt idx="1031">
                  <c:v>5.0639265729999064E-2</c:v>
                </c:pt>
                <c:pt idx="1032">
                  <c:v>3.6542268589997803E-2</c:v>
                </c:pt>
                <c:pt idx="1033">
                  <c:v>4.361687059999847E-2</c:v>
                </c:pt>
                <c:pt idx="1034">
                  <c:v>4.0758317399998356E-2</c:v>
                </c:pt>
                <c:pt idx="1035">
                  <c:v>3.7029249619998025E-2</c:v>
                </c:pt>
                <c:pt idx="1036">
                  <c:v>4.2789317739998535E-2</c:v>
                </c:pt>
                <c:pt idx="1037">
                  <c:v>4.0858931149998383E-2</c:v>
                </c:pt>
                <c:pt idx="1038">
                  <c:v>4.4938247049998742E-2</c:v>
                </c:pt>
                <c:pt idx="1039">
                  <c:v>4.440654164999875E-2</c:v>
                </c:pt>
                <c:pt idx="1040">
                  <c:v>4.174687845999854E-2</c:v>
                </c:pt>
                <c:pt idx="1041">
                  <c:v>4.2837254569998554E-2</c:v>
                </c:pt>
                <c:pt idx="1042">
                  <c:v>4.6664128569998901E-2</c:v>
                </c:pt>
                <c:pt idx="1043">
                  <c:v>4.1368581239998439E-2</c:v>
                </c:pt>
                <c:pt idx="1044">
                  <c:v>4.1251997279998454E-2</c:v>
                </c:pt>
                <c:pt idx="1045">
                  <c:v>4.2451527239998593E-2</c:v>
                </c:pt>
                <c:pt idx="1046">
                  <c:v>3.7256711169998118E-2</c:v>
                </c:pt>
                <c:pt idx="1047">
                  <c:v>4.1801396629998516E-2</c:v>
                </c:pt>
                <c:pt idx="1048">
                  <c:v>4.3568489929998677E-2</c:v>
                </c:pt>
                <c:pt idx="1049">
                  <c:v>4.3958983549998727E-2</c:v>
                </c:pt>
                <c:pt idx="1050">
                  <c:v>3.5728400849997982E-2</c:v>
                </c:pt>
                <c:pt idx="1051">
                  <c:v>4.4223008099998726E-2</c:v>
                </c:pt>
                <c:pt idx="1052">
                  <c:v>4.2380425109998558E-2</c:v>
                </c:pt>
                <c:pt idx="1053">
                  <c:v>4.3733128229998711E-2</c:v>
                </c:pt>
                <c:pt idx="1054">
                  <c:v>4.1907742949998557E-2</c:v>
                </c:pt>
                <c:pt idx="1055">
                  <c:v>4.4160328559998754E-2</c:v>
                </c:pt>
                <c:pt idx="1056">
                  <c:v>4.3426781909998671E-2</c:v>
                </c:pt>
                <c:pt idx="1057">
                  <c:v>3.936820250999834E-2</c:v>
                </c:pt>
                <c:pt idx="1058">
                  <c:v>4.2328479449998596E-2</c:v>
                </c:pt>
                <c:pt idx="1059">
                  <c:v>4.5275097469998853E-2</c:v>
                </c:pt>
                <c:pt idx="1060">
                  <c:v>4.3550443449998699E-2</c:v>
                </c:pt>
                <c:pt idx="1061">
                  <c:v>3.888209644999828E-2</c:v>
                </c:pt>
                <c:pt idx="1062">
                  <c:v>4.1434447039998532E-2</c:v>
                </c:pt>
                <c:pt idx="1063">
                  <c:v>4.1107129199998524E-2</c:v>
                </c:pt>
                <c:pt idx="1064">
                  <c:v>4.282031807999867E-2</c:v>
                </c:pt>
                <c:pt idx="1065">
                  <c:v>4.2975685019998676E-2</c:v>
                </c:pt>
                <c:pt idx="1066">
                  <c:v>4.2010550479998576E-2</c:v>
                </c:pt>
                <c:pt idx="1067">
                  <c:v>4.4486915139998764E-2</c:v>
                </c:pt>
                <c:pt idx="1068">
                  <c:v>4.2223595649998558E-2</c:v>
                </c:pt>
                <c:pt idx="1069">
                  <c:v>4.7271702389999011E-2</c:v>
                </c:pt>
                <c:pt idx="1070">
                  <c:v>3.7404883019998128E-2</c:v>
                </c:pt>
                <c:pt idx="1071">
                  <c:v>4.1635413319998468E-2</c:v>
                </c:pt>
                <c:pt idx="1072">
                  <c:v>3.9948197269998299E-2</c:v>
                </c:pt>
                <c:pt idx="1073">
                  <c:v>4.0132344569998306E-2</c:v>
                </c:pt>
                <c:pt idx="1074">
                  <c:v>4.6649738389998904E-2</c:v>
                </c:pt>
                <c:pt idx="1075">
                  <c:v>4.1009793019998381E-2</c:v>
                </c:pt>
                <c:pt idx="1076">
                  <c:v>4.1939683369998475E-2</c:v>
                </c:pt>
                <c:pt idx="1077">
                  <c:v>4.4361177329998711E-2</c:v>
                </c:pt>
                <c:pt idx="1078">
                  <c:v>4.1326755709998469E-2</c:v>
                </c:pt>
                <c:pt idx="1079">
                  <c:v>4.5452049679998857E-2</c:v>
                </c:pt>
                <c:pt idx="1080">
                  <c:v>4.509680024999882E-2</c:v>
                </c:pt>
                <c:pt idx="1081">
                  <c:v>4.629791023999888E-2</c:v>
                </c:pt>
                <c:pt idx="1082">
                  <c:v>4.4899607779998789E-2</c:v>
                </c:pt>
                <c:pt idx="1083">
                  <c:v>4.1983232639998522E-2</c:v>
                </c:pt>
                <c:pt idx="1084">
                  <c:v>3.6517928189998022E-2</c:v>
                </c:pt>
                <c:pt idx="1085">
                  <c:v>4.2427630679998579E-2</c:v>
                </c:pt>
                <c:pt idx="1086">
                  <c:v>4.0373582549998385E-2</c:v>
                </c:pt>
                <c:pt idx="1087">
                  <c:v>4.4614846729998756E-2</c:v>
                </c:pt>
                <c:pt idx="1088">
                  <c:v>3.9442347189998256E-2</c:v>
                </c:pt>
                <c:pt idx="1089">
                  <c:v>4.2628361939998582E-2</c:v>
                </c:pt>
                <c:pt idx="1090">
                  <c:v>4.7516805489998808E-2</c:v>
                </c:pt>
                <c:pt idx="1091">
                  <c:v>4.4642752119998581E-2</c:v>
                </c:pt>
                <c:pt idx="1092">
                  <c:v>4.6754478479998737E-2</c:v>
                </c:pt>
                <c:pt idx="1093">
                  <c:v>4.6742164569998759E-2</c:v>
                </c:pt>
                <c:pt idx="1094">
                  <c:v>4.2818098099998411E-2</c:v>
                </c:pt>
                <c:pt idx="1095">
                  <c:v>4.114807975999827E-2</c:v>
                </c:pt>
                <c:pt idx="1096">
                  <c:v>4.5543130849998677E-2</c:v>
                </c:pt>
                <c:pt idx="1097">
                  <c:v>4.2441145889998408E-2</c:v>
                </c:pt>
                <c:pt idx="1098">
                  <c:v>3.8983415259998017E-2</c:v>
                </c:pt>
                <c:pt idx="1099">
                  <c:v>4.7813149189998835E-2</c:v>
                </c:pt>
                <c:pt idx="1100">
                  <c:v>4.5245559649998601E-2</c:v>
                </c:pt>
                <c:pt idx="1101">
                  <c:v>4.7765708599998818E-2</c:v>
                </c:pt>
                <c:pt idx="1102">
                  <c:v>4.9727800589998976E-2</c:v>
                </c:pt>
                <c:pt idx="1103">
                  <c:v>4.2647844739998345E-2</c:v>
                </c:pt>
                <c:pt idx="1104">
                  <c:v>4.671508174999868E-2</c:v>
                </c:pt>
                <c:pt idx="1105">
                  <c:v>3.9855483669997985E-2</c:v>
                </c:pt>
                <c:pt idx="1106">
                  <c:v>4.639165522999858E-2</c:v>
                </c:pt>
                <c:pt idx="1107">
                  <c:v>3.6986692829997898E-2</c:v>
                </c:pt>
                <c:pt idx="1108">
                  <c:v>4.5307390419998608E-2</c:v>
                </c:pt>
                <c:pt idx="1109">
                  <c:v>4.0357938669998115E-2</c:v>
                </c:pt>
                <c:pt idx="1110">
                  <c:v>4.4476155059998482E-2</c:v>
                </c:pt>
                <c:pt idx="1111">
                  <c:v>4.7131548199998707E-2</c:v>
                </c:pt>
                <c:pt idx="1112">
                  <c:v>4.3172355049998321E-2</c:v>
                </c:pt>
                <c:pt idx="1113">
                  <c:v>4.6484342629998614E-2</c:v>
                </c:pt>
                <c:pt idx="1114">
                  <c:v>4.8647048369998801E-2</c:v>
                </c:pt>
                <c:pt idx="1115">
                  <c:v>5.1580738729999062E-2</c:v>
                </c:pt>
                <c:pt idx="1116">
                  <c:v>4.6266909899998668E-2</c:v>
                </c:pt>
                <c:pt idx="1117">
                  <c:v>5.005547095999887E-2</c:v>
                </c:pt>
                <c:pt idx="1118">
                  <c:v>5.3587463779999206E-2</c:v>
                </c:pt>
                <c:pt idx="1119">
                  <c:v>4.4365773709998356E-2</c:v>
                </c:pt>
                <c:pt idx="1120">
                  <c:v>4.3591602829998154E-2</c:v>
                </c:pt>
                <c:pt idx="1121">
                  <c:v>4.757053999999844E-2</c:v>
                </c:pt>
                <c:pt idx="1122">
                  <c:v>5.2146813349998836E-2</c:v>
                </c:pt>
                <c:pt idx="1123">
                  <c:v>4.8499202849998424E-2</c:v>
                </c:pt>
                <c:pt idx="1124">
                  <c:v>3.7075292799997321E-2</c:v>
                </c:pt>
                <c:pt idx="1125">
                  <c:v>4.6175280089998237E-2</c:v>
                </c:pt>
                <c:pt idx="1126">
                  <c:v>3.8940688559997577E-2</c:v>
                </c:pt>
                <c:pt idx="1127">
                  <c:v>5.1066204839998845E-2</c:v>
                </c:pt>
                <c:pt idx="1128">
                  <c:v>4.2873203819998214E-2</c:v>
                </c:pt>
                <c:pt idx="1129">
                  <c:v>4.4309675509998286E-2</c:v>
                </c:pt>
                <c:pt idx="1130">
                  <c:v>4.5805431659998494E-2</c:v>
                </c:pt>
                <c:pt idx="1131">
                  <c:v>4.2601605449998109E-2</c:v>
                </c:pt>
                <c:pt idx="1132">
                  <c:v>4.7349333459998491E-2</c:v>
                </c:pt>
                <c:pt idx="1133">
                  <c:v>4.3232814609998019E-2</c:v>
                </c:pt>
                <c:pt idx="1134">
                  <c:v>2.8933884909996758E-2</c:v>
                </c:pt>
                <c:pt idx="1135">
                  <c:v>5.5124287999999133E-2</c:v>
                </c:pt>
                <c:pt idx="1136">
                  <c:v>5.0461321039998799E-2</c:v>
                </c:pt>
                <c:pt idx="1137">
                  <c:v>4.8050443449998592E-2</c:v>
                </c:pt>
                <c:pt idx="1138">
                  <c:v>4.8593992719998702E-2</c:v>
                </c:pt>
                <c:pt idx="1139">
                  <c:v>4.0690962879997829E-2</c:v>
                </c:pt>
                <c:pt idx="1140">
                  <c:v>4.8739357039998689E-2</c:v>
                </c:pt>
                <c:pt idx="1141">
                  <c:v>5.0493170149998962E-2</c:v>
                </c:pt>
                <c:pt idx="1142">
                  <c:v>3.5146538639997539E-2</c:v>
                </c:pt>
                <c:pt idx="1143">
                  <c:v>4.4361386149998308E-2</c:v>
                </c:pt>
                <c:pt idx="1144">
                  <c:v>5.3445142009999141E-2</c:v>
                </c:pt>
                <c:pt idx="1145">
                  <c:v>4.6928361939998525E-2</c:v>
                </c:pt>
                <c:pt idx="1146">
                  <c:v>4.3499529179998081E-2</c:v>
                </c:pt>
                <c:pt idx="1147">
                  <c:v>4.2013658139997939E-2</c:v>
                </c:pt>
                <c:pt idx="1148">
                  <c:v>5.7480294889999402E-2</c:v>
                </c:pt>
                <c:pt idx="1149">
                  <c:v>4.4515878119998145E-2</c:v>
                </c:pt>
                <c:pt idx="1150">
                  <c:v>7.023105274000066E-2</c:v>
                </c:pt>
                <c:pt idx="1151">
                  <c:v>4.0033023429997719E-2</c:v>
                </c:pt>
                <c:pt idx="1152">
                  <c:v>3.4591498029997197E-2</c:v>
                </c:pt>
                <c:pt idx="1153">
                  <c:v>5.6921624179999297E-2</c:v>
                </c:pt>
                <c:pt idx="1154">
                  <c:v>3.364794875999709E-2</c:v>
                </c:pt>
                <c:pt idx="1155">
                  <c:v>4.6572120029998332E-2</c:v>
                </c:pt>
                <c:pt idx="1156">
                  <c:v>5.6736628109999326E-2</c:v>
                </c:pt>
                <c:pt idx="1157">
                  <c:v>6.4782567270000049E-2</c:v>
                </c:pt>
                <c:pt idx="1158">
                  <c:v>5.3614141669998922E-2</c:v>
                </c:pt>
                <c:pt idx="1159">
                  <c:v>1.010132995999475E-2</c:v>
                </c:pt>
                <c:pt idx="1160">
                  <c:v>6.2689004899999831E-2</c:v>
                </c:pt>
                <c:pt idx="1161">
                  <c:v>3.9541302309997611E-2</c:v>
                </c:pt>
                <c:pt idx="1162">
                  <c:v>3.0784250539996762E-2</c:v>
                </c:pt>
                <c:pt idx="1163">
                  <c:v>3.979178544999748E-2</c:v>
                </c:pt>
                <c:pt idx="1164">
                  <c:v>2.5451500259996047E-2</c:v>
                </c:pt>
                <c:pt idx="1165">
                  <c:v>5.7476377369999249E-2</c:v>
                </c:pt>
                <c:pt idx="1166">
                  <c:v>2.4199645909995827E-2</c:v>
                </c:pt>
                <c:pt idx="1167">
                  <c:v>4.7381743919998179E-2</c:v>
                </c:pt>
                <c:pt idx="1168">
                  <c:v>3.351329211999679E-2</c:v>
                </c:pt>
                <c:pt idx="1169">
                  <c:v>4.0351539949997461E-2</c:v>
                </c:pt>
                <c:pt idx="1170">
                  <c:v>4.7583820189998211E-2</c:v>
                </c:pt>
                <c:pt idx="1171">
                  <c:v>4.6039043419998038E-2</c:v>
                </c:pt>
                <c:pt idx="1172">
                  <c:v>5.1750325939998586E-2</c:v>
                </c:pt>
                <c:pt idx="1173">
                  <c:v>4.6000377949997964E-2</c:v>
                </c:pt>
                <c:pt idx="1174">
                  <c:v>3.7318815869997107E-2</c:v>
                </c:pt>
                <c:pt idx="1175">
                  <c:v>4.6674287609998033E-2</c:v>
                </c:pt>
                <c:pt idx="1176">
                  <c:v>4.4812926879997862E-2</c:v>
                </c:pt>
                <c:pt idx="1177">
                  <c:v>4.6715878119998076E-2</c:v>
                </c:pt>
                <c:pt idx="1178">
                  <c:v>4.1818868269997561E-2</c:v>
                </c:pt>
                <c:pt idx="1179">
                  <c:v>4.6895872879998031E-2</c:v>
                </c:pt>
                <c:pt idx="1180">
                  <c:v>5.0543483379998456E-2</c:v>
                </c:pt>
                <c:pt idx="1181">
                  <c:v>4.6145507249998038E-2</c:v>
                </c:pt>
                <c:pt idx="1182">
                  <c:v>4.5370017559998019E-2</c:v>
                </c:pt>
                <c:pt idx="1183">
                  <c:v>4.5775750129998023E-2</c:v>
                </c:pt>
                <c:pt idx="1184">
                  <c:v>4.6510759299998108E-2</c:v>
                </c:pt>
                <c:pt idx="1185">
                  <c:v>4.9395546549998379E-2</c:v>
                </c:pt>
                <c:pt idx="1186">
                  <c:v>4.8635178299998361E-2</c:v>
                </c:pt>
                <c:pt idx="1187">
                  <c:v>4.523977467999802E-2</c:v>
                </c:pt>
                <c:pt idx="1188">
                  <c:v>4.5849659789998082E-2</c:v>
                </c:pt>
                <c:pt idx="1189">
                  <c:v>4.8278583859998281E-2</c:v>
                </c:pt>
                <c:pt idx="1190">
                  <c:v>4.9637137059998421E-2</c:v>
                </c:pt>
                <c:pt idx="1191">
                  <c:v>5.3275476199998832E-2</c:v>
                </c:pt>
                <c:pt idx="1192">
                  <c:v>4.8408826739998266E-2</c:v>
                </c:pt>
                <c:pt idx="1193">
                  <c:v>4.0238612289997464E-2</c:v>
                </c:pt>
                <c:pt idx="1194">
                  <c:v>4.5503185479997987E-2</c:v>
                </c:pt>
                <c:pt idx="1195">
                  <c:v>4.5313423119997934E-2</c:v>
                </c:pt>
                <c:pt idx="1196">
                  <c:v>5.0249072239998284E-2</c:v>
                </c:pt>
                <c:pt idx="1197">
                  <c:v>4.6784525249997974E-2</c:v>
                </c:pt>
                <c:pt idx="1198">
                  <c:v>4.5550482359997813E-2</c:v>
                </c:pt>
                <c:pt idx="1199">
                  <c:v>5.0454191059998252E-2</c:v>
                </c:pt>
                <c:pt idx="1200">
                  <c:v>5.0508095479998273E-2</c:v>
                </c:pt>
                <c:pt idx="1201">
                  <c:v>4.7252206099997959E-2</c:v>
                </c:pt>
                <c:pt idx="1202">
                  <c:v>4.7376598899997971E-2</c:v>
                </c:pt>
                <c:pt idx="1203">
                  <c:v>4.5339630969997838E-2</c:v>
                </c:pt>
                <c:pt idx="1204">
                  <c:v>4.7827957009998062E-2</c:v>
                </c:pt>
                <c:pt idx="1205">
                  <c:v>4.8206985489998098E-2</c:v>
                </c:pt>
                <c:pt idx="1206">
                  <c:v>4.7124418219998035E-2</c:v>
                </c:pt>
                <c:pt idx="1207">
                  <c:v>4.7251997279998202E-2</c:v>
                </c:pt>
                <c:pt idx="1208">
                  <c:v>4.8149568479998295E-2</c:v>
                </c:pt>
                <c:pt idx="1209">
                  <c:v>4.7578583859998205E-2</c:v>
                </c:pt>
                <c:pt idx="1210">
                  <c:v>5.0912039199998586E-2</c:v>
                </c:pt>
                <c:pt idx="1211">
                  <c:v>4.5784786469998062E-2</c:v>
                </c:pt>
                <c:pt idx="1212">
                  <c:v>4.7933102029998259E-2</c:v>
                </c:pt>
                <c:pt idx="1213">
                  <c:v>4.1252414919997565E-2</c:v>
                </c:pt>
                <c:pt idx="1214">
                  <c:v>4.5275632619997994E-2</c:v>
                </c:pt>
                <c:pt idx="1215">
                  <c:v>4.903213574999836E-2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A74-4873-B88E-276D95B0C783}"/>
            </c:ext>
          </c:extLst>
        </c:ser>
        <c:dLbls>
          <c:showLegendKey val="0"/>
          <c:showVal val="0"/>
          <c:showCatName val="0"/>
          <c:showSerName val="0"/>
          <c:showPercent val="0"/>
          <c:showBubbleSize val="0"/>
        </c:dLbls>
        <c:gapWidth val="150"/>
        <c:axId val="781851959"/>
        <c:axId val="843487440"/>
      </c:barChart>
      <c:catAx>
        <c:axId val="78185195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43487440"/>
        <c:crosses val="autoZero"/>
        <c:auto val="1"/>
        <c:lblAlgn val="ctr"/>
        <c:lblOffset val="100"/>
        <c:noMultiLvlLbl val="1"/>
      </c:catAx>
      <c:valAx>
        <c:axId val="8434874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8185195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30-Day rolling standard deviation (over 1 yr)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spPr>
            <a:ln w="28575" cap="rnd">
              <a:solidFill>
                <a:schemeClr val="accent1"/>
              </a:solidFill>
              <a:round/>
            </a:ln>
            <a:effectLst/>
          </c:spPr>
          <c:marker>
            <c:symbol val="none"/>
          </c:marker>
          <c:cat>
            <c:numRef>
              <c:f>'[1]Q3 part 3'!$A$6:$A$252</c:f>
              <c:numCache>
                <c:formatCode>General</c:formatCode>
                <c:ptCount val="247"/>
                <c:pt idx="0">
                  <c:v>45614</c:v>
                </c:pt>
                <c:pt idx="1">
                  <c:v>45610</c:v>
                </c:pt>
                <c:pt idx="2">
                  <c:v>45609</c:v>
                </c:pt>
                <c:pt idx="3">
                  <c:v>45608</c:v>
                </c:pt>
                <c:pt idx="4">
                  <c:v>45607</c:v>
                </c:pt>
                <c:pt idx="5">
                  <c:v>45604</c:v>
                </c:pt>
                <c:pt idx="6">
                  <c:v>45603</c:v>
                </c:pt>
                <c:pt idx="7">
                  <c:v>45602</c:v>
                </c:pt>
                <c:pt idx="8">
                  <c:v>45601</c:v>
                </c:pt>
                <c:pt idx="9">
                  <c:v>45600</c:v>
                </c:pt>
                <c:pt idx="10">
                  <c:v>45597</c:v>
                </c:pt>
                <c:pt idx="11">
                  <c:v>45596</c:v>
                </c:pt>
                <c:pt idx="12">
                  <c:v>45595</c:v>
                </c:pt>
                <c:pt idx="13">
                  <c:v>45594</c:v>
                </c:pt>
                <c:pt idx="14">
                  <c:v>45593</c:v>
                </c:pt>
                <c:pt idx="15">
                  <c:v>45590</c:v>
                </c:pt>
                <c:pt idx="16">
                  <c:v>45589</c:v>
                </c:pt>
                <c:pt idx="17">
                  <c:v>45588</c:v>
                </c:pt>
                <c:pt idx="18">
                  <c:v>45587</c:v>
                </c:pt>
                <c:pt idx="19">
                  <c:v>45586</c:v>
                </c:pt>
                <c:pt idx="20">
                  <c:v>45583</c:v>
                </c:pt>
                <c:pt idx="21">
                  <c:v>45582</c:v>
                </c:pt>
                <c:pt idx="22">
                  <c:v>45581</c:v>
                </c:pt>
                <c:pt idx="23">
                  <c:v>45580</c:v>
                </c:pt>
                <c:pt idx="24">
                  <c:v>45579</c:v>
                </c:pt>
                <c:pt idx="25">
                  <c:v>45576</c:v>
                </c:pt>
                <c:pt idx="26">
                  <c:v>45575</c:v>
                </c:pt>
                <c:pt idx="27">
                  <c:v>45574</c:v>
                </c:pt>
                <c:pt idx="28">
                  <c:v>45573</c:v>
                </c:pt>
                <c:pt idx="29">
                  <c:v>45572</c:v>
                </c:pt>
                <c:pt idx="30">
                  <c:v>45569</c:v>
                </c:pt>
                <c:pt idx="31">
                  <c:v>45568</c:v>
                </c:pt>
                <c:pt idx="32">
                  <c:v>45566</c:v>
                </c:pt>
                <c:pt idx="33">
                  <c:v>45565</c:v>
                </c:pt>
                <c:pt idx="34">
                  <c:v>45562</c:v>
                </c:pt>
                <c:pt idx="35">
                  <c:v>45561</c:v>
                </c:pt>
                <c:pt idx="36">
                  <c:v>45560</c:v>
                </c:pt>
                <c:pt idx="37">
                  <c:v>45559</c:v>
                </c:pt>
                <c:pt idx="38">
                  <c:v>45558</c:v>
                </c:pt>
                <c:pt idx="39">
                  <c:v>45555</c:v>
                </c:pt>
                <c:pt idx="40">
                  <c:v>45554</c:v>
                </c:pt>
                <c:pt idx="41">
                  <c:v>45553</c:v>
                </c:pt>
                <c:pt idx="42">
                  <c:v>45552</c:v>
                </c:pt>
                <c:pt idx="43">
                  <c:v>45551</c:v>
                </c:pt>
                <c:pt idx="44">
                  <c:v>45548</c:v>
                </c:pt>
                <c:pt idx="45">
                  <c:v>45547</c:v>
                </c:pt>
                <c:pt idx="46">
                  <c:v>45546</c:v>
                </c:pt>
                <c:pt idx="47">
                  <c:v>45545</c:v>
                </c:pt>
                <c:pt idx="48">
                  <c:v>45544</c:v>
                </c:pt>
                <c:pt idx="49">
                  <c:v>45541</c:v>
                </c:pt>
                <c:pt idx="50">
                  <c:v>45540</c:v>
                </c:pt>
                <c:pt idx="51">
                  <c:v>45539</c:v>
                </c:pt>
                <c:pt idx="52">
                  <c:v>45538</c:v>
                </c:pt>
                <c:pt idx="53">
                  <c:v>45537</c:v>
                </c:pt>
                <c:pt idx="54">
                  <c:v>45534</c:v>
                </c:pt>
                <c:pt idx="55">
                  <c:v>45533</c:v>
                </c:pt>
                <c:pt idx="56">
                  <c:v>45532</c:v>
                </c:pt>
                <c:pt idx="57">
                  <c:v>45531</c:v>
                </c:pt>
                <c:pt idx="58">
                  <c:v>45530</c:v>
                </c:pt>
                <c:pt idx="59">
                  <c:v>45527</c:v>
                </c:pt>
                <c:pt idx="60">
                  <c:v>45526</c:v>
                </c:pt>
                <c:pt idx="61">
                  <c:v>45525</c:v>
                </c:pt>
                <c:pt idx="62">
                  <c:v>45524</c:v>
                </c:pt>
                <c:pt idx="63">
                  <c:v>45523</c:v>
                </c:pt>
                <c:pt idx="64">
                  <c:v>45520</c:v>
                </c:pt>
                <c:pt idx="65">
                  <c:v>45518</c:v>
                </c:pt>
                <c:pt idx="66">
                  <c:v>45517</c:v>
                </c:pt>
                <c:pt idx="67">
                  <c:v>45516</c:v>
                </c:pt>
                <c:pt idx="68">
                  <c:v>45513</c:v>
                </c:pt>
                <c:pt idx="69">
                  <c:v>45512</c:v>
                </c:pt>
                <c:pt idx="70">
                  <c:v>45511</c:v>
                </c:pt>
                <c:pt idx="71">
                  <c:v>45510</c:v>
                </c:pt>
                <c:pt idx="72">
                  <c:v>45509</c:v>
                </c:pt>
                <c:pt idx="73">
                  <c:v>45506</c:v>
                </c:pt>
                <c:pt idx="74">
                  <c:v>45505</c:v>
                </c:pt>
                <c:pt idx="75">
                  <c:v>45504</c:v>
                </c:pt>
                <c:pt idx="76">
                  <c:v>45503</c:v>
                </c:pt>
                <c:pt idx="77">
                  <c:v>45502</c:v>
                </c:pt>
                <c:pt idx="78">
                  <c:v>45499</c:v>
                </c:pt>
                <c:pt idx="79">
                  <c:v>45498</c:v>
                </c:pt>
                <c:pt idx="80">
                  <c:v>45497</c:v>
                </c:pt>
                <c:pt idx="81">
                  <c:v>45496</c:v>
                </c:pt>
                <c:pt idx="82">
                  <c:v>45495</c:v>
                </c:pt>
                <c:pt idx="83">
                  <c:v>45492</c:v>
                </c:pt>
                <c:pt idx="84">
                  <c:v>45491</c:v>
                </c:pt>
                <c:pt idx="85">
                  <c:v>45489</c:v>
                </c:pt>
                <c:pt idx="86">
                  <c:v>45488</c:v>
                </c:pt>
                <c:pt idx="87">
                  <c:v>45485</c:v>
                </c:pt>
                <c:pt idx="88">
                  <c:v>45484</c:v>
                </c:pt>
                <c:pt idx="89">
                  <c:v>45483</c:v>
                </c:pt>
                <c:pt idx="90">
                  <c:v>45482</c:v>
                </c:pt>
                <c:pt idx="91">
                  <c:v>45481</c:v>
                </c:pt>
                <c:pt idx="92">
                  <c:v>45478</c:v>
                </c:pt>
                <c:pt idx="93">
                  <c:v>45477</c:v>
                </c:pt>
                <c:pt idx="94">
                  <c:v>45476</c:v>
                </c:pt>
                <c:pt idx="95">
                  <c:v>45475</c:v>
                </c:pt>
                <c:pt idx="96">
                  <c:v>45474</c:v>
                </c:pt>
                <c:pt idx="97">
                  <c:v>45471</c:v>
                </c:pt>
                <c:pt idx="98">
                  <c:v>45470</c:v>
                </c:pt>
                <c:pt idx="99">
                  <c:v>45469</c:v>
                </c:pt>
                <c:pt idx="100">
                  <c:v>45468</c:v>
                </c:pt>
                <c:pt idx="101">
                  <c:v>45467</c:v>
                </c:pt>
                <c:pt idx="102">
                  <c:v>45464</c:v>
                </c:pt>
                <c:pt idx="103">
                  <c:v>45463</c:v>
                </c:pt>
                <c:pt idx="104">
                  <c:v>45462</c:v>
                </c:pt>
                <c:pt idx="105">
                  <c:v>45461</c:v>
                </c:pt>
                <c:pt idx="106">
                  <c:v>45457</c:v>
                </c:pt>
                <c:pt idx="107">
                  <c:v>45456</c:v>
                </c:pt>
                <c:pt idx="108">
                  <c:v>45455</c:v>
                </c:pt>
                <c:pt idx="109">
                  <c:v>45454</c:v>
                </c:pt>
                <c:pt idx="110">
                  <c:v>45453</c:v>
                </c:pt>
                <c:pt idx="111">
                  <c:v>45450</c:v>
                </c:pt>
                <c:pt idx="112">
                  <c:v>45449</c:v>
                </c:pt>
                <c:pt idx="113">
                  <c:v>45448</c:v>
                </c:pt>
                <c:pt idx="114">
                  <c:v>45447</c:v>
                </c:pt>
                <c:pt idx="115">
                  <c:v>45446</c:v>
                </c:pt>
                <c:pt idx="116">
                  <c:v>45443</c:v>
                </c:pt>
                <c:pt idx="117">
                  <c:v>45442</c:v>
                </c:pt>
                <c:pt idx="118">
                  <c:v>45441</c:v>
                </c:pt>
                <c:pt idx="119">
                  <c:v>45440</c:v>
                </c:pt>
                <c:pt idx="120">
                  <c:v>45439</c:v>
                </c:pt>
                <c:pt idx="121">
                  <c:v>45436</c:v>
                </c:pt>
                <c:pt idx="122">
                  <c:v>45435</c:v>
                </c:pt>
                <c:pt idx="123">
                  <c:v>45434</c:v>
                </c:pt>
                <c:pt idx="124">
                  <c:v>45433</c:v>
                </c:pt>
                <c:pt idx="125">
                  <c:v>45430</c:v>
                </c:pt>
                <c:pt idx="126">
                  <c:v>45429</c:v>
                </c:pt>
                <c:pt idx="127">
                  <c:v>45428</c:v>
                </c:pt>
                <c:pt idx="128">
                  <c:v>45427</c:v>
                </c:pt>
                <c:pt idx="129">
                  <c:v>45426</c:v>
                </c:pt>
                <c:pt idx="130">
                  <c:v>45425</c:v>
                </c:pt>
                <c:pt idx="131">
                  <c:v>45422</c:v>
                </c:pt>
                <c:pt idx="132">
                  <c:v>45421</c:v>
                </c:pt>
                <c:pt idx="133">
                  <c:v>45420</c:v>
                </c:pt>
                <c:pt idx="134">
                  <c:v>45419</c:v>
                </c:pt>
                <c:pt idx="135">
                  <c:v>45418</c:v>
                </c:pt>
                <c:pt idx="136">
                  <c:v>45415</c:v>
                </c:pt>
                <c:pt idx="137">
                  <c:v>45414</c:v>
                </c:pt>
                <c:pt idx="138">
                  <c:v>45412</c:v>
                </c:pt>
                <c:pt idx="139">
                  <c:v>45411</c:v>
                </c:pt>
                <c:pt idx="140">
                  <c:v>45408</c:v>
                </c:pt>
                <c:pt idx="141">
                  <c:v>45407</c:v>
                </c:pt>
                <c:pt idx="142">
                  <c:v>45406</c:v>
                </c:pt>
                <c:pt idx="143">
                  <c:v>45405</c:v>
                </c:pt>
                <c:pt idx="144">
                  <c:v>45404</c:v>
                </c:pt>
                <c:pt idx="145">
                  <c:v>45401</c:v>
                </c:pt>
                <c:pt idx="146">
                  <c:v>45400</c:v>
                </c:pt>
                <c:pt idx="147">
                  <c:v>45398</c:v>
                </c:pt>
                <c:pt idx="148">
                  <c:v>45397</c:v>
                </c:pt>
                <c:pt idx="149">
                  <c:v>45394</c:v>
                </c:pt>
                <c:pt idx="150">
                  <c:v>45392</c:v>
                </c:pt>
                <c:pt idx="151">
                  <c:v>45391</c:v>
                </c:pt>
                <c:pt idx="152">
                  <c:v>45390</c:v>
                </c:pt>
                <c:pt idx="153">
                  <c:v>45387</c:v>
                </c:pt>
                <c:pt idx="154">
                  <c:v>45386</c:v>
                </c:pt>
                <c:pt idx="155">
                  <c:v>45385</c:v>
                </c:pt>
                <c:pt idx="156">
                  <c:v>45384</c:v>
                </c:pt>
                <c:pt idx="157">
                  <c:v>45383</c:v>
                </c:pt>
                <c:pt idx="158">
                  <c:v>45379</c:v>
                </c:pt>
                <c:pt idx="159">
                  <c:v>45378</c:v>
                </c:pt>
                <c:pt idx="160">
                  <c:v>45377</c:v>
                </c:pt>
                <c:pt idx="161">
                  <c:v>45373</c:v>
                </c:pt>
                <c:pt idx="162">
                  <c:v>45372</c:v>
                </c:pt>
                <c:pt idx="163">
                  <c:v>45371</c:v>
                </c:pt>
                <c:pt idx="164">
                  <c:v>45370</c:v>
                </c:pt>
                <c:pt idx="165">
                  <c:v>45369</c:v>
                </c:pt>
                <c:pt idx="166">
                  <c:v>45366</c:v>
                </c:pt>
                <c:pt idx="167">
                  <c:v>45365</c:v>
                </c:pt>
                <c:pt idx="168">
                  <c:v>45364</c:v>
                </c:pt>
                <c:pt idx="169">
                  <c:v>45363</c:v>
                </c:pt>
                <c:pt idx="170">
                  <c:v>45362</c:v>
                </c:pt>
                <c:pt idx="171">
                  <c:v>45358</c:v>
                </c:pt>
                <c:pt idx="172">
                  <c:v>45357</c:v>
                </c:pt>
                <c:pt idx="173">
                  <c:v>45356</c:v>
                </c:pt>
                <c:pt idx="174">
                  <c:v>45355</c:v>
                </c:pt>
                <c:pt idx="175">
                  <c:v>45353</c:v>
                </c:pt>
                <c:pt idx="176">
                  <c:v>45352</c:v>
                </c:pt>
                <c:pt idx="177">
                  <c:v>45351</c:v>
                </c:pt>
                <c:pt idx="178">
                  <c:v>45350</c:v>
                </c:pt>
                <c:pt idx="179">
                  <c:v>45349</c:v>
                </c:pt>
                <c:pt idx="180">
                  <c:v>45348</c:v>
                </c:pt>
                <c:pt idx="181">
                  <c:v>45345</c:v>
                </c:pt>
                <c:pt idx="182">
                  <c:v>45344</c:v>
                </c:pt>
                <c:pt idx="183">
                  <c:v>45343</c:v>
                </c:pt>
                <c:pt idx="184">
                  <c:v>45342</c:v>
                </c:pt>
                <c:pt idx="185">
                  <c:v>45341</c:v>
                </c:pt>
                <c:pt idx="186">
                  <c:v>45338</c:v>
                </c:pt>
                <c:pt idx="187">
                  <c:v>45337</c:v>
                </c:pt>
                <c:pt idx="188">
                  <c:v>45336</c:v>
                </c:pt>
                <c:pt idx="189">
                  <c:v>45335</c:v>
                </c:pt>
                <c:pt idx="190">
                  <c:v>45334</c:v>
                </c:pt>
                <c:pt idx="191">
                  <c:v>45331</c:v>
                </c:pt>
                <c:pt idx="192">
                  <c:v>45330</c:v>
                </c:pt>
                <c:pt idx="193">
                  <c:v>45329</c:v>
                </c:pt>
                <c:pt idx="194">
                  <c:v>45328</c:v>
                </c:pt>
                <c:pt idx="195">
                  <c:v>45327</c:v>
                </c:pt>
                <c:pt idx="196">
                  <c:v>45324</c:v>
                </c:pt>
                <c:pt idx="197">
                  <c:v>45323</c:v>
                </c:pt>
                <c:pt idx="198">
                  <c:v>45322</c:v>
                </c:pt>
                <c:pt idx="199">
                  <c:v>45321</c:v>
                </c:pt>
                <c:pt idx="200">
                  <c:v>45320</c:v>
                </c:pt>
                <c:pt idx="201">
                  <c:v>45316</c:v>
                </c:pt>
                <c:pt idx="202">
                  <c:v>45315</c:v>
                </c:pt>
                <c:pt idx="203">
                  <c:v>45314</c:v>
                </c:pt>
                <c:pt idx="204">
                  <c:v>45311</c:v>
                </c:pt>
                <c:pt idx="205">
                  <c:v>45310</c:v>
                </c:pt>
                <c:pt idx="206">
                  <c:v>45309</c:v>
                </c:pt>
                <c:pt idx="207">
                  <c:v>45308</c:v>
                </c:pt>
                <c:pt idx="208">
                  <c:v>45307</c:v>
                </c:pt>
                <c:pt idx="209">
                  <c:v>45306</c:v>
                </c:pt>
                <c:pt idx="210">
                  <c:v>45303</c:v>
                </c:pt>
                <c:pt idx="211">
                  <c:v>45302</c:v>
                </c:pt>
                <c:pt idx="212">
                  <c:v>45301</c:v>
                </c:pt>
                <c:pt idx="213">
                  <c:v>45300</c:v>
                </c:pt>
                <c:pt idx="214">
                  <c:v>45299</c:v>
                </c:pt>
                <c:pt idx="215">
                  <c:v>45296</c:v>
                </c:pt>
                <c:pt idx="216">
                  <c:v>45295</c:v>
                </c:pt>
                <c:pt idx="217">
                  <c:v>45294</c:v>
                </c:pt>
                <c:pt idx="218">
                  <c:v>45293</c:v>
                </c:pt>
                <c:pt idx="219">
                  <c:v>45292</c:v>
                </c:pt>
                <c:pt idx="220">
                  <c:v>45289</c:v>
                </c:pt>
                <c:pt idx="221">
                  <c:v>45288</c:v>
                </c:pt>
                <c:pt idx="222">
                  <c:v>45287</c:v>
                </c:pt>
                <c:pt idx="223">
                  <c:v>45286</c:v>
                </c:pt>
                <c:pt idx="224">
                  <c:v>45282</c:v>
                </c:pt>
                <c:pt idx="225">
                  <c:v>45281</c:v>
                </c:pt>
                <c:pt idx="226">
                  <c:v>45280</c:v>
                </c:pt>
                <c:pt idx="227">
                  <c:v>45279</c:v>
                </c:pt>
                <c:pt idx="228">
                  <c:v>45278</c:v>
                </c:pt>
                <c:pt idx="229">
                  <c:v>45275</c:v>
                </c:pt>
                <c:pt idx="230">
                  <c:v>45274</c:v>
                </c:pt>
                <c:pt idx="231">
                  <c:v>45273</c:v>
                </c:pt>
                <c:pt idx="232">
                  <c:v>45272</c:v>
                </c:pt>
                <c:pt idx="233">
                  <c:v>45271</c:v>
                </c:pt>
                <c:pt idx="234">
                  <c:v>45268</c:v>
                </c:pt>
                <c:pt idx="235">
                  <c:v>45267</c:v>
                </c:pt>
                <c:pt idx="236">
                  <c:v>45266</c:v>
                </c:pt>
                <c:pt idx="237">
                  <c:v>45265</c:v>
                </c:pt>
                <c:pt idx="238">
                  <c:v>45264</c:v>
                </c:pt>
                <c:pt idx="239">
                  <c:v>45261</c:v>
                </c:pt>
                <c:pt idx="240">
                  <c:v>45260</c:v>
                </c:pt>
                <c:pt idx="241">
                  <c:v>45259</c:v>
                </c:pt>
                <c:pt idx="242">
                  <c:v>45258</c:v>
                </c:pt>
                <c:pt idx="243">
                  <c:v>45254</c:v>
                </c:pt>
                <c:pt idx="244">
                  <c:v>45253</c:v>
                </c:pt>
                <c:pt idx="245">
                  <c:v>45252</c:v>
                </c:pt>
                <c:pt idx="246">
                  <c:v>45251</c:v>
                </c:pt>
              </c:numCache>
            </c:numRef>
          </c:cat>
          <c:val>
            <c:numRef>
              <c:f>'[1]Q3 part 3'!$I$6:$I$252</c:f>
              <c:numCache>
                <c:formatCode>General</c:formatCode>
                <c:ptCount val="247"/>
                <c:pt idx="0">
                  <c:v>1.8826803491539992</c:v>
                </c:pt>
                <c:pt idx="1">
                  <c:v>1.9537555942280416</c:v>
                </c:pt>
                <c:pt idx="2">
                  <c:v>2.0239647609354794</c:v>
                </c:pt>
                <c:pt idx="3">
                  <c:v>2.0511399642888706</c:v>
                </c:pt>
                <c:pt idx="4">
                  <c:v>1.9075674962749491</c:v>
                </c:pt>
                <c:pt idx="5">
                  <c:v>1.9636720468750928</c:v>
                </c:pt>
                <c:pt idx="6">
                  <c:v>2.2886031630181987</c:v>
                </c:pt>
                <c:pt idx="7">
                  <c:v>2.2697890614822378</c:v>
                </c:pt>
                <c:pt idx="8">
                  <c:v>2.2985559331360279</c:v>
                </c:pt>
                <c:pt idx="9">
                  <c:v>2.203494074935207</c:v>
                </c:pt>
                <c:pt idx="10">
                  <c:v>2.1554482869662435</c:v>
                </c:pt>
                <c:pt idx="11">
                  <c:v>2.1779011687615064</c:v>
                </c:pt>
                <c:pt idx="12">
                  <c:v>2.1539885621642947</c:v>
                </c:pt>
                <c:pt idx="13">
                  <c:v>2.1504397780132565</c:v>
                </c:pt>
                <c:pt idx="14">
                  <c:v>2.1252362535050571</c:v>
                </c:pt>
                <c:pt idx="15">
                  <c:v>1.8828988594107805</c:v>
                </c:pt>
                <c:pt idx="16">
                  <c:v>1.8925918959605159</c:v>
                </c:pt>
                <c:pt idx="17">
                  <c:v>1.8731856182390154</c:v>
                </c:pt>
                <c:pt idx="18">
                  <c:v>1.8981509649878812</c:v>
                </c:pt>
                <c:pt idx="19">
                  <c:v>1.9101567965717363</c:v>
                </c:pt>
                <c:pt idx="20">
                  <c:v>1.9137470438638973</c:v>
                </c:pt>
                <c:pt idx="21">
                  <c:v>1.9042207035601912</c:v>
                </c:pt>
                <c:pt idx="22">
                  <c:v>1.9044295912631111</c:v>
                </c:pt>
                <c:pt idx="23">
                  <c:v>1.8978251254906724</c:v>
                </c:pt>
                <c:pt idx="24">
                  <c:v>1.9020529785458082</c:v>
                </c:pt>
                <c:pt idx="25">
                  <c:v>1.9735437750252764</c:v>
                </c:pt>
                <c:pt idx="26">
                  <c:v>1.9728861651556853</c:v>
                </c:pt>
                <c:pt idx="27">
                  <c:v>1.975191019267627</c:v>
                </c:pt>
                <c:pt idx="28">
                  <c:v>1.9765459339079472</c:v>
                </c:pt>
                <c:pt idx="29">
                  <c:v>2.0082285513084028</c:v>
                </c:pt>
                <c:pt idx="30">
                  <c:v>1.9970199108345432</c:v>
                </c:pt>
                <c:pt idx="31">
                  <c:v>2.0032430283737539</c:v>
                </c:pt>
                <c:pt idx="32">
                  <c:v>1.96281457557628</c:v>
                </c:pt>
                <c:pt idx="33">
                  <c:v>1.9082867919822704</c:v>
                </c:pt>
                <c:pt idx="34">
                  <c:v>1.9037665502001779</c:v>
                </c:pt>
                <c:pt idx="35">
                  <c:v>1.8056105521578714</c:v>
                </c:pt>
                <c:pt idx="36">
                  <c:v>1.4756663600289797</c:v>
                </c:pt>
                <c:pt idx="37">
                  <c:v>1.5104942711324867</c:v>
                </c:pt>
                <c:pt idx="38">
                  <c:v>1.4896583796720058</c:v>
                </c:pt>
                <c:pt idx="39">
                  <c:v>1.4577278627771404</c:v>
                </c:pt>
                <c:pt idx="40">
                  <c:v>1.4522867615297455</c:v>
                </c:pt>
                <c:pt idx="41">
                  <c:v>1.3319395115109323</c:v>
                </c:pt>
                <c:pt idx="42">
                  <c:v>1.373319302707555</c:v>
                </c:pt>
                <c:pt idx="43">
                  <c:v>1.572023834901938</c:v>
                </c:pt>
                <c:pt idx="44">
                  <c:v>2.1243226773778736</c:v>
                </c:pt>
                <c:pt idx="45">
                  <c:v>2.1248958671527469</c:v>
                </c:pt>
                <c:pt idx="46">
                  <c:v>2.1253710621784165</c:v>
                </c:pt>
                <c:pt idx="47">
                  <c:v>2.1948664208423021</c:v>
                </c:pt>
                <c:pt idx="48">
                  <c:v>2.1954375171732115</c:v>
                </c:pt>
                <c:pt idx="49">
                  <c:v>2.1828456452211151</c:v>
                </c:pt>
                <c:pt idx="50">
                  <c:v>2.2064181622787888</c:v>
                </c:pt>
                <c:pt idx="51">
                  <c:v>2.2114630886964779</c:v>
                </c:pt>
                <c:pt idx="52">
                  <c:v>2.2979105821442802</c:v>
                </c:pt>
                <c:pt idx="53">
                  <c:v>2.3600814422956757</c:v>
                </c:pt>
                <c:pt idx="54">
                  <c:v>2.3773188141571464</c:v>
                </c:pt>
                <c:pt idx="55">
                  <c:v>2.3418478456808112</c:v>
                </c:pt>
                <c:pt idx="56">
                  <c:v>2.334177221249623</c:v>
                </c:pt>
                <c:pt idx="57">
                  <c:v>2.3321477920911646</c:v>
                </c:pt>
                <c:pt idx="58">
                  <c:v>2.3589674382480026</c:v>
                </c:pt>
                <c:pt idx="59">
                  <c:v>2.3707957945886777</c:v>
                </c:pt>
                <c:pt idx="60">
                  <c:v>2.456838940897287</c:v>
                </c:pt>
                <c:pt idx="61">
                  <c:v>2.435287830484465</c:v>
                </c:pt>
                <c:pt idx="62">
                  <c:v>2.4696418348340772</c:v>
                </c:pt>
                <c:pt idx="63">
                  <c:v>2.5327311194519107</c:v>
                </c:pt>
                <c:pt idx="64">
                  <c:v>2.5242640022683047</c:v>
                </c:pt>
                <c:pt idx="65">
                  <c:v>2.5302505437016687</c:v>
                </c:pt>
                <c:pt idx="66">
                  <c:v>2.5746614215566219</c:v>
                </c:pt>
                <c:pt idx="67">
                  <c:v>2.6259982338934549</c:v>
                </c:pt>
                <c:pt idx="68">
                  <c:v>2.6227801694229678</c:v>
                </c:pt>
                <c:pt idx="69">
                  <c:v>2.6253077974853398</c:v>
                </c:pt>
                <c:pt idx="70">
                  <c:v>2.627151203524086</c:v>
                </c:pt>
                <c:pt idx="71">
                  <c:v>2.6239946581931592</c:v>
                </c:pt>
                <c:pt idx="72">
                  <c:v>2.5955968611427518</c:v>
                </c:pt>
                <c:pt idx="73">
                  <c:v>2.4816262349433655</c:v>
                </c:pt>
                <c:pt idx="74">
                  <c:v>2.0093140304787172</c:v>
                </c:pt>
                <c:pt idx="75">
                  <c:v>1.9923033443925231</c:v>
                </c:pt>
                <c:pt idx="76">
                  <c:v>2.013793812120054</c:v>
                </c:pt>
                <c:pt idx="77">
                  <c:v>2.1567390986375456</c:v>
                </c:pt>
                <c:pt idx="78">
                  <c:v>2.1117673782829987</c:v>
                </c:pt>
                <c:pt idx="79">
                  <c:v>2.1655135089257294</c:v>
                </c:pt>
                <c:pt idx="80">
                  <c:v>2.1230654032365166</c:v>
                </c:pt>
                <c:pt idx="81">
                  <c:v>2.2197220952501375</c:v>
                </c:pt>
                <c:pt idx="82">
                  <c:v>2.1292511560951737</c:v>
                </c:pt>
                <c:pt idx="83">
                  <c:v>2.3569771664454033</c:v>
                </c:pt>
                <c:pt idx="84">
                  <c:v>2.5883834619287311</c:v>
                </c:pt>
                <c:pt idx="85">
                  <c:v>2.6223329879613329</c:v>
                </c:pt>
                <c:pt idx="86">
                  <c:v>3.7403367209588496</c:v>
                </c:pt>
                <c:pt idx="87">
                  <c:v>3.7574460751364769</c:v>
                </c:pt>
                <c:pt idx="88">
                  <c:v>3.7332098075898812</c:v>
                </c:pt>
                <c:pt idx="89">
                  <c:v>3.7088072992804975</c:v>
                </c:pt>
                <c:pt idx="90">
                  <c:v>3.6660358346741115</c:v>
                </c:pt>
                <c:pt idx="91">
                  <c:v>3.630662086498194</c:v>
                </c:pt>
                <c:pt idx="92">
                  <c:v>3.6177322339376912</c:v>
                </c:pt>
                <c:pt idx="93">
                  <c:v>3.5605149514067862</c:v>
                </c:pt>
                <c:pt idx="94">
                  <c:v>3.5606888538835091</c:v>
                </c:pt>
                <c:pt idx="95">
                  <c:v>3.557837501540583</c:v>
                </c:pt>
                <c:pt idx="96">
                  <c:v>3.5756711382683197</c:v>
                </c:pt>
                <c:pt idx="97">
                  <c:v>3.5144516925194274</c:v>
                </c:pt>
                <c:pt idx="98">
                  <c:v>3.5142882751681768</c:v>
                </c:pt>
                <c:pt idx="99">
                  <c:v>3.5307141134648807</c:v>
                </c:pt>
                <c:pt idx="100">
                  <c:v>3.5428767272590438</c:v>
                </c:pt>
                <c:pt idx="101">
                  <c:v>3.5421378158481844</c:v>
                </c:pt>
                <c:pt idx="102">
                  <c:v>3.5404576160564085</c:v>
                </c:pt>
                <c:pt idx="103">
                  <c:v>3.5472836988294398</c:v>
                </c:pt>
                <c:pt idx="104">
                  <c:v>3.6392208726925137</c:v>
                </c:pt>
                <c:pt idx="105">
                  <c:v>3.6828254583739377</c:v>
                </c:pt>
                <c:pt idx="106">
                  <c:v>3.7251823992992104</c:v>
                </c:pt>
                <c:pt idx="107">
                  <c:v>3.6357114348943691</c:v>
                </c:pt>
                <c:pt idx="108">
                  <c:v>3.6506332421799681</c:v>
                </c:pt>
                <c:pt idx="109">
                  <c:v>3.6248737852269879</c:v>
                </c:pt>
                <c:pt idx="110">
                  <c:v>3.7019164567049914</c:v>
                </c:pt>
                <c:pt idx="111">
                  <c:v>3.6528106705697776</c:v>
                </c:pt>
                <c:pt idx="112">
                  <c:v>3.6492535646235131</c:v>
                </c:pt>
                <c:pt idx="113">
                  <c:v>3.4614469782835333</c:v>
                </c:pt>
                <c:pt idx="114">
                  <c:v>3.2309979183563762</c:v>
                </c:pt>
                <c:pt idx="115">
                  <c:v>3.1806019865452391</c:v>
                </c:pt>
                <c:pt idx="116">
                  <c:v>1.8862959710305305</c:v>
                </c:pt>
                <c:pt idx="117">
                  <c:v>1.8902385522170444</c:v>
                </c:pt>
                <c:pt idx="118">
                  <c:v>1.9090089037102078</c:v>
                </c:pt>
                <c:pt idx="119">
                  <c:v>1.8856747099350197</c:v>
                </c:pt>
                <c:pt idx="120">
                  <c:v>1.8941770374186204</c:v>
                </c:pt>
                <c:pt idx="121">
                  <c:v>1.9436023066173915</c:v>
                </c:pt>
                <c:pt idx="122">
                  <c:v>2.0513441057353892</c:v>
                </c:pt>
                <c:pt idx="123">
                  <c:v>2.0637102211899538</c:v>
                </c:pt>
                <c:pt idx="124">
                  <c:v>2.064036165242694</c:v>
                </c:pt>
                <c:pt idx="125">
                  <c:v>2.0988553200331981</c:v>
                </c:pt>
                <c:pt idx="126">
                  <c:v>2.0322447946543192</c:v>
                </c:pt>
                <c:pt idx="127">
                  <c:v>2.0313492743519519</c:v>
                </c:pt>
                <c:pt idx="128">
                  <c:v>2.0457214642793642</c:v>
                </c:pt>
                <c:pt idx="129">
                  <c:v>2.1529438567734909</c:v>
                </c:pt>
                <c:pt idx="130">
                  <c:v>2.1373275358178909</c:v>
                </c:pt>
                <c:pt idx="131">
                  <c:v>2.1371494192825371</c:v>
                </c:pt>
                <c:pt idx="132">
                  <c:v>2.1308560767785174</c:v>
                </c:pt>
                <c:pt idx="133">
                  <c:v>2.1242438044183953</c:v>
                </c:pt>
                <c:pt idx="134">
                  <c:v>1.9132927664495305</c:v>
                </c:pt>
                <c:pt idx="135">
                  <c:v>2.198695970287651</c:v>
                </c:pt>
                <c:pt idx="136">
                  <c:v>2.1345708009540774</c:v>
                </c:pt>
                <c:pt idx="137">
                  <c:v>2.1372054924093029</c:v>
                </c:pt>
                <c:pt idx="138">
                  <c:v>2.1258922794422501</c:v>
                </c:pt>
                <c:pt idx="139">
                  <c:v>2.1579245150062802</c:v>
                </c:pt>
                <c:pt idx="140">
                  <c:v>2.4428234122303576</c:v>
                </c:pt>
                <c:pt idx="141">
                  <c:v>2.5523770751053454</c:v>
                </c:pt>
                <c:pt idx="142">
                  <c:v>2.6989712137387327</c:v>
                </c:pt>
                <c:pt idx="143">
                  <c:v>2.8969911121698484</c:v>
                </c:pt>
                <c:pt idx="144">
                  <c:v>2.9226008665548644</c:v>
                </c:pt>
                <c:pt idx="145">
                  <c:v>2.8918880640364777</c:v>
                </c:pt>
                <c:pt idx="146">
                  <c:v>2.8921632686067218</c:v>
                </c:pt>
                <c:pt idx="147">
                  <c:v>2.8757951723813906</c:v>
                </c:pt>
                <c:pt idx="148">
                  <c:v>2.8707416608557992</c:v>
                </c:pt>
                <c:pt idx="149">
                  <c:v>2.8951224508053999</c:v>
                </c:pt>
                <c:pt idx="150">
                  <c:v>2.8862206876306757</c:v>
                </c:pt>
                <c:pt idx="151">
                  <c:v>2.8480152762225068</c:v>
                </c:pt>
                <c:pt idx="152">
                  <c:v>2.7766432327679857</c:v>
                </c:pt>
                <c:pt idx="153">
                  <c:v>2.8666600198591441</c:v>
                </c:pt>
                <c:pt idx="154">
                  <c:v>2.8918022823075322</c:v>
                </c:pt>
                <c:pt idx="155">
                  <c:v>2.8878870332400801</c:v>
                </c:pt>
                <c:pt idx="156">
                  <c:v>2.9489933520401568</c:v>
                </c:pt>
                <c:pt idx="157">
                  <c:v>2.9624548990048667</c:v>
                </c:pt>
                <c:pt idx="158">
                  <c:v>2.9544413599749131</c:v>
                </c:pt>
                <c:pt idx="159">
                  <c:v>2.923431318184964</c:v>
                </c:pt>
                <c:pt idx="160">
                  <c:v>3.3453710296024877</c:v>
                </c:pt>
                <c:pt idx="161">
                  <c:v>3.3955304402081219</c:v>
                </c:pt>
                <c:pt idx="162">
                  <c:v>3.4111473668201797</c:v>
                </c:pt>
                <c:pt idx="163">
                  <c:v>3.411738514574556</c:v>
                </c:pt>
                <c:pt idx="164">
                  <c:v>3.4125413906775854</c:v>
                </c:pt>
                <c:pt idx="165">
                  <c:v>3.3077863603928295</c:v>
                </c:pt>
                <c:pt idx="166">
                  <c:v>3.2977250534043927</c:v>
                </c:pt>
                <c:pt idx="167">
                  <c:v>3.3152603092122028</c:v>
                </c:pt>
                <c:pt idx="168">
                  <c:v>3.3601811407933284</c:v>
                </c:pt>
                <c:pt idx="169">
                  <c:v>3.3360793720846957</c:v>
                </c:pt>
                <c:pt idx="170">
                  <c:v>3.0584535109733961</c:v>
                </c:pt>
                <c:pt idx="171">
                  <c:v>2.9041729625408825</c:v>
                </c:pt>
                <c:pt idx="172">
                  <c:v>2.8170221709152439</c:v>
                </c:pt>
                <c:pt idx="173">
                  <c:v>2.6517295077379437</c:v>
                </c:pt>
                <c:pt idx="174">
                  <c:v>2.6101358728215125</c:v>
                </c:pt>
                <c:pt idx="175">
                  <c:v>2.6167294004863164</c:v>
                </c:pt>
                <c:pt idx="176">
                  <c:v>2.6280119559027719</c:v>
                </c:pt>
                <c:pt idx="177">
                  <c:v>2.6278878323214836</c:v>
                </c:pt>
                <c:pt idx="178">
                  <c:v>2.6916507227517226</c:v>
                </c:pt>
                <c:pt idx="179">
                  <c:v>2.6920248435334826</c:v>
                </c:pt>
                <c:pt idx="180">
                  <c:v>2.6932934546285914</c:v>
                </c:pt>
                <c:pt idx="181">
                  <c:v>2.6860923665685652</c:v>
                </c:pt>
                <c:pt idx="182">
                  <c:v>2.7133274162105319</c:v>
                </c:pt>
                <c:pt idx="183">
                  <c:v>2.6152105528454586</c:v>
                </c:pt>
                <c:pt idx="184">
                  <c:v>2.5871108088230677</c:v>
                </c:pt>
                <c:pt idx="185">
                  <c:v>2.5730507298207863</c:v>
                </c:pt>
                <c:pt idx="186">
                  <c:v>2.541450435879411</c:v>
                </c:pt>
                <c:pt idx="187">
                  <c:v>2.5254559466761966</c:v>
                </c:pt>
                <c:pt idx="188">
                  <c:v>2.5629636846339867</c:v>
                </c:pt>
                <c:pt idx="189">
                  <c:v>2.4644388973092974</c:v>
                </c:pt>
                <c:pt idx="190">
                  <c:v>2.0208022124440288</c:v>
                </c:pt>
                <c:pt idx="191">
                  <c:v>1.9419383410900082</c:v>
                </c:pt>
                <c:pt idx="192">
                  <c:v>2.2413663334314617</c:v>
                </c:pt>
                <c:pt idx="193">
                  <c:v>2.2035554548534968</c:v>
                </c:pt>
                <c:pt idx="194">
                  <c:v>2.2001512015162827</c:v>
                </c:pt>
                <c:pt idx="195">
                  <c:v>2.0178722210577238</c:v>
                </c:pt>
                <c:pt idx="196">
                  <c:v>1.9966390189889618</c:v>
                </c:pt>
                <c:pt idx="197">
                  <c:v>2.0285362412981236</c:v>
                </c:pt>
                <c:pt idx="198">
                  <c:v>2.1504423756536264</c:v>
                </c:pt>
                <c:pt idx="199">
                  <c:v>2.1518618621829799</c:v>
                </c:pt>
                <c:pt idx="200">
                  <c:v>2.0786725557104853</c:v>
                </c:pt>
                <c:pt idx="201">
                  <c:v>2.0879456849474192</c:v>
                </c:pt>
                <c:pt idx="202">
                  <c:v>2.0769763082218877</c:v>
                </c:pt>
                <c:pt idx="203">
                  <c:v>2.0754930880312301</c:v>
                </c:pt>
                <c:pt idx="204">
                  <c:v>2.0510169619784229</c:v>
                </c:pt>
                <c:pt idx="205">
                  <c:v>2.0569390190050667</c:v>
                </c:pt>
                <c:pt idx="206">
                  <c:v>2.1591962019886792</c:v>
                </c:pt>
                <c:pt idx="207">
                  <c:v>2.1568951220743742</c:v>
                </c:pt>
                <c:pt idx="208">
                  <c:v>2.1119150986770405</c:v>
                </c:pt>
                <c:pt idx="209">
                  <c:v>2.0904034219263292</c:v>
                </c:pt>
                <c:pt idx="210">
                  <c:v>2.1708670763606523</c:v>
                </c:pt>
                <c:pt idx="211">
                  <c:v>2.1667159698335299</c:v>
                </c:pt>
                <c:pt idx="212">
                  <c:v>2.2376071702920353</c:v>
                </c:pt>
                <c:pt idx="213">
                  <c:v>2.2383173276075907</c:v>
                </c:pt>
                <c:pt idx="214">
                  <c:v>2.2462587676929542</c:v>
                </c:pt>
                <c:pt idx="215">
                  <c:v>2.2565962593337505</c:v>
                </c:pt>
                <c:pt idx="216">
                  <c:v>2.210508691012758</c:v>
                </c:pt>
                <c:pt idx="217">
                  <c:v>2.2344263268725326</c:v>
                </c:pt>
                <c:pt idx="218">
                  <c:v>2.1853872734495576</c:v>
                </c:pt>
                <c:pt idx="219">
                  <c:v>2.2111400060529061</c:v>
                </c:pt>
                <c:pt idx="220">
                  <c:v>2.2009518617164674</c:v>
                </c:pt>
                <c:pt idx="221">
                  <c:v>2.2390856664051095</c:v>
                </c:pt>
                <c:pt idx="222">
                  <c:v>1.7848354653699705</c:v>
                </c:pt>
                <c:pt idx="223">
                  <c:v>1.8022830475788159</c:v>
                </c:pt>
                <c:pt idx="224">
                  <c:v>1.8182354608376852</c:v>
                </c:pt>
                <c:pt idx="225">
                  <c:v>1.8271842424577625</c:v>
                </c:pt>
                <c:pt idx="226">
                  <c:v>1.8697981308271105</c:v>
                </c:pt>
                <c:pt idx="227">
                  <c:v>1.8864620923089421</c:v>
                </c:pt>
                <c:pt idx="228">
                  <c:v>1.6782179550185519</c:v>
                </c:pt>
                <c:pt idx="229">
                  <c:v>1.724023455005947</c:v>
                </c:pt>
                <c:pt idx="230">
                  <c:v>1.7655656709262433</c:v>
                </c:pt>
                <c:pt idx="231">
                  <c:v>1.8024605635361162</c:v>
                </c:pt>
                <c:pt idx="232">
                  <c:v>1.8461424039892611</c:v>
                </c:pt>
                <c:pt idx="233">
                  <c:v>1.9022204408163863</c:v>
                </c:pt>
                <c:pt idx="234">
                  <c:v>1.9681481610423353</c:v>
                </c:pt>
                <c:pt idx="235">
                  <c:v>2.0254261942596838</c:v>
                </c:pt>
                <c:pt idx="236">
                  <c:v>1.7208844736252096</c:v>
                </c:pt>
                <c:pt idx="237">
                  <c:v>1.8048355458637255</c:v>
                </c:pt>
                <c:pt idx="238">
                  <c:v>1.8950026089249179</c:v>
                </c:pt>
                <c:pt idx="239">
                  <c:v>2.0098519659845886</c:v>
                </c:pt>
                <c:pt idx="240">
                  <c:v>1.6966138701775324</c:v>
                </c:pt>
                <c:pt idx="241">
                  <c:v>1.8242012433057089</c:v>
                </c:pt>
                <c:pt idx="242">
                  <c:v>0.94329280684640682</c:v>
                </c:pt>
                <c:pt idx="243">
                  <c:v>0.77980657634063011</c:v>
                </c:pt>
                <c:pt idx="244">
                  <c:v>0.89173786385747511</c:v>
                </c:pt>
                <c:pt idx="245">
                  <c:v>1.0757146963023767</c:v>
                </c:pt>
                <c:pt idx="246">
                  <c:v>0</c:v>
                </c:pt>
              </c:numCache>
            </c:numRef>
          </c:val>
          <c:smooth val="0"/>
          <c:extLst>
            <c:ext xmlns:c16="http://schemas.microsoft.com/office/drawing/2014/chart" uri="{C3380CC4-5D6E-409C-BE32-E72D297353CC}">
              <c16:uniqueId val="{00000000-590F-46C1-821E-EA974F9DDEA9}"/>
            </c:ext>
          </c:extLst>
        </c:ser>
        <c:ser>
          <c:idx val="1"/>
          <c:order val="1"/>
          <c:spPr>
            <a:ln w="28575" cap="rnd">
              <a:solidFill>
                <a:schemeClr val="accent2"/>
              </a:solidFill>
              <a:round/>
            </a:ln>
            <a:effectLst/>
          </c:spPr>
          <c:marker>
            <c:symbol val="none"/>
          </c:marker>
          <c:cat>
            <c:numRef>
              <c:f>'[1]Q3 part 3'!$A$6:$A$252</c:f>
              <c:numCache>
                <c:formatCode>General</c:formatCode>
                <c:ptCount val="247"/>
                <c:pt idx="0">
                  <c:v>45614</c:v>
                </c:pt>
                <c:pt idx="1">
                  <c:v>45610</c:v>
                </c:pt>
                <c:pt idx="2">
                  <c:v>45609</c:v>
                </c:pt>
                <c:pt idx="3">
                  <c:v>45608</c:v>
                </c:pt>
                <c:pt idx="4">
                  <c:v>45607</c:v>
                </c:pt>
                <c:pt idx="5">
                  <c:v>45604</c:v>
                </c:pt>
                <c:pt idx="6">
                  <c:v>45603</c:v>
                </c:pt>
                <c:pt idx="7">
                  <c:v>45602</c:v>
                </c:pt>
                <c:pt idx="8">
                  <c:v>45601</c:v>
                </c:pt>
                <c:pt idx="9">
                  <c:v>45600</c:v>
                </c:pt>
                <c:pt idx="10">
                  <c:v>45597</c:v>
                </c:pt>
                <c:pt idx="11">
                  <c:v>45596</c:v>
                </c:pt>
                <c:pt idx="12">
                  <c:v>45595</c:v>
                </c:pt>
                <c:pt idx="13">
                  <c:v>45594</c:v>
                </c:pt>
                <c:pt idx="14">
                  <c:v>45593</c:v>
                </c:pt>
                <c:pt idx="15">
                  <c:v>45590</c:v>
                </c:pt>
                <c:pt idx="16">
                  <c:v>45589</c:v>
                </c:pt>
                <c:pt idx="17">
                  <c:v>45588</c:v>
                </c:pt>
                <c:pt idx="18">
                  <c:v>45587</c:v>
                </c:pt>
                <c:pt idx="19">
                  <c:v>45586</c:v>
                </c:pt>
                <c:pt idx="20">
                  <c:v>45583</c:v>
                </c:pt>
                <c:pt idx="21">
                  <c:v>45582</c:v>
                </c:pt>
                <c:pt idx="22">
                  <c:v>45581</c:v>
                </c:pt>
                <c:pt idx="23">
                  <c:v>45580</c:v>
                </c:pt>
                <c:pt idx="24">
                  <c:v>45579</c:v>
                </c:pt>
                <c:pt idx="25">
                  <c:v>45576</c:v>
                </c:pt>
                <c:pt idx="26">
                  <c:v>45575</c:v>
                </c:pt>
                <c:pt idx="27">
                  <c:v>45574</c:v>
                </c:pt>
                <c:pt idx="28">
                  <c:v>45573</c:v>
                </c:pt>
                <c:pt idx="29">
                  <c:v>45572</c:v>
                </c:pt>
                <c:pt idx="30">
                  <c:v>45569</c:v>
                </c:pt>
                <c:pt idx="31">
                  <c:v>45568</c:v>
                </c:pt>
                <c:pt idx="32">
                  <c:v>45566</c:v>
                </c:pt>
                <c:pt idx="33">
                  <c:v>45565</c:v>
                </c:pt>
                <c:pt idx="34">
                  <c:v>45562</c:v>
                </c:pt>
                <c:pt idx="35">
                  <c:v>45561</c:v>
                </c:pt>
                <c:pt idx="36">
                  <c:v>45560</c:v>
                </c:pt>
                <c:pt idx="37">
                  <c:v>45559</c:v>
                </c:pt>
                <c:pt idx="38">
                  <c:v>45558</c:v>
                </c:pt>
                <c:pt idx="39">
                  <c:v>45555</c:v>
                </c:pt>
                <c:pt idx="40">
                  <c:v>45554</c:v>
                </c:pt>
                <c:pt idx="41">
                  <c:v>45553</c:v>
                </c:pt>
                <c:pt idx="42">
                  <c:v>45552</c:v>
                </c:pt>
                <c:pt idx="43">
                  <c:v>45551</c:v>
                </c:pt>
                <c:pt idx="44">
                  <c:v>45548</c:v>
                </c:pt>
                <c:pt idx="45">
                  <c:v>45547</c:v>
                </c:pt>
                <c:pt idx="46">
                  <c:v>45546</c:v>
                </c:pt>
                <c:pt idx="47">
                  <c:v>45545</c:v>
                </c:pt>
                <c:pt idx="48">
                  <c:v>45544</c:v>
                </c:pt>
                <c:pt idx="49">
                  <c:v>45541</c:v>
                </c:pt>
                <c:pt idx="50">
                  <c:v>45540</c:v>
                </c:pt>
                <c:pt idx="51">
                  <c:v>45539</c:v>
                </c:pt>
                <c:pt idx="52">
                  <c:v>45538</c:v>
                </c:pt>
                <c:pt idx="53">
                  <c:v>45537</c:v>
                </c:pt>
                <c:pt idx="54">
                  <c:v>45534</c:v>
                </c:pt>
                <c:pt idx="55">
                  <c:v>45533</c:v>
                </c:pt>
                <c:pt idx="56">
                  <c:v>45532</c:v>
                </c:pt>
                <c:pt idx="57">
                  <c:v>45531</c:v>
                </c:pt>
                <c:pt idx="58">
                  <c:v>45530</c:v>
                </c:pt>
                <c:pt idx="59">
                  <c:v>45527</c:v>
                </c:pt>
                <c:pt idx="60">
                  <c:v>45526</c:v>
                </c:pt>
                <c:pt idx="61">
                  <c:v>45525</c:v>
                </c:pt>
                <c:pt idx="62">
                  <c:v>45524</c:v>
                </c:pt>
                <c:pt idx="63">
                  <c:v>45523</c:v>
                </c:pt>
                <c:pt idx="64">
                  <c:v>45520</c:v>
                </c:pt>
                <c:pt idx="65">
                  <c:v>45518</c:v>
                </c:pt>
                <c:pt idx="66">
                  <c:v>45517</c:v>
                </c:pt>
                <c:pt idx="67">
                  <c:v>45516</c:v>
                </c:pt>
                <c:pt idx="68">
                  <c:v>45513</c:v>
                </c:pt>
                <c:pt idx="69">
                  <c:v>45512</c:v>
                </c:pt>
                <c:pt idx="70">
                  <c:v>45511</c:v>
                </c:pt>
                <c:pt idx="71">
                  <c:v>45510</c:v>
                </c:pt>
                <c:pt idx="72">
                  <c:v>45509</c:v>
                </c:pt>
                <c:pt idx="73">
                  <c:v>45506</c:v>
                </c:pt>
                <c:pt idx="74">
                  <c:v>45505</c:v>
                </c:pt>
                <c:pt idx="75">
                  <c:v>45504</c:v>
                </c:pt>
                <c:pt idx="76">
                  <c:v>45503</c:v>
                </c:pt>
                <c:pt idx="77">
                  <c:v>45502</c:v>
                </c:pt>
                <c:pt idx="78">
                  <c:v>45499</c:v>
                </c:pt>
                <c:pt idx="79">
                  <c:v>45498</c:v>
                </c:pt>
                <c:pt idx="80">
                  <c:v>45497</c:v>
                </c:pt>
                <c:pt idx="81">
                  <c:v>45496</c:v>
                </c:pt>
                <c:pt idx="82">
                  <c:v>45495</c:v>
                </c:pt>
                <c:pt idx="83">
                  <c:v>45492</c:v>
                </c:pt>
                <c:pt idx="84">
                  <c:v>45491</c:v>
                </c:pt>
                <c:pt idx="85">
                  <c:v>45489</c:v>
                </c:pt>
                <c:pt idx="86">
                  <c:v>45488</c:v>
                </c:pt>
                <c:pt idx="87">
                  <c:v>45485</c:v>
                </c:pt>
                <c:pt idx="88">
                  <c:v>45484</c:v>
                </c:pt>
                <c:pt idx="89">
                  <c:v>45483</c:v>
                </c:pt>
                <c:pt idx="90">
                  <c:v>45482</c:v>
                </c:pt>
                <c:pt idx="91">
                  <c:v>45481</c:v>
                </c:pt>
                <c:pt idx="92">
                  <c:v>45478</c:v>
                </c:pt>
                <c:pt idx="93">
                  <c:v>45477</c:v>
                </c:pt>
                <c:pt idx="94">
                  <c:v>45476</c:v>
                </c:pt>
                <c:pt idx="95">
                  <c:v>45475</c:v>
                </c:pt>
                <c:pt idx="96">
                  <c:v>45474</c:v>
                </c:pt>
                <c:pt idx="97">
                  <c:v>45471</c:v>
                </c:pt>
                <c:pt idx="98">
                  <c:v>45470</c:v>
                </c:pt>
                <c:pt idx="99">
                  <c:v>45469</c:v>
                </c:pt>
                <c:pt idx="100">
                  <c:v>45468</c:v>
                </c:pt>
                <c:pt idx="101">
                  <c:v>45467</c:v>
                </c:pt>
                <c:pt idx="102">
                  <c:v>45464</c:v>
                </c:pt>
                <c:pt idx="103">
                  <c:v>45463</c:v>
                </c:pt>
                <c:pt idx="104">
                  <c:v>45462</c:v>
                </c:pt>
                <c:pt idx="105">
                  <c:v>45461</c:v>
                </c:pt>
                <c:pt idx="106">
                  <c:v>45457</c:v>
                </c:pt>
                <c:pt idx="107">
                  <c:v>45456</c:v>
                </c:pt>
                <c:pt idx="108">
                  <c:v>45455</c:v>
                </c:pt>
                <c:pt idx="109">
                  <c:v>45454</c:v>
                </c:pt>
                <c:pt idx="110">
                  <c:v>45453</c:v>
                </c:pt>
                <c:pt idx="111">
                  <c:v>45450</c:v>
                </c:pt>
                <c:pt idx="112">
                  <c:v>45449</c:v>
                </c:pt>
                <c:pt idx="113">
                  <c:v>45448</c:v>
                </c:pt>
                <c:pt idx="114">
                  <c:v>45447</c:v>
                </c:pt>
                <c:pt idx="115">
                  <c:v>45446</c:v>
                </c:pt>
                <c:pt idx="116">
                  <c:v>45443</c:v>
                </c:pt>
                <c:pt idx="117">
                  <c:v>45442</c:v>
                </c:pt>
                <c:pt idx="118">
                  <c:v>45441</c:v>
                </c:pt>
                <c:pt idx="119">
                  <c:v>45440</c:v>
                </c:pt>
                <c:pt idx="120">
                  <c:v>45439</c:v>
                </c:pt>
                <c:pt idx="121">
                  <c:v>45436</c:v>
                </c:pt>
                <c:pt idx="122">
                  <c:v>45435</c:v>
                </c:pt>
                <c:pt idx="123">
                  <c:v>45434</c:v>
                </c:pt>
                <c:pt idx="124">
                  <c:v>45433</c:v>
                </c:pt>
                <c:pt idx="125">
                  <c:v>45430</c:v>
                </c:pt>
                <c:pt idx="126">
                  <c:v>45429</c:v>
                </c:pt>
                <c:pt idx="127">
                  <c:v>45428</c:v>
                </c:pt>
                <c:pt idx="128">
                  <c:v>45427</c:v>
                </c:pt>
                <c:pt idx="129">
                  <c:v>45426</c:v>
                </c:pt>
                <c:pt idx="130">
                  <c:v>45425</c:v>
                </c:pt>
                <c:pt idx="131">
                  <c:v>45422</c:v>
                </c:pt>
                <c:pt idx="132">
                  <c:v>45421</c:v>
                </c:pt>
                <c:pt idx="133">
                  <c:v>45420</c:v>
                </c:pt>
                <c:pt idx="134">
                  <c:v>45419</c:v>
                </c:pt>
                <c:pt idx="135">
                  <c:v>45418</c:v>
                </c:pt>
                <c:pt idx="136">
                  <c:v>45415</c:v>
                </c:pt>
                <c:pt idx="137">
                  <c:v>45414</c:v>
                </c:pt>
                <c:pt idx="138">
                  <c:v>45412</c:v>
                </c:pt>
                <c:pt idx="139">
                  <c:v>45411</c:v>
                </c:pt>
                <c:pt idx="140">
                  <c:v>45408</c:v>
                </c:pt>
                <c:pt idx="141">
                  <c:v>45407</c:v>
                </c:pt>
                <c:pt idx="142">
                  <c:v>45406</c:v>
                </c:pt>
                <c:pt idx="143">
                  <c:v>45405</c:v>
                </c:pt>
                <c:pt idx="144">
                  <c:v>45404</c:v>
                </c:pt>
                <c:pt idx="145">
                  <c:v>45401</c:v>
                </c:pt>
                <c:pt idx="146">
                  <c:v>45400</c:v>
                </c:pt>
                <c:pt idx="147">
                  <c:v>45398</c:v>
                </c:pt>
                <c:pt idx="148">
                  <c:v>45397</c:v>
                </c:pt>
                <c:pt idx="149">
                  <c:v>45394</c:v>
                </c:pt>
                <c:pt idx="150">
                  <c:v>45392</c:v>
                </c:pt>
                <c:pt idx="151">
                  <c:v>45391</c:v>
                </c:pt>
                <c:pt idx="152">
                  <c:v>45390</c:v>
                </c:pt>
                <c:pt idx="153">
                  <c:v>45387</c:v>
                </c:pt>
                <c:pt idx="154">
                  <c:v>45386</c:v>
                </c:pt>
                <c:pt idx="155">
                  <c:v>45385</c:v>
                </c:pt>
                <c:pt idx="156">
                  <c:v>45384</c:v>
                </c:pt>
                <c:pt idx="157">
                  <c:v>45383</c:v>
                </c:pt>
                <c:pt idx="158">
                  <c:v>45379</c:v>
                </c:pt>
                <c:pt idx="159">
                  <c:v>45378</c:v>
                </c:pt>
                <c:pt idx="160">
                  <c:v>45377</c:v>
                </c:pt>
                <c:pt idx="161">
                  <c:v>45373</c:v>
                </c:pt>
                <c:pt idx="162">
                  <c:v>45372</c:v>
                </c:pt>
                <c:pt idx="163">
                  <c:v>45371</c:v>
                </c:pt>
                <c:pt idx="164">
                  <c:v>45370</c:v>
                </c:pt>
                <c:pt idx="165">
                  <c:v>45369</c:v>
                </c:pt>
                <c:pt idx="166">
                  <c:v>45366</c:v>
                </c:pt>
                <c:pt idx="167">
                  <c:v>45365</c:v>
                </c:pt>
                <c:pt idx="168">
                  <c:v>45364</c:v>
                </c:pt>
                <c:pt idx="169">
                  <c:v>45363</c:v>
                </c:pt>
                <c:pt idx="170">
                  <c:v>45362</c:v>
                </c:pt>
                <c:pt idx="171">
                  <c:v>45358</c:v>
                </c:pt>
                <c:pt idx="172">
                  <c:v>45357</c:v>
                </c:pt>
                <c:pt idx="173">
                  <c:v>45356</c:v>
                </c:pt>
                <c:pt idx="174">
                  <c:v>45355</c:v>
                </c:pt>
                <c:pt idx="175">
                  <c:v>45353</c:v>
                </c:pt>
                <c:pt idx="176">
                  <c:v>45352</c:v>
                </c:pt>
                <c:pt idx="177">
                  <c:v>45351</c:v>
                </c:pt>
                <c:pt idx="178">
                  <c:v>45350</c:v>
                </c:pt>
                <c:pt idx="179">
                  <c:v>45349</c:v>
                </c:pt>
                <c:pt idx="180">
                  <c:v>45348</c:v>
                </c:pt>
                <c:pt idx="181">
                  <c:v>45345</c:v>
                </c:pt>
                <c:pt idx="182">
                  <c:v>45344</c:v>
                </c:pt>
                <c:pt idx="183">
                  <c:v>45343</c:v>
                </c:pt>
                <c:pt idx="184">
                  <c:v>45342</c:v>
                </c:pt>
                <c:pt idx="185">
                  <c:v>45341</c:v>
                </c:pt>
                <c:pt idx="186">
                  <c:v>45338</c:v>
                </c:pt>
                <c:pt idx="187">
                  <c:v>45337</c:v>
                </c:pt>
                <c:pt idx="188">
                  <c:v>45336</c:v>
                </c:pt>
                <c:pt idx="189">
                  <c:v>45335</c:v>
                </c:pt>
                <c:pt idx="190">
                  <c:v>45334</c:v>
                </c:pt>
                <c:pt idx="191">
                  <c:v>45331</c:v>
                </c:pt>
                <c:pt idx="192">
                  <c:v>45330</c:v>
                </c:pt>
                <c:pt idx="193">
                  <c:v>45329</c:v>
                </c:pt>
                <c:pt idx="194">
                  <c:v>45328</c:v>
                </c:pt>
                <c:pt idx="195">
                  <c:v>45327</c:v>
                </c:pt>
                <c:pt idx="196">
                  <c:v>45324</c:v>
                </c:pt>
                <c:pt idx="197">
                  <c:v>45323</c:v>
                </c:pt>
                <c:pt idx="198">
                  <c:v>45322</c:v>
                </c:pt>
                <c:pt idx="199">
                  <c:v>45321</c:v>
                </c:pt>
                <c:pt idx="200">
                  <c:v>45320</c:v>
                </c:pt>
                <c:pt idx="201">
                  <c:v>45316</c:v>
                </c:pt>
                <c:pt idx="202">
                  <c:v>45315</c:v>
                </c:pt>
                <c:pt idx="203">
                  <c:v>45314</c:v>
                </c:pt>
                <c:pt idx="204">
                  <c:v>45311</c:v>
                </c:pt>
                <c:pt idx="205">
                  <c:v>45310</c:v>
                </c:pt>
                <c:pt idx="206">
                  <c:v>45309</c:v>
                </c:pt>
                <c:pt idx="207">
                  <c:v>45308</c:v>
                </c:pt>
                <c:pt idx="208">
                  <c:v>45307</c:v>
                </c:pt>
                <c:pt idx="209">
                  <c:v>45306</c:v>
                </c:pt>
                <c:pt idx="210">
                  <c:v>45303</c:v>
                </c:pt>
                <c:pt idx="211">
                  <c:v>45302</c:v>
                </c:pt>
                <c:pt idx="212">
                  <c:v>45301</c:v>
                </c:pt>
                <c:pt idx="213">
                  <c:v>45300</c:v>
                </c:pt>
                <c:pt idx="214">
                  <c:v>45299</c:v>
                </c:pt>
                <c:pt idx="215">
                  <c:v>45296</c:v>
                </c:pt>
                <c:pt idx="216">
                  <c:v>45295</c:v>
                </c:pt>
                <c:pt idx="217">
                  <c:v>45294</c:v>
                </c:pt>
                <c:pt idx="218">
                  <c:v>45293</c:v>
                </c:pt>
                <c:pt idx="219">
                  <c:v>45292</c:v>
                </c:pt>
                <c:pt idx="220">
                  <c:v>45289</c:v>
                </c:pt>
                <c:pt idx="221">
                  <c:v>45288</c:v>
                </c:pt>
                <c:pt idx="222">
                  <c:v>45287</c:v>
                </c:pt>
                <c:pt idx="223">
                  <c:v>45286</c:v>
                </c:pt>
                <c:pt idx="224">
                  <c:v>45282</c:v>
                </c:pt>
                <c:pt idx="225">
                  <c:v>45281</c:v>
                </c:pt>
                <c:pt idx="226">
                  <c:v>45280</c:v>
                </c:pt>
                <c:pt idx="227">
                  <c:v>45279</c:v>
                </c:pt>
                <c:pt idx="228">
                  <c:v>45278</c:v>
                </c:pt>
                <c:pt idx="229">
                  <c:v>45275</c:v>
                </c:pt>
                <c:pt idx="230">
                  <c:v>45274</c:v>
                </c:pt>
                <c:pt idx="231">
                  <c:v>45273</c:v>
                </c:pt>
                <c:pt idx="232">
                  <c:v>45272</c:v>
                </c:pt>
                <c:pt idx="233">
                  <c:v>45271</c:v>
                </c:pt>
                <c:pt idx="234">
                  <c:v>45268</c:v>
                </c:pt>
                <c:pt idx="235">
                  <c:v>45267</c:v>
                </c:pt>
                <c:pt idx="236">
                  <c:v>45266</c:v>
                </c:pt>
                <c:pt idx="237">
                  <c:v>45265</c:v>
                </c:pt>
                <c:pt idx="238">
                  <c:v>45264</c:v>
                </c:pt>
                <c:pt idx="239">
                  <c:v>45261</c:v>
                </c:pt>
                <c:pt idx="240">
                  <c:v>45260</c:v>
                </c:pt>
                <c:pt idx="241">
                  <c:v>45259</c:v>
                </c:pt>
                <c:pt idx="242">
                  <c:v>45258</c:v>
                </c:pt>
                <c:pt idx="243">
                  <c:v>45254</c:v>
                </c:pt>
                <c:pt idx="244">
                  <c:v>45253</c:v>
                </c:pt>
                <c:pt idx="245">
                  <c:v>45252</c:v>
                </c:pt>
                <c:pt idx="246">
                  <c:v>45251</c:v>
                </c:pt>
              </c:numCache>
            </c:numRef>
          </c:cat>
          <c:val>
            <c:numRef>
              <c:f>'[1]Q3 part 3'!$J$6:$J$252</c:f>
              <c:numCache>
                <c:formatCode>General</c:formatCode>
                <c:ptCount val="247"/>
                <c:pt idx="0">
                  <c:v>0.67833818966671511</c:v>
                </c:pt>
                <c:pt idx="1">
                  <c:v>0.68432637285495002</c:v>
                </c:pt>
                <c:pt idx="2">
                  <c:v>0.69634884980133482</c:v>
                </c:pt>
                <c:pt idx="3">
                  <c:v>0.77691855697448098</c:v>
                </c:pt>
                <c:pt idx="4">
                  <c:v>0.7520215655661302</c:v>
                </c:pt>
                <c:pt idx="5">
                  <c:v>0.76700560839684206</c:v>
                </c:pt>
                <c:pt idx="6">
                  <c:v>0.76607018544726824</c:v>
                </c:pt>
                <c:pt idx="7">
                  <c:v>0.79046736971736842</c:v>
                </c:pt>
                <c:pt idx="8">
                  <c:v>0.77556822351519561</c:v>
                </c:pt>
                <c:pt idx="9">
                  <c:v>0.73826440516445679</c:v>
                </c:pt>
                <c:pt idx="10">
                  <c:v>0.72365134173526324</c:v>
                </c:pt>
                <c:pt idx="11">
                  <c:v>0.7583347480013527</c:v>
                </c:pt>
                <c:pt idx="12">
                  <c:v>0.75340523274109428</c:v>
                </c:pt>
                <c:pt idx="13">
                  <c:v>0.74975406057307359</c:v>
                </c:pt>
                <c:pt idx="14">
                  <c:v>0.74818201557392428</c:v>
                </c:pt>
                <c:pt idx="15">
                  <c:v>0.73987874377130214</c:v>
                </c:pt>
                <c:pt idx="16">
                  <c:v>0.72522616076387336</c:v>
                </c:pt>
                <c:pt idx="17">
                  <c:v>0.79692610158499133</c:v>
                </c:pt>
                <c:pt idx="18">
                  <c:v>0.80038848307668797</c:v>
                </c:pt>
                <c:pt idx="19">
                  <c:v>0.80532896926602393</c:v>
                </c:pt>
                <c:pt idx="20">
                  <c:v>0.77678952962323644</c:v>
                </c:pt>
                <c:pt idx="21">
                  <c:v>0.80325630227560418</c:v>
                </c:pt>
                <c:pt idx="22">
                  <c:v>0.79916185796531025</c:v>
                </c:pt>
                <c:pt idx="23">
                  <c:v>0.78579641062867378</c:v>
                </c:pt>
                <c:pt idx="24">
                  <c:v>0.78384170186399893</c:v>
                </c:pt>
                <c:pt idx="25">
                  <c:v>0.78324012071290261</c:v>
                </c:pt>
                <c:pt idx="26">
                  <c:v>0.7762249681274197</c:v>
                </c:pt>
                <c:pt idx="27">
                  <c:v>0.77961860795047622</c:v>
                </c:pt>
                <c:pt idx="28">
                  <c:v>0.77996095759320139</c:v>
                </c:pt>
                <c:pt idx="29">
                  <c:v>0.77967951002291713</c:v>
                </c:pt>
                <c:pt idx="30">
                  <c:v>0.77550406036904651</c:v>
                </c:pt>
                <c:pt idx="31">
                  <c:v>0.75826598895882058</c:v>
                </c:pt>
                <c:pt idx="32">
                  <c:v>0.73701276653828773</c:v>
                </c:pt>
                <c:pt idx="33">
                  <c:v>0.6106803508041373</c:v>
                </c:pt>
                <c:pt idx="34">
                  <c:v>0.61301995425105327</c:v>
                </c:pt>
                <c:pt idx="35">
                  <c:v>0.53766998793173248</c:v>
                </c:pt>
                <c:pt idx="36">
                  <c:v>0.58931802802711486</c:v>
                </c:pt>
                <c:pt idx="37">
                  <c:v>0.58237405688656374</c:v>
                </c:pt>
                <c:pt idx="38">
                  <c:v>0.61538792753747651</c:v>
                </c:pt>
                <c:pt idx="39">
                  <c:v>0.61658382970420311</c:v>
                </c:pt>
                <c:pt idx="40">
                  <c:v>0.63088894942783591</c:v>
                </c:pt>
                <c:pt idx="41">
                  <c:v>0.61097920270849959</c:v>
                </c:pt>
                <c:pt idx="42">
                  <c:v>0.64248941345696586</c:v>
                </c:pt>
                <c:pt idx="43">
                  <c:v>0.64456223022139392</c:v>
                </c:pt>
                <c:pt idx="44">
                  <c:v>0.83248392297235929</c:v>
                </c:pt>
                <c:pt idx="45">
                  <c:v>0.86315135376188556</c:v>
                </c:pt>
                <c:pt idx="46">
                  <c:v>0.86325649726017473</c:v>
                </c:pt>
                <c:pt idx="47">
                  <c:v>0.79899589409944693</c:v>
                </c:pt>
                <c:pt idx="48">
                  <c:v>0.79372392578253959</c:v>
                </c:pt>
                <c:pt idx="49">
                  <c:v>0.79034796633622417</c:v>
                </c:pt>
                <c:pt idx="50">
                  <c:v>0.84680579487177932</c:v>
                </c:pt>
                <c:pt idx="51">
                  <c:v>0.8154637224533553</c:v>
                </c:pt>
                <c:pt idx="52">
                  <c:v>0.81622106141359163</c:v>
                </c:pt>
                <c:pt idx="53">
                  <c:v>0.81362685473611629</c:v>
                </c:pt>
                <c:pt idx="54">
                  <c:v>0.81416012985364206</c:v>
                </c:pt>
                <c:pt idx="55">
                  <c:v>0.84182273967431731</c:v>
                </c:pt>
                <c:pt idx="56">
                  <c:v>0.84991689361175238</c:v>
                </c:pt>
                <c:pt idx="57">
                  <c:v>0.8477861353804842</c:v>
                </c:pt>
                <c:pt idx="58">
                  <c:v>0.84923011878483834</c:v>
                </c:pt>
                <c:pt idx="59">
                  <c:v>0.85826103700173095</c:v>
                </c:pt>
                <c:pt idx="60">
                  <c:v>0.84968280560178899</c:v>
                </c:pt>
                <c:pt idx="61">
                  <c:v>0.85462728328398108</c:v>
                </c:pt>
                <c:pt idx="62">
                  <c:v>0.85762422360090229</c:v>
                </c:pt>
                <c:pt idx="63">
                  <c:v>0.85662856594854409</c:v>
                </c:pt>
                <c:pt idx="64">
                  <c:v>0.85235461600390783</c:v>
                </c:pt>
                <c:pt idx="65">
                  <c:v>0.8521947183750207</c:v>
                </c:pt>
                <c:pt idx="66">
                  <c:v>0.80916589551943263</c:v>
                </c:pt>
                <c:pt idx="67">
                  <c:v>0.80926572608211089</c:v>
                </c:pt>
                <c:pt idx="68">
                  <c:v>0.79885950198966771</c:v>
                </c:pt>
                <c:pt idx="69">
                  <c:v>0.79922784150831372</c:v>
                </c:pt>
                <c:pt idx="70">
                  <c:v>0.78870615836747271</c:v>
                </c:pt>
                <c:pt idx="71">
                  <c:v>0.78178094885650684</c:v>
                </c:pt>
                <c:pt idx="72">
                  <c:v>0.76211788370903188</c:v>
                </c:pt>
                <c:pt idx="73">
                  <c:v>0.7598942108817196</c:v>
                </c:pt>
                <c:pt idx="74">
                  <c:v>0.55535482562990113</c:v>
                </c:pt>
                <c:pt idx="75">
                  <c:v>0.49617497391339643</c:v>
                </c:pt>
                <c:pt idx="76">
                  <c:v>0.5008233977476072</c:v>
                </c:pt>
                <c:pt idx="77">
                  <c:v>0.50102523655911302</c:v>
                </c:pt>
                <c:pt idx="78">
                  <c:v>0.50090398726138918</c:v>
                </c:pt>
                <c:pt idx="79">
                  <c:v>0.50010043835421891</c:v>
                </c:pt>
                <c:pt idx="80">
                  <c:v>0.4133637802533513</c:v>
                </c:pt>
                <c:pt idx="81">
                  <c:v>0.41264727023920217</c:v>
                </c:pt>
                <c:pt idx="82">
                  <c:v>0.40865104987400075</c:v>
                </c:pt>
                <c:pt idx="83">
                  <c:v>0.5224466496471406</c:v>
                </c:pt>
                <c:pt idx="84">
                  <c:v>0.53127622264851204</c:v>
                </c:pt>
                <c:pt idx="85">
                  <c:v>0.70402157942042864</c:v>
                </c:pt>
                <c:pt idx="86">
                  <c:v>1.3928816667129804</c:v>
                </c:pt>
                <c:pt idx="87">
                  <c:v>1.4914263591912635</c:v>
                </c:pt>
                <c:pt idx="88">
                  <c:v>1.4914680915425422</c:v>
                </c:pt>
                <c:pt idx="89">
                  <c:v>1.5047232413817722</c:v>
                </c:pt>
                <c:pt idx="90">
                  <c:v>1.5154008718279162</c:v>
                </c:pt>
                <c:pt idx="91">
                  <c:v>1.5125209034200386</c:v>
                </c:pt>
                <c:pt idx="92">
                  <c:v>1.5126911043953131</c:v>
                </c:pt>
                <c:pt idx="93">
                  <c:v>1.5128410465169106</c:v>
                </c:pt>
                <c:pt idx="94">
                  <c:v>1.5342927943099178</c:v>
                </c:pt>
                <c:pt idx="95">
                  <c:v>1.5340312225205499</c:v>
                </c:pt>
                <c:pt idx="96">
                  <c:v>1.532052806882646</c:v>
                </c:pt>
                <c:pt idx="97">
                  <c:v>1.531124478040844</c:v>
                </c:pt>
                <c:pt idx="98">
                  <c:v>1.5300370244153212</c:v>
                </c:pt>
                <c:pt idx="99">
                  <c:v>1.5333810920449362</c:v>
                </c:pt>
                <c:pt idx="100">
                  <c:v>1.5318717595818854</c:v>
                </c:pt>
                <c:pt idx="101">
                  <c:v>1.5310897062739914</c:v>
                </c:pt>
                <c:pt idx="102">
                  <c:v>1.5276851149013282</c:v>
                </c:pt>
                <c:pt idx="103">
                  <c:v>1.5282458479803716</c:v>
                </c:pt>
                <c:pt idx="104">
                  <c:v>1.5594332581120645</c:v>
                </c:pt>
                <c:pt idx="105">
                  <c:v>1.559710285933003</c:v>
                </c:pt>
                <c:pt idx="106">
                  <c:v>1.5650957240887808</c:v>
                </c:pt>
                <c:pt idx="107">
                  <c:v>1.565307559815182</c:v>
                </c:pt>
                <c:pt idx="108">
                  <c:v>1.5732391367559087</c:v>
                </c:pt>
                <c:pt idx="109">
                  <c:v>1.5727769632930912</c:v>
                </c:pt>
                <c:pt idx="110">
                  <c:v>1.5731836830044479</c:v>
                </c:pt>
                <c:pt idx="111">
                  <c:v>1.5815534921942112</c:v>
                </c:pt>
                <c:pt idx="112">
                  <c:v>1.587245417707194</c:v>
                </c:pt>
                <c:pt idx="113">
                  <c:v>1.5520268705403266</c:v>
                </c:pt>
                <c:pt idx="114">
                  <c:v>1.5445177448014344</c:v>
                </c:pt>
                <c:pt idx="115">
                  <c:v>1.4240857366698383</c:v>
                </c:pt>
                <c:pt idx="116">
                  <c:v>0.8414799363603962</c:v>
                </c:pt>
                <c:pt idx="117">
                  <c:v>0.64197166332267475</c:v>
                </c:pt>
                <c:pt idx="118">
                  <c:v>0.65620352701045903</c:v>
                </c:pt>
                <c:pt idx="119">
                  <c:v>0.63946721762983394</c:v>
                </c:pt>
                <c:pt idx="120">
                  <c:v>0.65518028920233873</c:v>
                </c:pt>
                <c:pt idx="121">
                  <c:v>0.6828362963159198</c:v>
                </c:pt>
                <c:pt idx="122">
                  <c:v>0.6873744345837991</c:v>
                </c:pt>
                <c:pt idx="123">
                  <c:v>0.68770541511613381</c:v>
                </c:pt>
                <c:pt idx="124">
                  <c:v>0.63500971630048775</c:v>
                </c:pt>
                <c:pt idx="125">
                  <c:v>0.63266195746048237</c:v>
                </c:pt>
                <c:pt idx="126">
                  <c:v>0.6355513511950508</c:v>
                </c:pt>
                <c:pt idx="127">
                  <c:v>0.6351149788486965</c:v>
                </c:pt>
                <c:pt idx="128">
                  <c:v>0.63304714518008276</c:v>
                </c:pt>
                <c:pt idx="129">
                  <c:v>0.6205145130700267</c:v>
                </c:pt>
                <c:pt idx="130">
                  <c:v>0.64245422503798788</c:v>
                </c:pt>
                <c:pt idx="131">
                  <c:v>0.64313071895450602</c:v>
                </c:pt>
                <c:pt idx="132">
                  <c:v>0.64646731190220641</c:v>
                </c:pt>
                <c:pt idx="133">
                  <c:v>0.6451754007834587</c:v>
                </c:pt>
                <c:pt idx="134">
                  <c:v>0.59158100513361933</c:v>
                </c:pt>
                <c:pt idx="135">
                  <c:v>0.59146759599134924</c:v>
                </c:pt>
                <c:pt idx="136">
                  <c:v>0.61512782099124064</c:v>
                </c:pt>
                <c:pt idx="137">
                  <c:v>0.61414599094932709</c:v>
                </c:pt>
                <c:pt idx="138">
                  <c:v>0.60585985386092067</c:v>
                </c:pt>
                <c:pt idx="139">
                  <c:v>0.61508614461810229</c:v>
                </c:pt>
                <c:pt idx="140">
                  <c:v>0.67976026101743947</c:v>
                </c:pt>
                <c:pt idx="141">
                  <c:v>0.6567922203003359</c:v>
                </c:pt>
                <c:pt idx="142">
                  <c:v>0.65856759337322801</c:v>
                </c:pt>
                <c:pt idx="143">
                  <c:v>0.64453676304817364</c:v>
                </c:pt>
                <c:pt idx="144">
                  <c:v>0.6511171862979519</c:v>
                </c:pt>
                <c:pt idx="145">
                  <c:v>0.65173223990737683</c:v>
                </c:pt>
                <c:pt idx="146">
                  <c:v>0.6325271954142474</c:v>
                </c:pt>
                <c:pt idx="147">
                  <c:v>0.61975204771894732</c:v>
                </c:pt>
                <c:pt idx="148">
                  <c:v>0.67464421453986279</c:v>
                </c:pt>
                <c:pt idx="149">
                  <c:v>0.66608075759141172</c:v>
                </c:pt>
                <c:pt idx="150">
                  <c:v>0.66710425029133902</c:v>
                </c:pt>
                <c:pt idx="151">
                  <c:v>0.63758113986986453</c:v>
                </c:pt>
                <c:pt idx="152">
                  <c:v>0.63934737544916076</c:v>
                </c:pt>
                <c:pt idx="153">
                  <c:v>0.63880468920212252</c:v>
                </c:pt>
                <c:pt idx="154">
                  <c:v>0.64071866427918089</c:v>
                </c:pt>
                <c:pt idx="155">
                  <c:v>0.65322226546888074</c:v>
                </c:pt>
                <c:pt idx="156">
                  <c:v>0.65293355602877856</c:v>
                </c:pt>
                <c:pt idx="157">
                  <c:v>0.65502022971493357</c:v>
                </c:pt>
                <c:pt idx="158">
                  <c:v>0.66155189530030423</c:v>
                </c:pt>
                <c:pt idx="159">
                  <c:v>0.65610576109182106</c:v>
                </c:pt>
                <c:pt idx="160">
                  <c:v>0.64138715752947806</c:v>
                </c:pt>
                <c:pt idx="161">
                  <c:v>0.64262816378074405</c:v>
                </c:pt>
                <c:pt idx="162">
                  <c:v>0.65430063467337396</c:v>
                </c:pt>
                <c:pt idx="163">
                  <c:v>0.65298129872609012</c:v>
                </c:pt>
                <c:pt idx="164">
                  <c:v>0.66281202661041749</c:v>
                </c:pt>
                <c:pt idx="165">
                  <c:v>0.66248175220999439</c:v>
                </c:pt>
                <c:pt idx="166">
                  <c:v>0.64424388705823876</c:v>
                </c:pt>
                <c:pt idx="167">
                  <c:v>0.64823147205760068</c:v>
                </c:pt>
                <c:pt idx="168">
                  <c:v>0.65038371181183097</c:v>
                </c:pt>
                <c:pt idx="169">
                  <c:v>0.64133548630180126</c:v>
                </c:pt>
                <c:pt idx="170">
                  <c:v>0.59041557005979683</c:v>
                </c:pt>
                <c:pt idx="171">
                  <c:v>0.62378314285549019</c:v>
                </c:pt>
                <c:pt idx="172">
                  <c:v>0.67442181317540595</c:v>
                </c:pt>
                <c:pt idx="173">
                  <c:v>0.68421958287257956</c:v>
                </c:pt>
                <c:pt idx="174">
                  <c:v>0.69814728196004661</c:v>
                </c:pt>
                <c:pt idx="175">
                  <c:v>0.76212510286714896</c:v>
                </c:pt>
                <c:pt idx="176">
                  <c:v>0.76483050709756717</c:v>
                </c:pt>
                <c:pt idx="177">
                  <c:v>0.77308591673939819</c:v>
                </c:pt>
                <c:pt idx="178">
                  <c:v>0.73150800923900328</c:v>
                </c:pt>
                <c:pt idx="179">
                  <c:v>0.83041555439465475</c:v>
                </c:pt>
                <c:pt idx="180">
                  <c:v>0.8064347548955042</c:v>
                </c:pt>
                <c:pt idx="181">
                  <c:v>0.82077905945772045</c:v>
                </c:pt>
                <c:pt idx="182">
                  <c:v>0.83952370431483436</c:v>
                </c:pt>
                <c:pt idx="183">
                  <c:v>0.83934247350593172</c:v>
                </c:pt>
                <c:pt idx="184">
                  <c:v>0.83227315798846602</c:v>
                </c:pt>
                <c:pt idx="185">
                  <c:v>0.82157276386574563</c:v>
                </c:pt>
                <c:pt idx="186">
                  <c:v>0.84028688241890848</c:v>
                </c:pt>
                <c:pt idx="187">
                  <c:v>0.83902658954948317</c:v>
                </c:pt>
                <c:pt idx="188">
                  <c:v>0.84043018565390115</c:v>
                </c:pt>
                <c:pt idx="189">
                  <c:v>0.8493624579385558</c:v>
                </c:pt>
                <c:pt idx="190">
                  <c:v>0.84823515659630022</c:v>
                </c:pt>
                <c:pt idx="191">
                  <c:v>0.8412678579374665</c:v>
                </c:pt>
                <c:pt idx="192">
                  <c:v>0.83065656495753948</c:v>
                </c:pt>
                <c:pt idx="193">
                  <c:v>0.83536195357473109</c:v>
                </c:pt>
                <c:pt idx="194">
                  <c:v>0.83256901363104752</c:v>
                </c:pt>
                <c:pt idx="195">
                  <c:v>0.83491018049170029</c:v>
                </c:pt>
                <c:pt idx="196">
                  <c:v>0.82936591532851855</c:v>
                </c:pt>
                <c:pt idx="197">
                  <c:v>0.82821447271686632</c:v>
                </c:pt>
                <c:pt idx="198">
                  <c:v>0.86444450647115512</c:v>
                </c:pt>
                <c:pt idx="199">
                  <c:v>0.86417903681075792</c:v>
                </c:pt>
                <c:pt idx="200">
                  <c:v>0.84879200533896171</c:v>
                </c:pt>
                <c:pt idx="201">
                  <c:v>0.85708990833849419</c:v>
                </c:pt>
                <c:pt idx="202">
                  <c:v>0.82558705057437098</c:v>
                </c:pt>
                <c:pt idx="203">
                  <c:v>0.81951330187373572</c:v>
                </c:pt>
                <c:pt idx="204">
                  <c:v>0.80621909092259736</c:v>
                </c:pt>
                <c:pt idx="205">
                  <c:v>0.74930721620436636</c:v>
                </c:pt>
                <c:pt idx="206">
                  <c:v>0.74792459005301348</c:v>
                </c:pt>
                <c:pt idx="207">
                  <c:v>0.74021695148370903</c:v>
                </c:pt>
                <c:pt idx="208">
                  <c:v>0.73394566960466501</c:v>
                </c:pt>
                <c:pt idx="209">
                  <c:v>0.6143480892691453</c:v>
                </c:pt>
                <c:pt idx="210">
                  <c:v>0.6877770513358068</c:v>
                </c:pt>
                <c:pt idx="211">
                  <c:v>0.68148024116176198</c:v>
                </c:pt>
                <c:pt idx="212">
                  <c:v>0.66292685494846948</c:v>
                </c:pt>
                <c:pt idx="213">
                  <c:v>0.67723681450356088</c:v>
                </c:pt>
                <c:pt idx="214">
                  <c:v>0.67812124332077883</c:v>
                </c:pt>
                <c:pt idx="215">
                  <c:v>0.680126207224655</c:v>
                </c:pt>
                <c:pt idx="216">
                  <c:v>0.64635449533325406</c:v>
                </c:pt>
                <c:pt idx="217">
                  <c:v>0.6468981228097993</c:v>
                </c:pt>
                <c:pt idx="218">
                  <c:v>0.65457316721098269</c:v>
                </c:pt>
                <c:pt idx="219">
                  <c:v>0.63910630213705055</c:v>
                </c:pt>
                <c:pt idx="220">
                  <c:v>0.63731770390753306</c:v>
                </c:pt>
                <c:pt idx="221">
                  <c:v>0.64670922245406481</c:v>
                </c:pt>
                <c:pt idx="222">
                  <c:v>0.64896421619453271</c:v>
                </c:pt>
                <c:pt idx="223">
                  <c:v>0.66119187795315704</c:v>
                </c:pt>
                <c:pt idx="224">
                  <c:v>0.66272328122187774</c:v>
                </c:pt>
                <c:pt idx="225">
                  <c:v>0.67738339211017562</c:v>
                </c:pt>
                <c:pt idx="226">
                  <c:v>0.69297444336779934</c:v>
                </c:pt>
                <c:pt idx="227">
                  <c:v>0.70920052755530405</c:v>
                </c:pt>
                <c:pt idx="228">
                  <c:v>0.59764369394808659</c:v>
                </c:pt>
                <c:pt idx="229">
                  <c:v>0.6107045463655052</c:v>
                </c:pt>
                <c:pt idx="230">
                  <c:v>0.60932904574553126</c:v>
                </c:pt>
                <c:pt idx="231">
                  <c:v>0.59308991404717493</c:v>
                </c:pt>
                <c:pt idx="232">
                  <c:v>0.57558960776349555</c:v>
                </c:pt>
                <c:pt idx="233">
                  <c:v>0.59085287063200087</c:v>
                </c:pt>
                <c:pt idx="234">
                  <c:v>0.56523127608049661</c:v>
                </c:pt>
                <c:pt idx="235">
                  <c:v>0.5802300400937126</c:v>
                </c:pt>
                <c:pt idx="236">
                  <c:v>0.60401481044677785</c:v>
                </c:pt>
                <c:pt idx="237">
                  <c:v>0.59306635441491129</c:v>
                </c:pt>
                <c:pt idx="238">
                  <c:v>0.62231370714682921</c:v>
                </c:pt>
                <c:pt idx="239">
                  <c:v>0.65467260180801479</c:v>
                </c:pt>
                <c:pt idx="240">
                  <c:v>0.36982626896557252</c:v>
                </c:pt>
                <c:pt idx="241">
                  <c:v>0.37362468387003517</c:v>
                </c:pt>
                <c:pt idx="242">
                  <c:v>0.40576073840046262</c:v>
                </c:pt>
                <c:pt idx="243">
                  <c:v>0.21280090341865995</c:v>
                </c:pt>
                <c:pt idx="244">
                  <c:v>8.8267261408163669E-2</c:v>
                </c:pt>
                <c:pt idx="245">
                  <c:v>9.6671687983065718E-2</c:v>
                </c:pt>
                <c:pt idx="246">
                  <c:v>0</c:v>
                </c:pt>
              </c:numCache>
            </c:numRef>
          </c:val>
          <c:smooth val="0"/>
          <c:extLst>
            <c:ext xmlns:c16="http://schemas.microsoft.com/office/drawing/2014/chart" uri="{C3380CC4-5D6E-409C-BE32-E72D297353CC}">
              <c16:uniqueId val="{00000001-590F-46C1-821E-EA974F9DDEA9}"/>
            </c:ext>
          </c:extLst>
        </c:ser>
        <c:dLbls>
          <c:showLegendKey val="0"/>
          <c:showVal val="0"/>
          <c:showCatName val="0"/>
          <c:showSerName val="0"/>
          <c:showPercent val="0"/>
          <c:showBubbleSize val="0"/>
        </c:dLbls>
        <c:smooth val="0"/>
        <c:axId val="1894857376"/>
        <c:axId val="1894868896"/>
      </c:lineChart>
      <c:catAx>
        <c:axId val="1894857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868896"/>
        <c:crosses val="autoZero"/>
        <c:auto val="1"/>
        <c:lblAlgn val="ctr"/>
        <c:lblOffset val="100"/>
        <c:noMultiLvlLbl val="1"/>
      </c:catAx>
      <c:valAx>
        <c:axId val="18948688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85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Regression of Company Returns vs. Market Returns (over 1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'[1]Q3 part 3'!$F$6:$F$252</c:f>
              <c:numCache>
                <c:formatCode>General</c:formatCode>
                <c:ptCount val="247"/>
                <c:pt idx="0">
                  <c:v>-0.27510257882093131</c:v>
                </c:pt>
                <c:pt idx="1">
                  <c:v>0.33640604081215608</c:v>
                </c:pt>
                <c:pt idx="2">
                  <c:v>0.11197185193368608</c:v>
                </c:pt>
                <c:pt idx="3">
                  <c:v>1.3769655397819582</c:v>
                </c:pt>
                <c:pt idx="4">
                  <c:v>1.0796178943996724</c:v>
                </c:pt>
                <c:pt idx="5">
                  <c:v>2.8581725093517977E-2</c:v>
                </c:pt>
                <c:pt idx="6">
                  <c:v>0.21181702984072442</c:v>
                </c:pt>
                <c:pt idx="7">
                  <c:v>1.1764778806042342</c:v>
                </c:pt>
                <c:pt idx="8">
                  <c:v>-1.1058219534758342</c:v>
                </c:pt>
                <c:pt idx="9">
                  <c:v>-0.90012513783747261</c:v>
                </c:pt>
                <c:pt idx="10">
                  <c:v>1.2877495014659091</c:v>
                </c:pt>
                <c:pt idx="11">
                  <c:v>-0.4073344895049652</c:v>
                </c:pt>
                <c:pt idx="12">
                  <c:v>0.55979359934890427</c:v>
                </c:pt>
                <c:pt idx="13">
                  <c:v>0.51764831548610679</c:v>
                </c:pt>
                <c:pt idx="14">
                  <c:v>-0.52193069397980163</c:v>
                </c:pt>
                <c:pt idx="15">
                  <c:v>-0.65059790502134285</c:v>
                </c:pt>
                <c:pt idx="16">
                  <c:v>0.90402302653345701</c:v>
                </c:pt>
                <c:pt idx="17">
                  <c:v>0.14795445789649969</c:v>
                </c:pt>
                <c:pt idx="18">
                  <c:v>0.14978207935175686</c:v>
                </c:pt>
                <c:pt idx="19">
                  <c:v>1.2626623787905411</c:v>
                </c:pt>
                <c:pt idx="20">
                  <c:v>0.29437757000294873</c:v>
                </c:pt>
                <c:pt idx="21">
                  <c:v>-0.41924756729788804</c:v>
                </c:pt>
                <c:pt idx="22">
                  <c:v>0.89475289749231113</c:v>
                </c:pt>
                <c:pt idx="23">
                  <c:v>0.34459559574391113</c:v>
                </c:pt>
                <c:pt idx="24">
                  <c:v>0.28175365711059708</c:v>
                </c:pt>
                <c:pt idx="25">
                  <c:v>-0.65146579804560545</c:v>
                </c:pt>
                <c:pt idx="26">
                  <c:v>0.13699590414292731</c:v>
                </c:pt>
                <c:pt idx="27">
                  <c:v>-6.6004092253719726E-2</c:v>
                </c:pt>
                <c:pt idx="28">
                  <c:v>0.12489017070325065</c:v>
                </c:pt>
                <c:pt idx="29">
                  <c:v>-0.86914283087096766</c:v>
                </c:pt>
                <c:pt idx="30">
                  <c:v>0.88261093130878698</c:v>
                </c:pt>
                <c:pt idx="31">
                  <c:v>0.9414501930872371</c:v>
                </c:pt>
                <c:pt idx="32">
                  <c:v>2.1655359780753463</c:v>
                </c:pt>
                <c:pt idx="33">
                  <c:v>5.4076264977563543E-2</c:v>
                </c:pt>
                <c:pt idx="34">
                  <c:v>1.4261444315084633</c:v>
                </c:pt>
                <c:pt idx="35">
                  <c:v>0.14171691377995888</c:v>
                </c:pt>
                <c:pt idx="36">
                  <c:v>-0.80828347519934474</c:v>
                </c:pt>
                <c:pt idx="37">
                  <c:v>-0.24515317747359552</c:v>
                </c:pt>
                <c:pt idx="38">
                  <c:v>-5.2042374057538927E-3</c:v>
                </c:pt>
                <c:pt idx="39">
                  <c:v>-0.57095383215653062</c:v>
                </c:pt>
                <c:pt idx="40">
                  <c:v>-1.4545799980225678</c:v>
                </c:pt>
                <c:pt idx="41">
                  <c:v>-0.15049693497745498</c:v>
                </c:pt>
                <c:pt idx="42">
                  <c:v>0.16156011908162923</c:v>
                </c:pt>
                <c:pt idx="43">
                  <c:v>-0.1369078881368106</c:v>
                </c:pt>
                <c:pt idx="44">
                  <c:v>-0.10735214458068645</c:v>
                </c:pt>
                <c:pt idx="45">
                  <c:v>0.12777788732672668</c:v>
                </c:pt>
                <c:pt idx="46">
                  <c:v>-1.8529751190480905</c:v>
                </c:pt>
                <c:pt idx="47">
                  <c:v>0.49220557458428515</c:v>
                </c:pt>
                <c:pt idx="48">
                  <c:v>-0.41811262284802619</c:v>
                </c:pt>
                <c:pt idx="49">
                  <c:v>-0.33785951460515551</c:v>
                </c:pt>
                <c:pt idx="50">
                  <c:v>1.1787712531913619</c:v>
                </c:pt>
                <c:pt idx="51">
                  <c:v>0.21316280309086935</c:v>
                </c:pt>
                <c:pt idx="52">
                  <c:v>0.32204042272021099</c:v>
                </c:pt>
                <c:pt idx="53">
                  <c:v>-4.5490776250563881E-3</c:v>
                </c:pt>
                <c:pt idx="54">
                  <c:v>-0.16931250420314048</c:v>
                </c:pt>
                <c:pt idx="55">
                  <c:v>-0.3326610107030093</c:v>
                </c:pt>
                <c:pt idx="56">
                  <c:v>-0.39599315361235282</c:v>
                </c:pt>
                <c:pt idx="57">
                  <c:v>-0.13811079599318446</c:v>
                </c:pt>
                <c:pt idx="58">
                  <c:v>-2.8579708407036823E-2</c:v>
                </c:pt>
                <c:pt idx="59">
                  <c:v>-0.74948221953890393</c:v>
                </c:pt>
                <c:pt idx="60">
                  <c:v>-4.6931996946404687E-2</c:v>
                </c:pt>
                <c:pt idx="61">
                  <c:v>-0.16645507123712502</c:v>
                </c:pt>
                <c:pt idx="62">
                  <c:v>-0.28804773477808893</c:v>
                </c:pt>
                <c:pt idx="63">
                  <c:v>-0.51095496349019121</c:v>
                </c:pt>
                <c:pt idx="64">
                  <c:v>-0.12819130211841212</c:v>
                </c:pt>
                <c:pt idx="65">
                  <c:v>-1.6193210179637116</c:v>
                </c:pt>
                <c:pt idx="66">
                  <c:v>-1.9673828630597981E-2</c:v>
                </c:pt>
                <c:pt idx="67">
                  <c:v>0.86167612577157293</c:v>
                </c:pt>
                <c:pt idx="68">
                  <c:v>8.4199285332895224E-2</c:v>
                </c:pt>
                <c:pt idx="69">
                  <c:v>-1.0280086180363188</c:v>
                </c:pt>
                <c:pt idx="70">
                  <c:v>0.74843471410208573</c:v>
                </c:pt>
                <c:pt idx="71">
                  <c:v>-1.2550673937647936</c:v>
                </c:pt>
                <c:pt idx="72">
                  <c:v>0.26278990770051236</c:v>
                </c:pt>
                <c:pt idx="73">
                  <c:v>2.7523736676699073</c:v>
                </c:pt>
                <c:pt idx="74">
                  <c:v>1.1861945083887284</c:v>
                </c:pt>
                <c:pt idx="75">
                  <c:v>-0.23889584141314385</c:v>
                </c:pt>
                <c:pt idx="76">
                  <c:v>-0.37613496772694716</c:v>
                </c:pt>
                <c:pt idx="77">
                  <c:v>-8.5286817152308292E-2</c:v>
                </c:pt>
                <c:pt idx="78">
                  <c:v>-5.032996323899485E-3</c:v>
                </c:pt>
                <c:pt idx="79">
                  <c:v>-1.7264046289790356</c:v>
                </c:pt>
                <c:pt idx="80">
                  <c:v>3.0320288780269915E-2</c:v>
                </c:pt>
                <c:pt idx="81">
                  <c:v>0.26849898621663942</c:v>
                </c:pt>
                <c:pt idx="82">
                  <c:v>0.12337080074594695</c:v>
                </c:pt>
                <c:pt idx="83">
                  <c:v>8.833399634832341E-2</c:v>
                </c:pt>
                <c:pt idx="84">
                  <c:v>1.1004488216901829</c:v>
                </c:pt>
                <c:pt idx="85">
                  <c:v>-0.75743371698953288</c:v>
                </c:pt>
                <c:pt idx="86">
                  <c:v>-0.10685410149107899</c:v>
                </c:pt>
                <c:pt idx="87">
                  <c:v>-0.34388510861563071</c:v>
                </c:pt>
                <c:pt idx="88">
                  <c:v>-0.7599333119746664</c:v>
                </c:pt>
                <c:pt idx="89">
                  <c:v>3.4956479183416642E-2</c:v>
                </c:pt>
                <c:pt idx="90">
                  <c:v>0.44708102341471229</c:v>
                </c:pt>
                <c:pt idx="91">
                  <c:v>-0.46105299346791029</c:v>
                </c:pt>
                <c:pt idx="92">
                  <c:v>1.3568772087799299E-2</c:v>
                </c:pt>
                <c:pt idx="93">
                  <c:v>-8.9212850761689014E-2</c:v>
                </c:pt>
                <c:pt idx="94">
                  <c:v>-6.4397594451525708E-2</c:v>
                </c:pt>
                <c:pt idx="95">
                  <c:v>-0.66971362691207648</c:v>
                </c:pt>
                <c:pt idx="96">
                  <c:v>7.5029483270714181E-2</c:v>
                </c:pt>
                <c:pt idx="97">
                  <c:v>-0.5440736974436704</c:v>
                </c:pt>
                <c:pt idx="98">
                  <c:v>0.14118764212473431</c:v>
                </c:pt>
                <c:pt idx="99">
                  <c:v>-0.73072844101561985</c:v>
                </c:pt>
                <c:pt idx="100">
                  <c:v>-0.61796152299235818</c:v>
                </c:pt>
                <c:pt idx="101">
                  <c:v>-0.77335559180989555</c:v>
                </c:pt>
                <c:pt idx="102">
                  <c:v>-0.15613150733818087</c:v>
                </c:pt>
                <c:pt idx="103">
                  <c:v>0.28041240622779984</c:v>
                </c:pt>
                <c:pt idx="104">
                  <c:v>-0.21640429414011117</c:v>
                </c:pt>
                <c:pt idx="105">
                  <c:v>0.17817656063957074</c:v>
                </c:pt>
                <c:pt idx="106">
                  <c:v>-0.39180062739039939</c:v>
                </c:pt>
                <c:pt idx="107">
                  <c:v>-0.28424587481247909</c:v>
                </c:pt>
                <c:pt idx="108">
                  <c:v>-0.32458790797858328</c:v>
                </c:pt>
                <c:pt idx="109">
                  <c:v>-0.24911085433018629</c:v>
                </c:pt>
                <c:pt idx="110">
                  <c:v>-2.4285563844158968E-2</c:v>
                </c:pt>
                <c:pt idx="111">
                  <c:v>0.1330656256449092</c:v>
                </c:pt>
                <c:pt idx="112">
                  <c:v>-2.0126534178611988</c:v>
                </c:pt>
                <c:pt idx="113">
                  <c:v>-0.88097136897825246</c:v>
                </c:pt>
                <c:pt idx="114">
                  <c:v>-3.2530442720824331</c:v>
                </c:pt>
                <c:pt idx="115">
                  <c:v>6.3030912289520042</c:v>
                </c:pt>
                <c:pt idx="116">
                  <c:v>-3.1516641663693563</c:v>
                </c:pt>
                <c:pt idx="117">
                  <c:v>-0.18663423684128444</c:v>
                </c:pt>
                <c:pt idx="118">
                  <c:v>0.96070684545314744</c:v>
                </c:pt>
                <c:pt idx="119">
                  <c:v>0.80798248820729068</c:v>
                </c:pt>
                <c:pt idx="120">
                  <c:v>0.19354993741302493</c:v>
                </c:pt>
                <c:pt idx="121">
                  <c:v>0.10748960534089386</c:v>
                </c:pt>
                <c:pt idx="122">
                  <c:v>4.5955281808255012E-2</c:v>
                </c:pt>
                <c:pt idx="123">
                  <c:v>-1.6103084120491309</c:v>
                </c:pt>
                <c:pt idx="124">
                  <c:v>-0.30423315543991009</c:v>
                </c:pt>
                <c:pt idx="125">
                  <c:v>-0.12006720212347735</c:v>
                </c:pt>
                <c:pt idx="126">
                  <c:v>-0.15954137410008645</c:v>
                </c:pt>
                <c:pt idx="127">
                  <c:v>-0.27708414010442406</c:v>
                </c:pt>
                <c:pt idx="128">
                  <c:v>-0.90743332061230231</c:v>
                </c:pt>
                <c:pt idx="129">
                  <c:v>7.792599732889173E-2</c:v>
                </c:pt>
                <c:pt idx="130">
                  <c:v>-0.51220077550257692</c:v>
                </c:pt>
                <c:pt idx="131">
                  <c:v>-0.22100022394085495</c:v>
                </c:pt>
                <c:pt idx="132">
                  <c:v>-0.44297943342160001</c:v>
                </c:pt>
                <c:pt idx="133">
                  <c:v>1.5712171239895254</c:v>
                </c:pt>
                <c:pt idx="134">
                  <c:v>0</c:v>
                </c:pt>
                <c:pt idx="135">
                  <c:v>0.62862907745768737</c:v>
                </c:pt>
                <c:pt idx="136">
                  <c:v>0.14770950019381721</c:v>
                </c:pt>
                <c:pt idx="137">
                  <c:v>0.76682305674758555</c:v>
                </c:pt>
                <c:pt idx="138">
                  <c:v>-0.19140593954487414</c:v>
                </c:pt>
                <c:pt idx="139">
                  <c:v>0.17053862334854208</c:v>
                </c:pt>
                <c:pt idx="140">
                  <c:v>-0.98682176704912117</c:v>
                </c:pt>
                <c:pt idx="141">
                  <c:v>0.67083111246901894</c:v>
                </c:pt>
                <c:pt idx="142">
                  <c:v>-0.74411783601050541</c:v>
                </c:pt>
                <c:pt idx="143">
                  <c:v>-0.15355497625255088</c:v>
                </c:pt>
                <c:pt idx="144">
                  <c:v>-0.14127324749641695</c:v>
                </c:pt>
                <c:pt idx="145">
                  <c:v>-0.84794326749163451</c:v>
                </c:pt>
                <c:pt idx="146">
                  <c:v>-0.68248521244412996</c:v>
                </c:pt>
                <c:pt idx="147">
                  <c:v>0.69126676168460377</c:v>
                </c:pt>
                <c:pt idx="148">
                  <c:v>0.56258155400737109</c:v>
                </c:pt>
                <c:pt idx="149">
                  <c:v>1.1085419238971892</c:v>
                </c:pt>
                <c:pt idx="150">
                  <c:v>1.0408803076458422</c:v>
                </c:pt>
                <c:pt idx="151">
                  <c:v>-0.4880503476342381</c:v>
                </c:pt>
                <c:pt idx="152">
                  <c:v>0.10400680129400923</c:v>
                </c:pt>
                <c:pt idx="153">
                  <c:v>-0.67324618486474874</c:v>
                </c:pt>
                <c:pt idx="154">
                  <c:v>4.219652922446011E-3</c:v>
                </c:pt>
                <c:pt idx="155">
                  <c:v>-0.35532420002087528</c:v>
                </c:pt>
                <c:pt idx="156">
                  <c:v>8.3130336332404631E-2</c:v>
                </c:pt>
                <c:pt idx="157">
                  <c:v>3.8747088401262744E-2</c:v>
                </c:pt>
                <c:pt idx="158">
                  <c:v>-0.60146024396758324</c:v>
                </c:pt>
                <c:pt idx="159">
                  <c:v>-0.91033685822931087</c:v>
                </c:pt>
                <c:pt idx="160">
                  <c:v>-0.53765992501237692</c:v>
                </c:pt>
                <c:pt idx="161">
                  <c:v>0.41831972260471295</c:v>
                </c:pt>
                <c:pt idx="162">
                  <c:v>-0.38376684354033636</c:v>
                </c:pt>
                <c:pt idx="163">
                  <c:v>-0.78525528179012838</c:v>
                </c:pt>
                <c:pt idx="164">
                  <c:v>-9.9134121827354704E-2</c:v>
                </c:pt>
                <c:pt idx="165">
                  <c:v>1.0920157946964471</c:v>
                </c:pt>
                <c:pt idx="166">
                  <c:v>-0.14667410238624112</c:v>
                </c:pt>
                <c:pt idx="167">
                  <c:v>0.55986033005879177</c:v>
                </c:pt>
                <c:pt idx="168">
                  <c:v>-0.67256221595591525</c:v>
                </c:pt>
                <c:pt idx="169">
                  <c:v>1.5365242729921764</c:v>
                </c:pt>
                <c:pt idx="170">
                  <c:v>-1.365526936697427E-2</c:v>
                </c:pt>
                <c:pt idx="171">
                  <c:v>0.72046980541940975</c:v>
                </c:pt>
                <c:pt idx="172">
                  <c:v>-8.669151823522743E-2</c:v>
                </c:pt>
                <c:pt idx="173">
                  <c:v>-0.52393760804127432</c:v>
                </c:pt>
                <c:pt idx="174">
                  <c:v>0.22051949562315443</c:v>
                </c:pt>
                <c:pt idx="175">
                  <c:v>-0.12139822187309016</c:v>
                </c:pt>
                <c:pt idx="176">
                  <c:v>-0.17717978050263403</c:v>
                </c:pt>
                <c:pt idx="177">
                  <c:v>-1.5934195064629879</c:v>
                </c:pt>
                <c:pt idx="178">
                  <c:v>-0.14397619957420266</c:v>
                </c:pt>
                <c:pt idx="179">
                  <c:v>1.1261368994335017</c:v>
                </c:pt>
                <c:pt idx="180">
                  <c:v>-0.34371924039398999</c:v>
                </c:pt>
                <c:pt idx="181">
                  <c:v>0.40977215041102183</c:v>
                </c:pt>
                <c:pt idx="182">
                  <c:v>2.1384163113894305E-2</c:v>
                </c:pt>
                <c:pt idx="183">
                  <c:v>-0.73095697300996043</c:v>
                </c:pt>
                <c:pt idx="184">
                  <c:v>0.64339006259338094</c:v>
                </c:pt>
                <c:pt idx="185">
                  <c:v>-0.33653272183791344</c:v>
                </c:pt>
                <c:pt idx="186">
                  <c:v>-0.36863338946083368</c:v>
                </c:pt>
                <c:pt idx="187">
                  <c:v>-0.58959107469363825</c:v>
                </c:pt>
                <c:pt idx="188">
                  <c:v>-0.32267266068026301</c:v>
                </c:pt>
                <c:pt idx="189">
                  <c:v>-0.44322242852007793</c:v>
                </c:pt>
                <c:pt idx="190">
                  <c:v>-0.58500914076782784</c:v>
                </c:pt>
                <c:pt idx="191">
                  <c:v>0.7700296770224011</c:v>
                </c:pt>
                <c:pt idx="192">
                  <c:v>-0.2963388040858454</c:v>
                </c:pt>
                <c:pt idx="193">
                  <c:v>0.97868353136460506</c:v>
                </c:pt>
                <c:pt idx="194">
                  <c:v>-5.0158455119515962E-3</c:v>
                </c:pt>
                <c:pt idx="195">
                  <c:v>-0.71912592227785854</c:v>
                </c:pt>
                <c:pt idx="196">
                  <c:v>0.3770950362167334</c:v>
                </c:pt>
                <c:pt idx="197">
                  <c:v>-0.7154362170423384</c:v>
                </c:pt>
                <c:pt idx="198">
                  <c:v>0.13019963175396188</c:v>
                </c:pt>
                <c:pt idx="199">
                  <c:v>-0.93713896445224865</c:v>
                </c:pt>
                <c:pt idx="200">
                  <c:v>1.0012963418997216</c:v>
                </c:pt>
                <c:pt idx="201">
                  <c:v>-1.7711246871779773</c:v>
                </c:pt>
                <c:pt idx="202">
                  <c:v>0.47464945720896839</c:v>
                </c:pt>
                <c:pt idx="203">
                  <c:v>-1.0028456298257498</c:v>
                </c:pt>
                <c:pt idx="204">
                  <c:v>1.5678851912537433</c:v>
                </c:pt>
                <c:pt idx="205">
                  <c:v>0.23456549754773448</c:v>
                </c:pt>
                <c:pt idx="206">
                  <c:v>-0.74066708598491127</c:v>
                </c:pt>
                <c:pt idx="207">
                  <c:v>0.51113000733846981</c:v>
                </c:pt>
                <c:pt idx="208">
                  <c:v>2.1340212637244131</c:v>
                </c:pt>
                <c:pt idx="209">
                  <c:v>0.29570221901481669</c:v>
                </c:pt>
                <c:pt idx="210">
                  <c:v>-0.91820549429912257</c:v>
                </c:pt>
                <c:pt idx="211">
                  <c:v>-1.1297331984443553</c:v>
                </c:pt>
                <c:pt idx="212">
                  <c:v>-0.13165675006467348</c:v>
                </c:pt>
                <c:pt idx="213">
                  <c:v>-0.34160240902552963</c:v>
                </c:pt>
                <c:pt idx="214">
                  <c:v>-0.14783115222430673</c:v>
                </c:pt>
                <c:pt idx="215">
                  <c:v>0.91944405708176113</c:v>
                </c:pt>
                <c:pt idx="216">
                  <c:v>-0.24043333271920303</c:v>
                </c:pt>
                <c:pt idx="217">
                  <c:v>-0.65216588329808944</c:v>
                </c:pt>
                <c:pt idx="218">
                  <c:v>0.68990837626380919</c:v>
                </c:pt>
                <c:pt idx="219">
                  <c:v>0.35124481902354027</c:v>
                </c:pt>
                <c:pt idx="220">
                  <c:v>-4.8293847363845843E-2</c:v>
                </c:pt>
                <c:pt idx="221">
                  <c:v>0.21765739897107078</c:v>
                </c:pt>
                <c:pt idx="222">
                  <c:v>-0.56913406218002327</c:v>
                </c:pt>
                <c:pt idx="223">
                  <c:v>-0.9854650827185788</c:v>
                </c:pt>
                <c:pt idx="224">
                  <c:v>-0.42884426586943969</c:v>
                </c:pt>
                <c:pt idx="225">
                  <c:v>-0.44193279436425459</c:v>
                </c:pt>
                <c:pt idx="226">
                  <c:v>-0.49352977292454181</c:v>
                </c:pt>
                <c:pt idx="227">
                  <c:v>1.4323775481497629</c:v>
                </c:pt>
                <c:pt idx="228">
                  <c:v>-0.1605828528277829</c:v>
                </c:pt>
                <c:pt idx="229">
                  <c:v>0.17741547669904498</c:v>
                </c:pt>
                <c:pt idx="230">
                  <c:v>-1.2767603516858441</c:v>
                </c:pt>
                <c:pt idx="231">
                  <c:v>-1.2101856703819729</c:v>
                </c:pt>
                <c:pt idx="232">
                  <c:v>-9.5334351188798294E-2</c:v>
                </c:pt>
                <c:pt idx="233">
                  <c:v>0.433838441816846</c:v>
                </c:pt>
                <c:pt idx="234">
                  <c:v>-0.1319229798400593</c:v>
                </c:pt>
                <c:pt idx="235">
                  <c:v>-0.32547426249678096</c:v>
                </c:pt>
                <c:pt idx="236">
                  <c:v>0.17487076069976659</c:v>
                </c:pt>
                <c:pt idx="237">
                  <c:v>-0.39450369429307985</c:v>
                </c:pt>
                <c:pt idx="238">
                  <c:v>-0.80699684969143903</c:v>
                </c:pt>
                <c:pt idx="239">
                  <c:v>-2.0249627781967141</c:v>
                </c:pt>
                <c:pt idx="240">
                  <c:v>-0.66484440913957532</c:v>
                </c:pt>
                <c:pt idx="241">
                  <c:v>-0.18154138820801966</c:v>
                </c:pt>
                <c:pt idx="242">
                  <c:v>-1.0295273827413485</c:v>
                </c:pt>
                <c:pt idx="243">
                  <c:v>-0.47763415235021139</c:v>
                </c:pt>
                <c:pt idx="244">
                  <c:v>3.687855840199282E-2</c:v>
                </c:pt>
                <c:pt idx="245">
                  <c:v>4.9742450257542398E-2</c:v>
                </c:pt>
                <c:pt idx="246">
                  <c:v>-0.14360092570858901</c:v>
                </c:pt>
              </c:numCache>
            </c:numRef>
          </c:xVal>
          <c:yVal>
            <c:numRef>
              <c:f>'[1]Q3 part 3'!$C$6:$C$252</c:f>
              <c:numCache>
                <c:formatCode>General</c:formatCode>
                <c:ptCount val="247"/>
                <c:pt idx="0">
                  <c:v>0.16738502740929825</c:v>
                </c:pt>
                <c:pt idx="1">
                  <c:v>0.1796382169862632</c:v>
                </c:pt>
                <c:pt idx="2">
                  <c:v>-1.0258548790658846</c:v>
                </c:pt>
                <c:pt idx="3">
                  <c:v>4.6304879076430474</c:v>
                </c:pt>
                <c:pt idx="4">
                  <c:v>0.67249224821808951</c:v>
                </c:pt>
                <c:pt idx="5">
                  <c:v>-0.24799999999999273</c:v>
                </c:pt>
                <c:pt idx="6">
                  <c:v>1.900713770149957</c:v>
                </c:pt>
                <c:pt idx="7">
                  <c:v>0.45254210609161027</c:v>
                </c:pt>
                <c:pt idx="8">
                  <c:v>-3.6392838954832003</c:v>
                </c:pt>
                <c:pt idx="9">
                  <c:v>2.7807138791771537</c:v>
                </c:pt>
                <c:pt idx="10">
                  <c:v>2.3376315164939632</c:v>
                </c:pt>
                <c:pt idx="11">
                  <c:v>-1.5073628879526919</c:v>
                </c:pt>
                <c:pt idx="12">
                  <c:v>-1.0242122199113275</c:v>
                </c:pt>
                <c:pt idx="13">
                  <c:v>-1.5462691301244946</c:v>
                </c:pt>
                <c:pt idx="14">
                  <c:v>-5.1103414948453469</c:v>
                </c:pt>
                <c:pt idx="15">
                  <c:v>0.46683359504307603</c:v>
                </c:pt>
                <c:pt idx="16">
                  <c:v>2.7415198749630223</c:v>
                </c:pt>
                <c:pt idx="17">
                  <c:v>1.1471096126963283</c:v>
                </c:pt>
                <c:pt idx="18">
                  <c:v>1.6503394170968622</c:v>
                </c:pt>
                <c:pt idx="19">
                  <c:v>2.1433998480425629</c:v>
                </c:pt>
                <c:pt idx="20">
                  <c:v>1.3702384214853383</c:v>
                </c:pt>
                <c:pt idx="21">
                  <c:v>0.35530838450545776</c:v>
                </c:pt>
                <c:pt idx="22">
                  <c:v>-0.7966134308254692</c:v>
                </c:pt>
                <c:pt idx="23">
                  <c:v>0.93490573357125872</c:v>
                </c:pt>
                <c:pt idx="24">
                  <c:v>-7.3023559706371921E-2</c:v>
                </c:pt>
                <c:pt idx="25">
                  <c:v>1.5423076923076888</c:v>
                </c:pt>
                <c:pt idx="26">
                  <c:v>0.22726411878337943</c:v>
                </c:pt>
                <c:pt idx="27">
                  <c:v>5.2908053361554401E-2</c:v>
                </c:pt>
                <c:pt idx="28">
                  <c:v>-1.5108593012279166E-2</c:v>
                </c:pt>
                <c:pt idx="29">
                  <c:v>-1.3486456877337394</c:v>
                </c:pt>
                <c:pt idx="30">
                  <c:v>3.2319828444512555</c:v>
                </c:pt>
                <c:pt idx="31">
                  <c:v>-2.5298612656725377</c:v>
                </c:pt>
                <c:pt idx="32">
                  <c:v>2.6944740447556774</c:v>
                </c:pt>
                <c:pt idx="33">
                  <c:v>1.3378298250815264</c:v>
                </c:pt>
                <c:pt idx="34">
                  <c:v>2.9475223989760435</c:v>
                </c:pt>
                <c:pt idx="35">
                  <c:v>-6.1454300024865907</c:v>
                </c:pt>
                <c:pt idx="36">
                  <c:v>0.7645433556640655</c:v>
                </c:pt>
                <c:pt idx="37">
                  <c:v>-1.8668068962926894</c:v>
                </c:pt>
                <c:pt idx="38">
                  <c:v>1.542524688050225</c:v>
                </c:pt>
                <c:pt idx="39">
                  <c:v>0.64834709186172934</c:v>
                </c:pt>
                <c:pt idx="40">
                  <c:v>2.9399647953260182</c:v>
                </c:pt>
                <c:pt idx="41">
                  <c:v>0.29105726551699046</c:v>
                </c:pt>
                <c:pt idx="42">
                  <c:v>1.498222447943125</c:v>
                </c:pt>
                <c:pt idx="43">
                  <c:v>-0.32881804210301557</c:v>
                </c:pt>
                <c:pt idx="44">
                  <c:v>-0.97177896510918738</c:v>
                </c:pt>
                <c:pt idx="45">
                  <c:v>-0.51781575898029142</c:v>
                </c:pt>
                <c:pt idx="46">
                  <c:v>-1.3030975867215149</c:v>
                </c:pt>
                <c:pt idx="47">
                  <c:v>2.2386133136640169</c:v>
                </c:pt>
                <c:pt idx="48">
                  <c:v>-1.3707524709616912</c:v>
                </c:pt>
                <c:pt idx="49">
                  <c:v>2.252944188428073</c:v>
                </c:pt>
                <c:pt idx="50">
                  <c:v>5.7228700193143599E-2</c:v>
                </c:pt>
                <c:pt idx="51">
                  <c:v>9.6518195467213061E-2</c:v>
                </c:pt>
                <c:pt idx="52">
                  <c:v>-0.3535588014713793</c:v>
                </c:pt>
                <c:pt idx="53">
                  <c:v>-0.7167944950182783</c:v>
                </c:pt>
                <c:pt idx="54">
                  <c:v>-2.7109955959858461</c:v>
                </c:pt>
                <c:pt idx="55">
                  <c:v>-1.3320470483470035</c:v>
                </c:pt>
                <c:pt idx="56">
                  <c:v>0.60168471720818295</c:v>
                </c:pt>
                <c:pt idx="57">
                  <c:v>-0.35137559808611085</c:v>
                </c:pt>
                <c:pt idx="58">
                  <c:v>-1.9356290794508351</c:v>
                </c:pt>
                <c:pt idx="59">
                  <c:v>-0.67707137938948125</c:v>
                </c:pt>
                <c:pt idx="60">
                  <c:v>-3.5663393029077568</c:v>
                </c:pt>
                <c:pt idx="61">
                  <c:v>-0.98646112065179403</c:v>
                </c:pt>
                <c:pt idx="62">
                  <c:v>-1.7747660535656664</c:v>
                </c:pt>
                <c:pt idx="63">
                  <c:v>1.1744415243101334</c:v>
                </c:pt>
                <c:pt idx="64">
                  <c:v>-0.8726357658900884</c:v>
                </c:pt>
                <c:pt idx="65">
                  <c:v>0.76157720181795474</c:v>
                </c:pt>
                <c:pt idx="66">
                  <c:v>1.8082815230200333</c:v>
                </c:pt>
                <c:pt idx="67">
                  <c:v>-1.165482557675432</c:v>
                </c:pt>
                <c:pt idx="68">
                  <c:v>0.23019142234069434</c:v>
                </c:pt>
                <c:pt idx="69">
                  <c:v>0.30621701116080052</c:v>
                </c:pt>
                <c:pt idx="70">
                  <c:v>-0.88371158867242428</c:v>
                </c:pt>
                <c:pt idx="71">
                  <c:v>-2.3505572441742655</c:v>
                </c:pt>
                <c:pt idx="72">
                  <c:v>4.2041917410251166</c:v>
                </c:pt>
                <c:pt idx="73">
                  <c:v>7.6111199617651701</c:v>
                </c:pt>
                <c:pt idx="74">
                  <c:v>0.90676931048521403</c:v>
                </c:pt>
                <c:pt idx="75">
                  <c:v>0.56851525821596238</c:v>
                </c:pt>
                <c:pt idx="76">
                  <c:v>-3.2823954192348368</c:v>
                </c:pt>
                <c:pt idx="77">
                  <c:v>2.2549869904596598</c:v>
                </c:pt>
                <c:pt idx="78">
                  <c:v>0.39089869823359391</c:v>
                </c:pt>
                <c:pt idx="79">
                  <c:v>-3.0011387429747001</c:v>
                </c:pt>
                <c:pt idx="80">
                  <c:v>0.68923729455427829</c:v>
                </c:pt>
                <c:pt idx="81">
                  <c:v>-3.6407401835414541</c:v>
                </c:pt>
                <c:pt idx="82">
                  <c:v>2.7322404371584699</c:v>
                </c:pt>
                <c:pt idx="83">
                  <c:v>1.5425531914893582</c:v>
                </c:pt>
                <c:pt idx="84">
                  <c:v>-1.4667365112624344</c:v>
                </c:pt>
                <c:pt idx="85">
                  <c:v>0.79744816586921841</c:v>
                </c:pt>
                <c:pt idx="86">
                  <c:v>0.25994575045208301</c:v>
                </c:pt>
                <c:pt idx="87">
                  <c:v>2.0328410926990537</c:v>
                </c:pt>
                <c:pt idx="88">
                  <c:v>2.6331295573396183</c:v>
                </c:pt>
                <c:pt idx="89">
                  <c:v>-3.4410994294736117</c:v>
                </c:pt>
                <c:pt idx="90">
                  <c:v>-3.1140839836492078</c:v>
                </c:pt>
                <c:pt idx="91">
                  <c:v>-2.3741945382018885</c:v>
                </c:pt>
                <c:pt idx="92">
                  <c:v>-3.5084272973716328</c:v>
                </c:pt>
                <c:pt idx="93">
                  <c:v>2.0358306188925084E-2</c:v>
                </c:pt>
                <c:pt idx="94">
                  <c:v>1.3922247099531782</c:v>
                </c:pt>
                <c:pt idx="95">
                  <c:v>-2.6659172120287322</c:v>
                </c:pt>
                <c:pt idx="96">
                  <c:v>-3.5226663366745079</c:v>
                </c:pt>
                <c:pt idx="97">
                  <c:v>0.53443926632177519</c:v>
                </c:pt>
                <c:pt idx="98">
                  <c:v>0.59538998043718638</c:v>
                </c:pt>
                <c:pt idx="99">
                  <c:v>0.56650038048533402</c:v>
                </c:pt>
                <c:pt idx="100">
                  <c:v>-0.4287876240121184</c:v>
                </c:pt>
                <c:pt idx="101">
                  <c:v>-0.92459680824115897</c:v>
                </c:pt>
                <c:pt idx="102">
                  <c:v>-1.4062300251416884</c:v>
                </c:pt>
                <c:pt idx="103">
                  <c:v>-0.10805203786143408</c:v>
                </c:pt>
                <c:pt idx="104">
                  <c:v>-0.59276566285911292</c:v>
                </c:pt>
                <c:pt idx="105">
                  <c:v>1.4145810663764962</c:v>
                </c:pt>
                <c:pt idx="106">
                  <c:v>4.7381974248927081</c:v>
                </c:pt>
                <c:pt idx="107">
                  <c:v>0.54089493525650789</c:v>
                </c:pt>
                <c:pt idx="108">
                  <c:v>2.4331594391914035</c:v>
                </c:pt>
                <c:pt idx="109">
                  <c:v>-1.7268133529622445</c:v>
                </c:pt>
                <c:pt idx="110">
                  <c:v>3.4940685857726925</c:v>
                </c:pt>
                <c:pt idx="111">
                  <c:v>-1.0601674360378652</c:v>
                </c:pt>
                <c:pt idx="112">
                  <c:v>-6.4252105492072271</c:v>
                </c:pt>
                <c:pt idx="113">
                  <c:v>-6.655117045550579</c:v>
                </c:pt>
                <c:pt idx="114">
                  <c:v>-3.0781766330179714</c:v>
                </c:pt>
                <c:pt idx="115">
                  <c:v>14.231002755592934</c:v>
                </c:pt>
                <c:pt idx="116">
                  <c:v>-2.2732848147845433</c:v>
                </c:pt>
                <c:pt idx="117">
                  <c:v>0</c:v>
                </c:pt>
                <c:pt idx="118">
                  <c:v>1.5228851142163875</c:v>
                </c:pt>
                <c:pt idx="119">
                  <c:v>-0.6717217505975327</c:v>
                </c:pt>
                <c:pt idx="120">
                  <c:v>0.4688213085507914</c:v>
                </c:pt>
                <c:pt idx="121">
                  <c:v>1.387512388503465</c:v>
                </c:pt>
                <c:pt idx="122">
                  <c:v>1.6291951775826447E-2</c:v>
                </c:pt>
                <c:pt idx="123">
                  <c:v>-0.13845903241570659</c:v>
                </c:pt>
                <c:pt idx="124">
                  <c:v>1.1418318244841368</c:v>
                </c:pt>
                <c:pt idx="125">
                  <c:v>-3.2981211192645645</c:v>
                </c:pt>
                <c:pt idx="126">
                  <c:v>0.21681120747164018</c:v>
                </c:pt>
                <c:pt idx="127">
                  <c:v>-0.21218172740888291</c:v>
                </c:pt>
                <c:pt idx="128">
                  <c:v>-1.8469877006462447</c:v>
                </c:pt>
                <c:pt idx="129">
                  <c:v>-1.6948432588564963</c:v>
                </c:pt>
                <c:pt idx="130">
                  <c:v>-9.9382102579621559E-2</c:v>
                </c:pt>
                <c:pt idx="131">
                  <c:v>0.72231833910033816</c:v>
                </c:pt>
                <c:pt idx="132">
                  <c:v>2.0139992270365479</c:v>
                </c:pt>
                <c:pt idx="133">
                  <c:v>4.6935511028792734</c:v>
                </c:pt>
                <c:pt idx="134">
                  <c:v>-2.9431868441156297</c:v>
                </c:pt>
                <c:pt idx="135">
                  <c:v>3.5419859977629558</c:v>
                </c:pt>
                <c:pt idx="136">
                  <c:v>-0.64415459710330114</c:v>
                </c:pt>
                <c:pt idx="137">
                  <c:v>-1.779889662948507</c:v>
                </c:pt>
                <c:pt idx="138">
                  <c:v>0.50018449428068845</c:v>
                </c:pt>
                <c:pt idx="139">
                  <c:v>-4.5037327132541956</c:v>
                </c:pt>
                <c:pt idx="140">
                  <c:v>1.4097142124823785</c:v>
                </c:pt>
                <c:pt idx="141">
                  <c:v>-0.29066093769746371</c:v>
                </c:pt>
                <c:pt idx="142">
                  <c:v>-0.72243346007604181</c:v>
                </c:pt>
                <c:pt idx="143">
                  <c:v>0.39576152176687207</c:v>
                </c:pt>
                <c:pt idx="144">
                  <c:v>1.784503221431009</c:v>
                </c:pt>
                <c:pt idx="145">
                  <c:v>0.47890725856827548</c:v>
                </c:pt>
                <c:pt idx="146">
                  <c:v>-2.3706896551724248</c:v>
                </c:pt>
                <c:pt idx="147">
                  <c:v>-1.5197826456104486</c:v>
                </c:pt>
                <c:pt idx="148">
                  <c:v>-0.21553582205362529</c:v>
                </c:pt>
                <c:pt idx="149">
                  <c:v>1.0195265249697558</c:v>
                </c:pt>
                <c:pt idx="150">
                  <c:v>2.3905234348272359</c:v>
                </c:pt>
                <c:pt idx="151">
                  <c:v>-4.0011694440964032</c:v>
                </c:pt>
                <c:pt idx="152">
                  <c:v>1.0702632151403051</c:v>
                </c:pt>
                <c:pt idx="153">
                  <c:v>-0.37019499806292927</c:v>
                </c:pt>
                <c:pt idx="154">
                  <c:v>-2.7349319507453096</c:v>
                </c:pt>
                <c:pt idx="155">
                  <c:v>-1.2348969438521558</c:v>
                </c:pt>
                <c:pt idx="156">
                  <c:v>-0.5666996491859273</c:v>
                </c:pt>
                <c:pt idx="157">
                  <c:v>1.0901031300886515</c:v>
                </c:pt>
                <c:pt idx="158">
                  <c:v>-4.2596984205109969</c:v>
                </c:pt>
                <c:pt idx="159">
                  <c:v>-0.38323129410664203</c:v>
                </c:pt>
                <c:pt idx="160">
                  <c:v>-0.22519352568614506</c:v>
                </c:pt>
                <c:pt idx="161">
                  <c:v>0.14576574034891446</c:v>
                </c:pt>
                <c:pt idx="162">
                  <c:v>1.8217673020940806</c:v>
                </c:pt>
                <c:pt idx="163">
                  <c:v>-0.23517476713086366</c:v>
                </c:pt>
                <c:pt idx="164">
                  <c:v>-6.9239657961636212</c:v>
                </c:pt>
                <c:pt idx="165">
                  <c:v>2.3687738987932683</c:v>
                </c:pt>
                <c:pt idx="166">
                  <c:v>-2.4255360434656058E-2</c:v>
                </c:pt>
                <c:pt idx="167">
                  <c:v>-0.60653112717744673</c:v>
                </c:pt>
                <c:pt idx="168">
                  <c:v>-2.9291154071470418</c:v>
                </c:pt>
                <c:pt idx="169">
                  <c:v>6.9704284852142377</c:v>
                </c:pt>
                <c:pt idx="170">
                  <c:v>4.1325811001410484</c:v>
                </c:pt>
                <c:pt idx="171">
                  <c:v>-5.0837509594112564</c:v>
                </c:pt>
                <c:pt idx="172">
                  <c:v>-6.2217571231508426</c:v>
                </c:pt>
                <c:pt idx="173">
                  <c:v>1.7854425564291172</c:v>
                </c:pt>
                <c:pt idx="174">
                  <c:v>-0.43853092141326333</c:v>
                </c:pt>
                <c:pt idx="175">
                  <c:v>-1.7117973872566214</c:v>
                </c:pt>
                <c:pt idx="176">
                  <c:v>-1.0999643530070853</c:v>
                </c:pt>
                <c:pt idx="177">
                  <c:v>-0.49945934812830539</c:v>
                </c:pt>
                <c:pt idx="178">
                  <c:v>1.5421237838956714</c:v>
                </c:pt>
                <c:pt idx="179">
                  <c:v>0.38732035470389914</c:v>
                </c:pt>
                <c:pt idx="180">
                  <c:v>0.89349172504823526</c:v>
                </c:pt>
                <c:pt idx="181">
                  <c:v>-0.74469155680789889</c:v>
                </c:pt>
                <c:pt idx="182">
                  <c:v>-4.8007705566257641</c:v>
                </c:pt>
                <c:pt idx="183">
                  <c:v>-2.8169764098194836</c:v>
                </c:pt>
                <c:pt idx="184">
                  <c:v>1.2000000000000051</c:v>
                </c:pt>
                <c:pt idx="185">
                  <c:v>2.7938708105473986</c:v>
                </c:pt>
                <c:pt idx="186">
                  <c:v>1.0956017908875404</c:v>
                </c:pt>
                <c:pt idx="187">
                  <c:v>0.51581305684364565</c:v>
                </c:pt>
                <c:pt idx="188">
                  <c:v>2.8353721749948191</c:v>
                </c:pt>
                <c:pt idx="189">
                  <c:v>-9.2645798679369005</c:v>
                </c:pt>
                <c:pt idx="190">
                  <c:v>-3.7664574190322737</c:v>
                </c:pt>
                <c:pt idx="191">
                  <c:v>1.3334872712578731</c:v>
                </c:pt>
                <c:pt idx="192">
                  <c:v>-3.1787626751737594</c:v>
                </c:pt>
                <c:pt idx="193">
                  <c:v>-9.4139797599429809E-2</c:v>
                </c:pt>
                <c:pt idx="194">
                  <c:v>3.828032979976443</c:v>
                </c:pt>
                <c:pt idx="195">
                  <c:v>-2.9438457175269477</c:v>
                </c:pt>
                <c:pt idx="196">
                  <c:v>-2.5597568815381893</c:v>
                </c:pt>
                <c:pt idx="197">
                  <c:v>-3.7005937743657435</c:v>
                </c:pt>
                <c:pt idx="198">
                  <c:v>-0.93423019431988041</c:v>
                </c:pt>
                <c:pt idx="199">
                  <c:v>-3.7092920910348299</c:v>
                </c:pt>
                <c:pt idx="200">
                  <c:v>-0.91407678244972579</c:v>
                </c:pt>
                <c:pt idx="201">
                  <c:v>-1.8450184501845017</c:v>
                </c:pt>
                <c:pt idx="202">
                  <c:v>-1.006981740064447</c:v>
                </c:pt>
                <c:pt idx="203">
                  <c:v>-2.061576020615751</c:v>
                </c:pt>
                <c:pt idx="204">
                  <c:v>0.13848497438027974</c:v>
                </c:pt>
                <c:pt idx="205">
                  <c:v>0.51168579726177998</c:v>
                </c:pt>
                <c:pt idx="206">
                  <c:v>-0.94936708860759189</c:v>
                </c:pt>
                <c:pt idx="207">
                  <c:v>2.3058758160855706</c:v>
                </c:pt>
                <c:pt idx="208">
                  <c:v>1.5546503733876504</c:v>
                </c:pt>
                <c:pt idx="209">
                  <c:v>-2.2795641419881099</c:v>
                </c:pt>
                <c:pt idx="210">
                  <c:v>0.54727048843891102</c:v>
                </c:pt>
                <c:pt idx="211">
                  <c:v>1.177030888556263</c:v>
                </c:pt>
                <c:pt idx="212">
                  <c:v>-0.51778629547440103</c:v>
                </c:pt>
                <c:pt idx="213">
                  <c:v>-0.75706367446262302</c:v>
                </c:pt>
                <c:pt idx="214">
                  <c:v>0.49720746492303186</c:v>
                </c:pt>
                <c:pt idx="215">
                  <c:v>2.0196543544561139</c:v>
                </c:pt>
                <c:pt idx="216">
                  <c:v>-1.840164751212386</c:v>
                </c:pt>
                <c:pt idx="217">
                  <c:v>-3.6884136437466166</c:v>
                </c:pt>
                <c:pt idx="218">
                  <c:v>-1.5178132246504048</c:v>
                </c:pt>
                <c:pt idx="219">
                  <c:v>2.1976453799500506</c:v>
                </c:pt>
                <c:pt idx="220">
                  <c:v>-0.9704670809187923</c:v>
                </c:pt>
                <c:pt idx="221">
                  <c:v>-7.2758037225042331</c:v>
                </c:pt>
                <c:pt idx="222">
                  <c:v>-1.2849756690997636</c:v>
                </c:pt>
                <c:pt idx="223">
                  <c:v>-1.3171069860586853</c:v>
                </c:pt>
                <c:pt idx="224">
                  <c:v>-1.4751795192007564</c:v>
                </c:pt>
                <c:pt idx="225">
                  <c:v>0</c:v>
                </c:pt>
                <c:pt idx="226">
                  <c:v>1.639863740790624</c:v>
                </c:pt>
                <c:pt idx="227">
                  <c:v>4.201091192517544</c:v>
                </c:pt>
                <c:pt idx="228">
                  <c:v>-7.4799910240209754E-3</c:v>
                </c:pt>
                <c:pt idx="229">
                  <c:v>0.57600239377618534</c:v>
                </c:pt>
                <c:pt idx="230">
                  <c:v>0.81814801041279284</c:v>
                </c:pt>
                <c:pt idx="231">
                  <c:v>0.67871634083364407</c:v>
                </c:pt>
                <c:pt idx="232">
                  <c:v>0.38103612515571517</c:v>
                </c:pt>
                <c:pt idx="233">
                  <c:v>-0.85407693992262534</c:v>
                </c:pt>
                <c:pt idx="234">
                  <c:v>0.7362685907819172</c:v>
                </c:pt>
                <c:pt idx="235">
                  <c:v>3.5374945183452611</c:v>
                </c:pt>
                <c:pt idx="236">
                  <c:v>-0.76238881829732841</c:v>
                </c:pt>
                <c:pt idx="237">
                  <c:v>-0.24185517143262653</c:v>
                </c:pt>
                <c:pt idx="238">
                  <c:v>-0.7201939532230559</c:v>
                </c:pt>
                <c:pt idx="239">
                  <c:v>-4.0436687495510988</c:v>
                </c:pt>
                <c:pt idx="240">
                  <c:v>-0.71107784431137722</c:v>
                </c:pt>
                <c:pt idx="241">
                  <c:v>-3.8447041085563516</c:v>
                </c:pt>
                <c:pt idx="242">
                  <c:v>-0.79968639749118353</c:v>
                </c:pt>
                <c:pt idx="243">
                  <c:v>0.600648067651951</c:v>
                </c:pt>
                <c:pt idx="244">
                  <c:v>1.0684264278419284</c:v>
                </c:pt>
                <c:pt idx="245">
                  <c:v>-0.33424018655265869</c:v>
                </c:pt>
                <c:pt idx="246">
                  <c:v>1.8171892060520944</c:v>
                </c:pt>
              </c:numCache>
            </c:numRef>
          </c:yVal>
          <c:smooth val="0"/>
          <c:extLst>
            <c:ext xmlns:c16="http://schemas.microsoft.com/office/drawing/2014/chart" uri="{C3380CC4-5D6E-409C-BE32-E72D297353CC}">
              <c16:uniqueId val="{00000001-68BE-4B18-B8CD-59221C6CD03B}"/>
            </c:ext>
          </c:extLst>
        </c:ser>
        <c:dLbls>
          <c:showLegendKey val="0"/>
          <c:showVal val="0"/>
          <c:showCatName val="0"/>
          <c:showSerName val="0"/>
          <c:showPercent val="0"/>
          <c:showBubbleSize val="0"/>
        </c:dLbls>
        <c:axId val="1544623456"/>
        <c:axId val="1544619136"/>
      </c:scatterChart>
      <c:valAx>
        <c:axId val="1544623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Market</a:t>
                </a:r>
                <a:r>
                  <a:rPr lang="en-IN" baseline="0"/>
                  <a:t> returns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619136"/>
        <c:crosses val="autoZero"/>
        <c:crossBetween val="midCat"/>
      </c:valAx>
      <c:valAx>
        <c:axId val="154461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Comapny</a:t>
                </a:r>
                <a:r>
                  <a:rPr lang="en-IN" baseline="0"/>
                  <a:t> returns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623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Operating profit growth with Fixed Asset base growth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tx>
            <c:v>PPE growth</c:v>
          </c:tx>
          <c:spPr>
            <a:ln w="28575" cap="rnd">
              <a:solidFill>
                <a:schemeClr val="accent1"/>
              </a:solidFill>
              <a:round/>
            </a:ln>
            <a:effectLst/>
          </c:spPr>
          <c:marker>
            <c:symbol val="none"/>
          </c:marker>
          <c:cat>
            <c:numRef>
              <c:f>'[1]Q3 Part4'!$E$5:$P$5</c:f>
              <c:numCache>
                <c:formatCode>General</c:formatCode>
                <c:ptCount val="12"/>
                <c:pt idx="0">
                  <c:v>41334</c:v>
                </c:pt>
                <c:pt idx="1">
                  <c:v>41699</c:v>
                </c:pt>
                <c:pt idx="2">
                  <c:v>42064</c:v>
                </c:pt>
                <c:pt idx="3">
                  <c:v>42430</c:v>
                </c:pt>
                <c:pt idx="4">
                  <c:v>42795</c:v>
                </c:pt>
                <c:pt idx="5">
                  <c:v>43160</c:v>
                </c:pt>
                <c:pt idx="6">
                  <c:v>43525</c:v>
                </c:pt>
                <c:pt idx="7">
                  <c:v>43891</c:v>
                </c:pt>
                <c:pt idx="8">
                  <c:v>44256</c:v>
                </c:pt>
                <c:pt idx="9">
                  <c:v>44621</c:v>
                </c:pt>
                <c:pt idx="10">
                  <c:v>44986</c:v>
                </c:pt>
                <c:pt idx="11">
                  <c:v>45352</c:v>
                </c:pt>
              </c:numCache>
            </c:numRef>
          </c:cat>
          <c:val>
            <c:numRef>
              <c:f>'[1]Q3 Part4'!$E$9:$P$9</c:f>
              <c:numCache>
                <c:formatCode>General</c:formatCode>
                <c:ptCount val="12"/>
                <c:pt idx="1">
                  <c:v>38.184663536776213</c:v>
                </c:pt>
                <c:pt idx="2">
                  <c:v>81.426953567383919</c:v>
                </c:pt>
                <c:pt idx="3">
                  <c:v>-3.838951310861423</c:v>
                </c:pt>
                <c:pt idx="4">
                  <c:v>-0.64913988964621872</c:v>
                </c:pt>
                <c:pt idx="5">
                  <c:v>3.2669062397909177E-2</c:v>
                </c:pt>
                <c:pt idx="6">
                  <c:v>2.5800130633572826</c:v>
                </c:pt>
                <c:pt idx="7">
                  <c:v>9.6466093600764093</c:v>
                </c:pt>
                <c:pt idx="8">
                  <c:v>0.81300813008130091</c:v>
                </c:pt>
                <c:pt idx="9">
                  <c:v>2.5057603686635943</c:v>
                </c:pt>
                <c:pt idx="10">
                  <c:v>-12.222534419780837</c:v>
                </c:pt>
                <c:pt idx="11">
                  <c:v>-1.6325224071702944</c:v>
                </c:pt>
              </c:numCache>
            </c:numRef>
          </c:val>
          <c:smooth val="0"/>
          <c:extLst>
            <c:ext xmlns:c16="http://schemas.microsoft.com/office/drawing/2014/chart" uri="{C3380CC4-5D6E-409C-BE32-E72D297353CC}">
              <c16:uniqueId val="{00000000-F253-4574-A504-9F82337F108A}"/>
            </c:ext>
          </c:extLst>
        </c:ser>
        <c:ser>
          <c:idx val="1"/>
          <c:order val="1"/>
          <c:tx>
            <c:v>Operating Profit growth</c:v>
          </c:tx>
          <c:spPr>
            <a:ln w="28575" cap="rnd">
              <a:solidFill>
                <a:schemeClr val="accent2"/>
              </a:solidFill>
              <a:round/>
            </a:ln>
            <a:effectLst/>
          </c:spPr>
          <c:marker>
            <c:symbol val="none"/>
          </c:marker>
          <c:cat>
            <c:numRef>
              <c:f>'[1]Q3 Part4'!$E$5:$P$5</c:f>
              <c:numCache>
                <c:formatCode>General</c:formatCode>
                <c:ptCount val="12"/>
                <c:pt idx="0">
                  <c:v>41334</c:v>
                </c:pt>
                <c:pt idx="1">
                  <c:v>41699</c:v>
                </c:pt>
                <c:pt idx="2">
                  <c:v>42064</c:v>
                </c:pt>
                <c:pt idx="3">
                  <c:v>42430</c:v>
                </c:pt>
                <c:pt idx="4">
                  <c:v>42795</c:v>
                </c:pt>
                <c:pt idx="5">
                  <c:v>43160</c:v>
                </c:pt>
                <c:pt idx="6">
                  <c:v>43525</c:v>
                </c:pt>
                <c:pt idx="7">
                  <c:v>43891</c:v>
                </c:pt>
                <c:pt idx="8">
                  <c:v>44256</c:v>
                </c:pt>
                <c:pt idx="9">
                  <c:v>44621</c:v>
                </c:pt>
                <c:pt idx="10">
                  <c:v>44986</c:v>
                </c:pt>
                <c:pt idx="11">
                  <c:v>45352</c:v>
                </c:pt>
              </c:numCache>
            </c:numRef>
          </c:cat>
          <c:val>
            <c:numRef>
              <c:f>'[1]Q3 Part4'!$E$14:$P$14</c:f>
              <c:numCache>
                <c:formatCode>General</c:formatCode>
                <c:ptCount val="12"/>
                <c:pt idx="1">
                  <c:v>23.366336633663369</c:v>
                </c:pt>
                <c:pt idx="2">
                  <c:v>18.780096308186195</c:v>
                </c:pt>
                <c:pt idx="3">
                  <c:v>13.243243243243244</c:v>
                </c:pt>
                <c:pt idx="4">
                  <c:v>9.9045346062052513</c:v>
                </c:pt>
                <c:pt idx="5">
                  <c:v>19.435396308360477</c:v>
                </c:pt>
                <c:pt idx="6">
                  <c:v>28.545454545454547</c:v>
                </c:pt>
                <c:pt idx="7">
                  <c:v>9.1230551626591225</c:v>
                </c:pt>
                <c:pt idx="8">
                  <c:v>2.0090732339598185</c:v>
                </c:pt>
                <c:pt idx="9">
                  <c:v>-17.725540025412961</c:v>
                </c:pt>
                <c:pt idx="10">
                  <c:v>15.057915057915059</c:v>
                </c:pt>
                <c:pt idx="11">
                  <c:v>21.744966442953022</c:v>
                </c:pt>
              </c:numCache>
            </c:numRef>
          </c:val>
          <c:smooth val="0"/>
          <c:extLst>
            <c:ext xmlns:c16="http://schemas.microsoft.com/office/drawing/2014/chart" uri="{C3380CC4-5D6E-409C-BE32-E72D297353CC}">
              <c16:uniqueId val="{00000001-F253-4574-A504-9F82337F108A}"/>
            </c:ext>
          </c:extLst>
        </c:ser>
        <c:dLbls>
          <c:showLegendKey val="0"/>
          <c:showVal val="0"/>
          <c:showCatName val="0"/>
          <c:showSerName val="0"/>
          <c:showPercent val="0"/>
          <c:showBubbleSize val="0"/>
        </c:dLbls>
        <c:smooth val="0"/>
        <c:axId val="1704809840"/>
        <c:axId val="1704806000"/>
      </c:lineChart>
      <c:catAx>
        <c:axId val="1704809840"/>
        <c:scaling>
          <c:orientation val="minMax"/>
          <c:max val="45294"/>
          <c:min val="41277"/>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806000"/>
        <c:crosses val="autoZero"/>
        <c:auto val="1"/>
        <c:lblAlgn val="ctr"/>
        <c:lblOffset val="100"/>
        <c:noMultiLvlLbl val="1"/>
      </c:catAx>
      <c:valAx>
        <c:axId val="170480600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80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Operating</a:t>
            </a:r>
            <a:r>
              <a:rPr lang="en-IN" baseline="0"/>
              <a:t> profit growth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v>Kalpataru</c:v>
          </c:tx>
          <c:spPr>
            <a:solidFill>
              <a:schemeClr val="accent1"/>
            </a:solidFill>
            <a:ln>
              <a:noFill/>
            </a:ln>
            <a:effectLst/>
          </c:spPr>
          <c:invertIfNegative val="0"/>
          <c:cat>
            <c:numRef>
              <c:f>'[1]Q3 Part4'!$F$5:$P$5</c:f>
              <c:numCache>
                <c:formatCode>General</c:formatCode>
                <c:ptCount val="11"/>
                <c:pt idx="0">
                  <c:v>41699</c:v>
                </c:pt>
                <c:pt idx="1">
                  <c:v>42064</c:v>
                </c:pt>
                <c:pt idx="2">
                  <c:v>42430</c:v>
                </c:pt>
                <c:pt idx="3">
                  <c:v>42795</c:v>
                </c:pt>
                <c:pt idx="4">
                  <c:v>43160</c:v>
                </c:pt>
                <c:pt idx="5">
                  <c:v>43525</c:v>
                </c:pt>
                <c:pt idx="6">
                  <c:v>43891</c:v>
                </c:pt>
                <c:pt idx="7">
                  <c:v>44256</c:v>
                </c:pt>
                <c:pt idx="8">
                  <c:v>44621</c:v>
                </c:pt>
                <c:pt idx="9">
                  <c:v>44986</c:v>
                </c:pt>
                <c:pt idx="10">
                  <c:v>45352</c:v>
                </c:pt>
              </c:numCache>
            </c:numRef>
          </c:cat>
          <c:val>
            <c:numRef>
              <c:f>'[1]Q3 Part4'!$F$14:$P$14</c:f>
              <c:numCache>
                <c:formatCode>General</c:formatCode>
                <c:ptCount val="11"/>
                <c:pt idx="0">
                  <c:v>23.366336633663369</c:v>
                </c:pt>
                <c:pt idx="1">
                  <c:v>18.780096308186195</c:v>
                </c:pt>
                <c:pt idx="2">
                  <c:v>13.243243243243244</c:v>
                </c:pt>
                <c:pt idx="3">
                  <c:v>9.9045346062052513</c:v>
                </c:pt>
                <c:pt idx="4">
                  <c:v>19.435396308360477</c:v>
                </c:pt>
                <c:pt idx="5">
                  <c:v>28.545454545454547</c:v>
                </c:pt>
                <c:pt idx="6">
                  <c:v>9.1230551626591225</c:v>
                </c:pt>
                <c:pt idx="7">
                  <c:v>2.0090732339598185</c:v>
                </c:pt>
                <c:pt idx="8">
                  <c:v>-17.725540025412961</c:v>
                </c:pt>
                <c:pt idx="9">
                  <c:v>15.057915057915059</c:v>
                </c:pt>
                <c:pt idx="10">
                  <c:v>21.744966442953022</c:v>
                </c:pt>
              </c:numCache>
            </c:numRef>
          </c:val>
          <c:extLst>
            <c:ext xmlns:c16="http://schemas.microsoft.com/office/drawing/2014/chart" uri="{C3380CC4-5D6E-409C-BE32-E72D297353CC}">
              <c16:uniqueId val="{00000000-266D-4268-A10C-8F9BFCF2CFED}"/>
            </c:ext>
          </c:extLst>
        </c:ser>
        <c:ser>
          <c:idx val="1"/>
          <c:order val="1"/>
          <c:tx>
            <c:v>Industry Avg.</c:v>
          </c:tx>
          <c:spPr>
            <a:solidFill>
              <a:schemeClr val="accent2"/>
            </a:solidFill>
            <a:ln>
              <a:noFill/>
            </a:ln>
            <a:effectLst/>
          </c:spPr>
          <c:invertIfNegative val="0"/>
          <c:cat>
            <c:numRef>
              <c:f>'[1]Q3 Part4'!$F$5:$P$5</c:f>
              <c:numCache>
                <c:formatCode>General</c:formatCode>
                <c:ptCount val="11"/>
                <c:pt idx="0">
                  <c:v>41699</c:v>
                </c:pt>
                <c:pt idx="1">
                  <c:v>42064</c:v>
                </c:pt>
                <c:pt idx="2">
                  <c:v>42430</c:v>
                </c:pt>
                <c:pt idx="3">
                  <c:v>42795</c:v>
                </c:pt>
                <c:pt idx="4">
                  <c:v>43160</c:v>
                </c:pt>
                <c:pt idx="5">
                  <c:v>43525</c:v>
                </c:pt>
                <c:pt idx="6">
                  <c:v>43891</c:v>
                </c:pt>
                <c:pt idx="7">
                  <c:v>44256</c:v>
                </c:pt>
                <c:pt idx="8">
                  <c:v>44621</c:v>
                </c:pt>
                <c:pt idx="9">
                  <c:v>44986</c:v>
                </c:pt>
                <c:pt idx="10">
                  <c:v>45352</c:v>
                </c:pt>
              </c:numCache>
            </c:numRef>
          </c:cat>
          <c:val>
            <c:numRef>
              <c:f>'[1]Q3 Part4'!$F$45:$P$45</c:f>
              <c:numCache>
                <c:formatCode>General</c:formatCode>
                <c:ptCount val="11"/>
                <c:pt idx="0">
                  <c:v>17.716100782123942</c:v>
                </c:pt>
                <c:pt idx="1">
                  <c:v>35.760075791153064</c:v>
                </c:pt>
                <c:pt idx="2">
                  <c:v>40.874933977757358</c:v>
                </c:pt>
                <c:pt idx="3">
                  <c:v>12.226742801143955</c:v>
                </c:pt>
                <c:pt idx="4">
                  <c:v>10.392153643118906</c:v>
                </c:pt>
                <c:pt idx="5">
                  <c:v>-50.842503073827999</c:v>
                </c:pt>
                <c:pt idx="6">
                  <c:v>-37.470028914468699</c:v>
                </c:pt>
                <c:pt idx="7">
                  <c:v>-24.817560162233182</c:v>
                </c:pt>
                <c:pt idx="8">
                  <c:v>145.98739628819715</c:v>
                </c:pt>
                <c:pt idx="9">
                  <c:v>10.342426562082629</c:v>
                </c:pt>
                <c:pt idx="10">
                  <c:v>25.622292548646818</c:v>
                </c:pt>
              </c:numCache>
            </c:numRef>
          </c:val>
          <c:extLst>
            <c:ext xmlns:c16="http://schemas.microsoft.com/office/drawing/2014/chart" uri="{C3380CC4-5D6E-409C-BE32-E72D297353CC}">
              <c16:uniqueId val="{00000001-266D-4268-A10C-8F9BFCF2CFED}"/>
            </c:ext>
          </c:extLst>
        </c:ser>
        <c:dLbls>
          <c:showLegendKey val="0"/>
          <c:showVal val="0"/>
          <c:showCatName val="0"/>
          <c:showSerName val="0"/>
          <c:showPercent val="0"/>
          <c:showBubbleSize val="0"/>
        </c:dLbls>
        <c:gapWidth val="219"/>
        <c:overlap val="-27"/>
        <c:axId val="1614580688"/>
        <c:axId val="1614578768"/>
      </c:barChart>
      <c:catAx>
        <c:axId val="1614580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78768"/>
        <c:crosses val="autoZero"/>
        <c:auto val="1"/>
        <c:lblAlgn val="ctr"/>
        <c:lblOffset val="100"/>
        <c:noMultiLvlLbl val="1"/>
      </c:catAx>
      <c:valAx>
        <c:axId val="1614578768"/>
        <c:scaling>
          <c:orientation val="minMax"/>
          <c:max val="150"/>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8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'Q1)CAPM Ke'!$I$2</c:f>
              <c:strCache>
                <c:ptCount val="1"/>
                <c:pt idx="0">
                  <c:v>Cost of Equity</c:v>
                </c:pt>
              </c:strCache>
            </c:strRef>
          </c:tx>
          <c:spPr>
            <a:solidFill>
              <a:srgbClr val="4472C4"/>
            </a:solidFill>
            <a:ln cmpd="sng">
              <a:solidFill>
                <a:srgbClr val="000000"/>
              </a:solidFill>
            </a:ln>
          </c:spPr>
          <c:invertIfNegative val="1"/>
          <c:cat>
            <c:strRef>
              <c:f>'Q1)CAPM Ke'!$A$3:$A$1218</c:f>
              <c:strCache>
                <c:ptCount val="1216"/>
                <c:pt idx="0">
                  <c:v>11/22/2024</c:v>
                </c:pt>
                <c:pt idx="1">
                  <c:v>11/21/2024</c:v>
                </c:pt>
                <c:pt idx="2">
                  <c:v>11/19/2024</c:v>
                </c:pt>
                <c:pt idx="3">
                  <c:v>11/18/2024</c:v>
                </c:pt>
                <c:pt idx="4">
                  <c:v>11/14/2024</c:v>
                </c:pt>
                <c:pt idx="5">
                  <c:v>11/13/2024</c:v>
                </c:pt>
                <c:pt idx="6">
                  <c:v>11-12-2024</c:v>
                </c:pt>
                <c:pt idx="7">
                  <c:v>11-11-2024</c:v>
                </c:pt>
                <c:pt idx="8">
                  <c:v>11-08-2024</c:v>
                </c:pt>
                <c:pt idx="9">
                  <c:v>11-07-2024</c:v>
                </c:pt>
                <c:pt idx="10">
                  <c:v>11-06-2024</c:v>
                </c:pt>
                <c:pt idx="11">
                  <c:v>11-05-2024</c:v>
                </c:pt>
                <c:pt idx="12">
                  <c:v>11-04-2024</c:v>
                </c:pt>
                <c:pt idx="13">
                  <c:v>11-01-2024</c:v>
                </c:pt>
                <c:pt idx="14">
                  <c:v>10/31/2024</c:v>
                </c:pt>
                <c:pt idx="15">
                  <c:v>10/30/2024</c:v>
                </c:pt>
                <c:pt idx="16">
                  <c:v>10/29/2024</c:v>
                </c:pt>
                <c:pt idx="17">
                  <c:v>10/28/2024</c:v>
                </c:pt>
                <c:pt idx="18">
                  <c:v>10/25/2024</c:v>
                </c:pt>
                <c:pt idx="19">
                  <c:v>10/24/2024</c:v>
                </c:pt>
                <c:pt idx="20">
                  <c:v>10/23/2024</c:v>
                </c:pt>
                <c:pt idx="21">
                  <c:v>10/22/2024</c:v>
                </c:pt>
                <c:pt idx="22">
                  <c:v>10/21/2024</c:v>
                </c:pt>
                <c:pt idx="23">
                  <c:v>10/18/2024</c:v>
                </c:pt>
                <c:pt idx="24">
                  <c:v>10/17/2024</c:v>
                </c:pt>
                <c:pt idx="25">
                  <c:v>10/16/2024</c:v>
                </c:pt>
                <c:pt idx="26">
                  <c:v>10/15/2024</c:v>
                </c:pt>
                <c:pt idx="27">
                  <c:v>10/14/2024</c:v>
                </c:pt>
                <c:pt idx="28">
                  <c:v>10-11-2024</c:v>
                </c:pt>
                <c:pt idx="29">
                  <c:v>10-10-2024</c:v>
                </c:pt>
                <c:pt idx="30">
                  <c:v>10-09-2024</c:v>
                </c:pt>
                <c:pt idx="31">
                  <c:v>10-08-2024</c:v>
                </c:pt>
                <c:pt idx="32">
                  <c:v>10-07-2024</c:v>
                </c:pt>
                <c:pt idx="33">
                  <c:v>10-04-2024</c:v>
                </c:pt>
                <c:pt idx="34">
                  <c:v>10-03-2024</c:v>
                </c:pt>
                <c:pt idx="35">
                  <c:v>10-01-2024</c:v>
                </c:pt>
                <c:pt idx="36">
                  <c:v>09/30/2024</c:v>
                </c:pt>
                <c:pt idx="37">
                  <c:v>09/27/2024</c:v>
                </c:pt>
                <c:pt idx="38">
                  <c:v>09/26/2024</c:v>
                </c:pt>
                <c:pt idx="39">
                  <c:v>09/25/2024</c:v>
                </c:pt>
                <c:pt idx="40">
                  <c:v>09/24/2024</c:v>
                </c:pt>
                <c:pt idx="41">
                  <c:v>09/23/2024</c:v>
                </c:pt>
                <c:pt idx="42">
                  <c:v>09/20/2024</c:v>
                </c:pt>
                <c:pt idx="43">
                  <c:v>09/19/2024</c:v>
                </c:pt>
                <c:pt idx="44">
                  <c:v>09/18/2024</c:v>
                </c:pt>
                <c:pt idx="45">
                  <c:v>09/17/2024</c:v>
                </c:pt>
                <c:pt idx="46">
                  <c:v>09/16/2024</c:v>
                </c:pt>
                <c:pt idx="47">
                  <c:v>09/13/2024</c:v>
                </c:pt>
                <c:pt idx="48">
                  <c:v>09-12-2024</c:v>
                </c:pt>
                <c:pt idx="49">
                  <c:v>09-11-2024</c:v>
                </c:pt>
                <c:pt idx="50">
                  <c:v>09-10-2024</c:v>
                </c:pt>
                <c:pt idx="51">
                  <c:v>09-09-2024</c:v>
                </c:pt>
                <c:pt idx="52">
                  <c:v>09-06-2024</c:v>
                </c:pt>
                <c:pt idx="53">
                  <c:v>09-05-2024</c:v>
                </c:pt>
                <c:pt idx="54">
                  <c:v>09-04-2024</c:v>
                </c:pt>
                <c:pt idx="55">
                  <c:v>09-03-2024</c:v>
                </c:pt>
                <c:pt idx="56">
                  <c:v>09-02-2024</c:v>
                </c:pt>
                <c:pt idx="57">
                  <c:v>08/30/2024</c:v>
                </c:pt>
                <c:pt idx="58">
                  <c:v>08/29/2024</c:v>
                </c:pt>
                <c:pt idx="59">
                  <c:v>08/28/2024</c:v>
                </c:pt>
                <c:pt idx="60">
                  <c:v>08/27/2024</c:v>
                </c:pt>
                <c:pt idx="61">
                  <c:v>08/26/2024</c:v>
                </c:pt>
                <c:pt idx="62">
                  <c:v>08/23/2024</c:v>
                </c:pt>
                <c:pt idx="63">
                  <c:v>08/22/2024</c:v>
                </c:pt>
                <c:pt idx="64">
                  <c:v>08/21/2024</c:v>
                </c:pt>
                <c:pt idx="65">
                  <c:v>08/20/2024</c:v>
                </c:pt>
                <c:pt idx="66">
                  <c:v>08/19/2024</c:v>
                </c:pt>
                <c:pt idx="67">
                  <c:v>08/16/2024</c:v>
                </c:pt>
                <c:pt idx="68">
                  <c:v>08/14/2024</c:v>
                </c:pt>
                <c:pt idx="69">
                  <c:v>08/13/2024</c:v>
                </c:pt>
                <c:pt idx="70">
                  <c:v>08-12-2024</c:v>
                </c:pt>
                <c:pt idx="71">
                  <c:v>08-09-2024</c:v>
                </c:pt>
                <c:pt idx="72">
                  <c:v>08-08-2024</c:v>
                </c:pt>
                <c:pt idx="73">
                  <c:v>08-07-2024</c:v>
                </c:pt>
                <c:pt idx="74">
                  <c:v>08-06-2024</c:v>
                </c:pt>
                <c:pt idx="75">
                  <c:v>08-05-2024</c:v>
                </c:pt>
                <c:pt idx="76">
                  <c:v>08-02-2024</c:v>
                </c:pt>
                <c:pt idx="77">
                  <c:v>08-01-2024</c:v>
                </c:pt>
                <c:pt idx="78">
                  <c:v>07/31/2024</c:v>
                </c:pt>
                <c:pt idx="79">
                  <c:v>07/30/2024</c:v>
                </c:pt>
                <c:pt idx="80">
                  <c:v>07/29/2024</c:v>
                </c:pt>
                <c:pt idx="81">
                  <c:v>07/26/2024</c:v>
                </c:pt>
                <c:pt idx="82">
                  <c:v>07/25/2024</c:v>
                </c:pt>
                <c:pt idx="83">
                  <c:v>07/24/2024</c:v>
                </c:pt>
                <c:pt idx="84">
                  <c:v>07/23/2024</c:v>
                </c:pt>
                <c:pt idx="85">
                  <c:v>07/22/2024</c:v>
                </c:pt>
                <c:pt idx="86">
                  <c:v>07/19/2024</c:v>
                </c:pt>
                <c:pt idx="87">
                  <c:v>07/18/2024</c:v>
                </c:pt>
                <c:pt idx="88">
                  <c:v>07/16/2024</c:v>
                </c:pt>
                <c:pt idx="89">
                  <c:v>07/15/2024</c:v>
                </c:pt>
                <c:pt idx="90">
                  <c:v>07-12-2024</c:v>
                </c:pt>
                <c:pt idx="91">
                  <c:v>07-11-2024</c:v>
                </c:pt>
                <c:pt idx="92">
                  <c:v>07-10-2024</c:v>
                </c:pt>
                <c:pt idx="93">
                  <c:v>07-09-2024</c:v>
                </c:pt>
                <c:pt idx="94">
                  <c:v>07-08-2024</c:v>
                </c:pt>
                <c:pt idx="95">
                  <c:v>07-05-2024</c:v>
                </c:pt>
                <c:pt idx="96">
                  <c:v>07-04-2024</c:v>
                </c:pt>
                <c:pt idx="97">
                  <c:v>07-03-2024</c:v>
                </c:pt>
                <c:pt idx="98">
                  <c:v>07-02-2024</c:v>
                </c:pt>
                <c:pt idx="99">
                  <c:v>07-01-2024</c:v>
                </c:pt>
                <c:pt idx="100">
                  <c:v>06/28/2024</c:v>
                </c:pt>
                <c:pt idx="101">
                  <c:v>06/27/2024</c:v>
                </c:pt>
                <c:pt idx="102">
                  <c:v>06/26/2024</c:v>
                </c:pt>
                <c:pt idx="103">
                  <c:v>06/25/2024</c:v>
                </c:pt>
                <c:pt idx="104">
                  <c:v>06/24/2024</c:v>
                </c:pt>
                <c:pt idx="105">
                  <c:v>06/21/2024</c:v>
                </c:pt>
                <c:pt idx="106">
                  <c:v>06/20/2024</c:v>
                </c:pt>
                <c:pt idx="107">
                  <c:v>06/19/2024</c:v>
                </c:pt>
                <c:pt idx="108">
                  <c:v>06/18/2024</c:v>
                </c:pt>
                <c:pt idx="109">
                  <c:v>06/14/2024</c:v>
                </c:pt>
                <c:pt idx="110">
                  <c:v>06/13/2024</c:v>
                </c:pt>
                <c:pt idx="111">
                  <c:v>06-12-2024</c:v>
                </c:pt>
                <c:pt idx="112">
                  <c:v>06-11-2024</c:v>
                </c:pt>
                <c:pt idx="113">
                  <c:v>06-10-2024</c:v>
                </c:pt>
                <c:pt idx="114">
                  <c:v>06-07-2024</c:v>
                </c:pt>
                <c:pt idx="115">
                  <c:v>06-06-2024</c:v>
                </c:pt>
                <c:pt idx="116">
                  <c:v>06-05-2024</c:v>
                </c:pt>
                <c:pt idx="117">
                  <c:v>06-04-2024</c:v>
                </c:pt>
                <c:pt idx="118">
                  <c:v>06-03-2024</c:v>
                </c:pt>
                <c:pt idx="119">
                  <c:v>05/31/2024</c:v>
                </c:pt>
                <c:pt idx="120">
                  <c:v>05/30/2024</c:v>
                </c:pt>
                <c:pt idx="121">
                  <c:v>05/29/2024</c:v>
                </c:pt>
                <c:pt idx="122">
                  <c:v>05/28/2024</c:v>
                </c:pt>
                <c:pt idx="123">
                  <c:v>05/27/2024</c:v>
                </c:pt>
                <c:pt idx="124">
                  <c:v>05/24/2024</c:v>
                </c:pt>
                <c:pt idx="125">
                  <c:v>05/23/2024</c:v>
                </c:pt>
                <c:pt idx="126">
                  <c:v>05/22/2024</c:v>
                </c:pt>
                <c:pt idx="127">
                  <c:v>05/21/2024</c:v>
                </c:pt>
                <c:pt idx="128">
                  <c:v>05/18/2024</c:v>
                </c:pt>
                <c:pt idx="129">
                  <c:v>05/17/2024</c:v>
                </c:pt>
                <c:pt idx="130">
                  <c:v>05/16/2024</c:v>
                </c:pt>
                <c:pt idx="131">
                  <c:v>05/15/2024</c:v>
                </c:pt>
                <c:pt idx="132">
                  <c:v>05/14/2024</c:v>
                </c:pt>
                <c:pt idx="133">
                  <c:v>05/13/2024</c:v>
                </c:pt>
                <c:pt idx="134">
                  <c:v>05-10-2024</c:v>
                </c:pt>
                <c:pt idx="135">
                  <c:v>05-09-2024</c:v>
                </c:pt>
                <c:pt idx="136">
                  <c:v>05-08-2024</c:v>
                </c:pt>
                <c:pt idx="137">
                  <c:v>05-07-2024</c:v>
                </c:pt>
                <c:pt idx="138">
                  <c:v>05-06-2024</c:v>
                </c:pt>
                <c:pt idx="139">
                  <c:v>05-03-2024</c:v>
                </c:pt>
                <c:pt idx="140">
                  <c:v>05-02-2024</c:v>
                </c:pt>
                <c:pt idx="141">
                  <c:v>04/30/2024</c:v>
                </c:pt>
                <c:pt idx="142">
                  <c:v>04/29/2024</c:v>
                </c:pt>
                <c:pt idx="143">
                  <c:v>04/26/2024</c:v>
                </c:pt>
                <c:pt idx="144">
                  <c:v>04/25/2024</c:v>
                </c:pt>
                <c:pt idx="145">
                  <c:v>04/24/2024</c:v>
                </c:pt>
                <c:pt idx="146">
                  <c:v>04/23/2024</c:v>
                </c:pt>
                <c:pt idx="147">
                  <c:v>04/22/2024</c:v>
                </c:pt>
                <c:pt idx="148">
                  <c:v>04/19/2024</c:v>
                </c:pt>
                <c:pt idx="149">
                  <c:v>04/18/2024</c:v>
                </c:pt>
                <c:pt idx="150">
                  <c:v>04/16/2024</c:v>
                </c:pt>
                <c:pt idx="151">
                  <c:v>04/15/2024</c:v>
                </c:pt>
                <c:pt idx="152">
                  <c:v>04-12-2024</c:v>
                </c:pt>
                <c:pt idx="153">
                  <c:v>04-10-2024</c:v>
                </c:pt>
                <c:pt idx="154">
                  <c:v>04-09-2024</c:v>
                </c:pt>
                <c:pt idx="155">
                  <c:v>04-08-2024</c:v>
                </c:pt>
                <c:pt idx="156">
                  <c:v>04-05-2024</c:v>
                </c:pt>
                <c:pt idx="157">
                  <c:v>04-04-2024</c:v>
                </c:pt>
                <c:pt idx="158">
                  <c:v>04-03-2024</c:v>
                </c:pt>
                <c:pt idx="159">
                  <c:v>04-02-2024</c:v>
                </c:pt>
                <c:pt idx="160">
                  <c:v>04-01-2024</c:v>
                </c:pt>
                <c:pt idx="161">
                  <c:v>03/28/2024</c:v>
                </c:pt>
                <c:pt idx="162">
                  <c:v>03/27/2024</c:v>
                </c:pt>
                <c:pt idx="163">
                  <c:v>03/26/2024</c:v>
                </c:pt>
                <c:pt idx="164">
                  <c:v>03/22/2024</c:v>
                </c:pt>
                <c:pt idx="165">
                  <c:v>03/21/2024</c:v>
                </c:pt>
                <c:pt idx="166">
                  <c:v>03/20/2024</c:v>
                </c:pt>
                <c:pt idx="167">
                  <c:v>03/19/2024</c:v>
                </c:pt>
                <c:pt idx="168">
                  <c:v>03/18/2024</c:v>
                </c:pt>
                <c:pt idx="169">
                  <c:v>03/15/2024</c:v>
                </c:pt>
                <c:pt idx="170">
                  <c:v>03/14/2024</c:v>
                </c:pt>
                <c:pt idx="171">
                  <c:v>03/13/2024</c:v>
                </c:pt>
                <c:pt idx="172">
                  <c:v>03-12-2024</c:v>
                </c:pt>
                <c:pt idx="173">
                  <c:v>03-11-2024</c:v>
                </c:pt>
                <c:pt idx="174">
                  <c:v>03-07-2024</c:v>
                </c:pt>
                <c:pt idx="175">
                  <c:v>03-06-2024</c:v>
                </c:pt>
                <c:pt idx="176">
                  <c:v>03-05-2024</c:v>
                </c:pt>
                <c:pt idx="177">
                  <c:v>03-04-2024</c:v>
                </c:pt>
                <c:pt idx="178">
                  <c:v>03-02-2024</c:v>
                </c:pt>
                <c:pt idx="179">
                  <c:v>03-01-2024</c:v>
                </c:pt>
                <c:pt idx="180">
                  <c:v>02/29/2024</c:v>
                </c:pt>
                <c:pt idx="181">
                  <c:v>02/28/2024</c:v>
                </c:pt>
                <c:pt idx="182">
                  <c:v>02/27/2024</c:v>
                </c:pt>
                <c:pt idx="183">
                  <c:v>02/26/2024</c:v>
                </c:pt>
                <c:pt idx="184">
                  <c:v>02/23/2024</c:v>
                </c:pt>
                <c:pt idx="185">
                  <c:v>02/22/2024</c:v>
                </c:pt>
                <c:pt idx="186">
                  <c:v>02/21/2024</c:v>
                </c:pt>
                <c:pt idx="187">
                  <c:v>02/20/2024</c:v>
                </c:pt>
                <c:pt idx="188">
                  <c:v>02/19/2024</c:v>
                </c:pt>
                <c:pt idx="189">
                  <c:v>02/16/2024</c:v>
                </c:pt>
                <c:pt idx="190">
                  <c:v>02/15/2024</c:v>
                </c:pt>
                <c:pt idx="191">
                  <c:v>02/14/2024</c:v>
                </c:pt>
                <c:pt idx="192">
                  <c:v>02/13/2024</c:v>
                </c:pt>
                <c:pt idx="193">
                  <c:v>02-12-2024</c:v>
                </c:pt>
                <c:pt idx="194">
                  <c:v>02-09-2024</c:v>
                </c:pt>
                <c:pt idx="195">
                  <c:v>02-08-2024</c:v>
                </c:pt>
                <c:pt idx="196">
                  <c:v>02-07-2024</c:v>
                </c:pt>
                <c:pt idx="197">
                  <c:v>02-06-2024</c:v>
                </c:pt>
                <c:pt idx="198">
                  <c:v>02-05-2024</c:v>
                </c:pt>
                <c:pt idx="199">
                  <c:v>02-02-2024</c:v>
                </c:pt>
                <c:pt idx="200">
                  <c:v>02-01-2024</c:v>
                </c:pt>
                <c:pt idx="201">
                  <c:v>01/31/2024</c:v>
                </c:pt>
                <c:pt idx="202">
                  <c:v>01/30/2024</c:v>
                </c:pt>
                <c:pt idx="203">
                  <c:v>01/29/2024</c:v>
                </c:pt>
                <c:pt idx="204">
                  <c:v>01/25/2024</c:v>
                </c:pt>
                <c:pt idx="205">
                  <c:v>01/24/2024</c:v>
                </c:pt>
                <c:pt idx="206">
                  <c:v>01/23/2024</c:v>
                </c:pt>
                <c:pt idx="207">
                  <c:v>01/20/2024</c:v>
                </c:pt>
                <c:pt idx="208">
                  <c:v>01/19/2024</c:v>
                </c:pt>
                <c:pt idx="209">
                  <c:v>01/18/2024</c:v>
                </c:pt>
                <c:pt idx="210">
                  <c:v>01/17/2024</c:v>
                </c:pt>
                <c:pt idx="211">
                  <c:v>01/16/2024</c:v>
                </c:pt>
                <c:pt idx="212">
                  <c:v>01/15/2024</c:v>
                </c:pt>
                <c:pt idx="213">
                  <c:v>01-12-2024</c:v>
                </c:pt>
                <c:pt idx="214">
                  <c:v>01-11-2024</c:v>
                </c:pt>
                <c:pt idx="215">
                  <c:v>01-10-2024</c:v>
                </c:pt>
                <c:pt idx="216">
                  <c:v>01-09-2024</c:v>
                </c:pt>
                <c:pt idx="217">
                  <c:v>01-08-2024</c:v>
                </c:pt>
                <c:pt idx="218">
                  <c:v>01-05-2024</c:v>
                </c:pt>
                <c:pt idx="219">
                  <c:v>01-04-2024</c:v>
                </c:pt>
                <c:pt idx="220">
                  <c:v>01-03-2024</c:v>
                </c:pt>
                <c:pt idx="221">
                  <c:v>01-02-2024</c:v>
                </c:pt>
                <c:pt idx="222">
                  <c:v>01-01-2024</c:v>
                </c:pt>
                <c:pt idx="223">
                  <c:v>12/29/2023</c:v>
                </c:pt>
                <c:pt idx="224">
                  <c:v>12/28/2023</c:v>
                </c:pt>
                <c:pt idx="225">
                  <c:v>12/27/2023</c:v>
                </c:pt>
                <c:pt idx="226">
                  <c:v>12/26/2023</c:v>
                </c:pt>
                <c:pt idx="227">
                  <c:v>12/22/2023</c:v>
                </c:pt>
                <c:pt idx="228">
                  <c:v>12/21/2023</c:v>
                </c:pt>
                <c:pt idx="229">
                  <c:v>12/20/2023</c:v>
                </c:pt>
                <c:pt idx="230">
                  <c:v>12/19/2023</c:v>
                </c:pt>
                <c:pt idx="231">
                  <c:v>12/18/2023</c:v>
                </c:pt>
                <c:pt idx="232">
                  <c:v>12/15/2023</c:v>
                </c:pt>
                <c:pt idx="233">
                  <c:v>12/14/2023</c:v>
                </c:pt>
                <c:pt idx="234">
                  <c:v>12/13/2023</c:v>
                </c:pt>
                <c:pt idx="235">
                  <c:v>12-12-2023</c:v>
                </c:pt>
                <c:pt idx="236">
                  <c:v>12-11-2023</c:v>
                </c:pt>
                <c:pt idx="237">
                  <c:v>12-08-2023</c:v>
                </c:pt>
                <c:pt idx="238">
                  <c:v>12-07-2023</c:v>
                </c:pt>
                <c:pt idx="239">
                  <c:v>12-06-2023</c:v>
                </c:pt>
                <c:pt idx="240">
                  <c:v>12-05-2023</c:v>
                </c:pt>
                <c:pt idx="241">
                  <c:v>12-04-2023</c:v>
                </c:pt>
                <c:pt idx="242">
                  <c:v>12-01-2023</c:v>
                </c:pt>
                <c:pt idx="243">
                  <c:v>11/30/2023</c:v>
                </c:pt>
                <c:pt idx="244">
                  <c:v>11/29/2023</c:v>
                </c:pt>
                <c:pt idx="245">
                  <c:v>11/28/2023</c:v>
                </c:pt>
                <c:pt idx="246">
                  <c:v>11/24/2023</c:v>
                </c:pt>
                <c:pt idx="247">
                  <c:v>11/23/2023</c:v>
                </c:pt>
                <c:pt idx="248">
                  <c:v>11/22/2023</c:v>
                </c:pt>
                <c:pt idx="249">
                  <c:v>11/21/2023</c:v>
                </c:pt>
                <c:pt idx="250">
                  <c:v>11/20/2023</c:v>
                </c:pt>
                <c:pt idx="251">
                  <c:v>11/17/2023</c:v>
                </c:pt>
                <c:pt idx="252">
                  <c:v>11/16/2023</c:v>
                </c:pt>
                <c:pt idx="253">
                  <c:v>11/15/2023</c:v>
                </c:pt>
                <c:pt idx="254">
                  <c:v>11/13/2023</c:v>
                </c:pt>
                <c:pt idx="255">
                  <c:v>11-12-2023</c:v>
                </c:pt>
                <c:pt idx="256">
                  <c:v>11-10-2023</c:v>
                </c:pt>
                <c:pt idx="257">
                  <c:v>11-09-2023</c:v>
                </c:pt>
                <c:pt idx="258">
                  <c:v>11-08-2023</c:v>
                </c:pt>
                <c:pt idx="259">
                  <c:v>11-07-2023</c:v>
                </c:pt>
                <c:pt idx="260">
                  <c:v>11-06-2023</c:v>
                </c:pt>
                <c:pt idx="261">
                  <c:v>11-03-2023</c:v>
                </c:pt>
                <c:pt idx="262">
                  <c:v>11-02-2023</c:v>
                </c:pt>
                <c:pt idx="263">
                  <c:v>11-01-2023</c:v>
                </c:pt>
                <c:pt idx="264">
                  <c:v>10/31/2023</c:v>
                </c:pt>
                <c:pt idx="265">
                  <c:v>10/30/2023</c:v>
                </c:pt>
                <c:pt idx="266">
                  <c:v>10/27/2023</c:v>
                </c:pt>
                <c:pt idx="267">
                  <c:v>10/26/2023</c:v>
                </c:pt>
                <c:pt idx="268">
                  <c:v>10/25/2023</c:v>
                </c:pt>
                <c:pt idx="269">
                  <c:v>10/23/2023</c:v>
                </c:pt>
                <c:pt idx="270">
                  <c:v>10/20/2023</c:v>
                </c:pt>
                <c:pt idx="271">
                  <c:v>10/19/2023</c:v>
                </c:pt>
                <c:pt idx="272">
                  <c:v>10/18/2023</c:v>
                </c:pt>
                <c:pt idx="273">
                  <c:v>10/17/2023</c:v>
                </c:pt>
                <c:pt idx="274">
                  <c:v>10/16/2023</c:v>
                </c:pt>
                <c:pt idx="275">
                  <c:v>10/13/2023</c:v>
                </c:pt>
                <c:pt idx="276">
                  <c:v>10-12-2023</c:v>
                </c:pt>
                <c:pt idx="277">
                  <c:v>10-11-2023</c:v>
                </c:pt>
                <c:pt idx="278">
                  <c:v>10-10-2023</c:v>
                </c:pt>
                <c:pt idx="279">
                  <c:v>10-09-2023</c:v>
                </c:pt>
                <c:pt idx="280">
                  <c:v>10-06-2023</c:v>
                </c:pt>
                <c:pt idx="281">
                  <c:v>10-05-2023</c:v>
                </c:pt>
                <c:pt idx="282">
                  <c:v>10-04-2023</c:v>
                </c:pt>
                <c:pt idx="283">
                  <c:v>10-03-2023</c:v>
                </c:pt>
                <c:pt idx="284">
                  <c:v>09/29/2023</c:v>
                </c:pt>
                <c:pt idx="285">
                  <c:v>09/28/2023</c:v>
                </c:pt>
                <c:pt idx="286">
                  <c:v>09/27/2023</c:v>
                </c:pt>
                <c:pt idx="287">
                  <c:v>09/26/2023</c:v>
                </c:pt>
                <c:pt idx="288">
                  <c:v>09/25/2023</c:v>
                </c:pt>
                <c:pt idx="289">
                  <c:v>09/22/2023</c:v>
                </c:pt>
                <c:pt idx="290">
                  <c:v>09/21/2023</c:v>
                </c:pt>
                <c:pt idx="291">
                  <c:v>09/20/2023</c:v>
                </c:pt>
                <c:pt idx="292">
                  <c:v>09/18/2023</c:v>
                </c:pt>
                <c:pt idx="293">
                  <c:v>09/15/2023</c:v>
                </c:pt>
                <c:pt idx="294">
                  <c:v>09/14/2023</c:v>
                </c:pt>
                <c:pt idx="295">
                  <c:v>09/13/2023</c:v>
                </c:pt>
                <c:pt idx="296">
                  <c:v>09-12-2023</c:v>
                </c:pt>
                <c:pt idx="297">
                  <c:v>09-11-2023</c:v>
                </c:pt>
                <c:pt idx="298">
                  <c:v>09-08-2023</c:v>
                </c:pt>
                <c:pt idx="299">
                  <c:v>09-07-2023</c:v>
                </c:pt>
                <c:pt idx="300">
                  <c:v>09-06-2023</c:v>
                </c:pt>
                <c:pt idx="301">
                  <c:v>09-05-2023</c:v>
                </c:pt>
                <c:pt idx="302">
                  <c:v>09-04-2023</c:v>
                </c:pt>
                <c:pt idx="303">
                  <c:v>09-01-2023</c:v>
                </c:pt>
                <c:pt idx="304">
                  <c:v>08/31/2023</c:v>
                </c:pt>
                <c:pt idx="305">
                  <c:v>08/30/2023</c:v>
                </c:pt>
                <c:pt idx="306">
                  <c:v>08/29/2023</c:v>
                </c:pt>
                <c:pt idx="307">
                  <c:v>08/28/2023</c:v>
                </c:pt>
                <c:pt idx="308">
                  <c:v>08/25/2023</c:v>
                </c:pt>
                <c:pt idx="309">
                  <c:v>08/24/2023</c:v>
                </c:pt>
                <c:pt idx="310">
                  <c:v>08/23/2023</c:v>
                </c:pt>
                <c:pt idx="311">
                  <c:v>08/22/2023</c:v>
                </c:pt>
                <c:pt idx="312">
                  <c:v>08/21/2023</c:v>
                </c:pt>
                <c:pt idx="313">
                  <c:v>08/18/2023</c:v>
                </c:pt>
                <c:pt idx="314">
                  <c:v>08/17/2023</c:v>
                </c:pt>
                <c:pt idx="315">
                  <c:v>08/16/2023</c:v>
                </c:pt>
                <c:pt idx="316">
                  <c:v>08/14/2023</c:v>
                </c:pt>
                <c:pt idx="317">
                  <c:v>08-11-2023</c:v>
                </c:pt>
                <c:pt idx="318">
                  <c:v>08-10-2023</c:v>
                </c:pt>
                <c:pt idx="319">
                  <c:v>08-09-2023</c:v>
                </c:pt>
                <c:pt idx="320">
                  <c:v>08-08-2023</c:v>
                </c:pt>
                <c:pt idx="321">
                  <c:v>08-07-2023</c:v>
                </c:pt>
                <c:pt idx="322">
                  <c:v>08-04-2023</c:v>
                </c:pt>
                <c:pt idx="323">
                  <c:v>08-03-2023</c:v>
                </c:pt>
                <c:pt idx="324">
                  <c:v>08-02-2023</c:v>
                </c:pt>
                <c:pt idx="325">
                  <c:v>08-01-2023</c:v>
                </c:pt>
                <c:pt idx="326">
                  <c:v>07/31/2023</c:v>
                </c:pt>
                <c:pt idx="327">
                  <c:v>07/28/2023</c:v>
                </c:pt>
                <c:pt idx="328">
                  <c:v>07/27/2023</c:v>
                </c:pt>
                <c:pt idx="329">
                  <c:v>07/26/2023</c:v>
                </c:pt>
                <c:pt idx="330">
                  <c:v>07/25/2023</c:v>
                </c:pt>
                <c:pt idx="331">
                  <c:v>07/24/2023</c:v>
                </c:pt>
                <c:pt idx="332">
                  <c:v>07/21/2023</c:v>
                </c:pt>
                <c:pt idx="333">
                  <c:v>07/20/2023</c:v>
                </c:pt>
                <c:pt idx="334">
                  <c:v>07/19/2023</c:v>
                </c:pt>
                <c:pt idx="335">
                  <c:v>07/18/2023</c:v>
                </c:pt>
                <c:pt idx="336">
                  <c:v>07/17/2023</c:v>
                </c:pt>
                <c:pt idx="337">
                  <c:v>07/14/2023</c:v>
                </c:pt>
                <c:pt idx="338">
                  <c:v>07/13/2023</c:v>
                </c:pt>
                <c:pt idx="339">
                  <c:v>07-12-2023</c:v>
                </c:pt>
                <c:pt idx="340">
                  <c:v>07-11-2023</c:v>
                </c:pt>
                <c:pt idx="341">
                  <c:v>07-10-2023</c:v>
                </c:pt>
                <c:pt idx="342">
                  <c:v>07-07-2023</c:v>
                </c:pt>
                <c:pt idx="343">
                  <c:v>07-06-2023</c:v>
                </c:pt>
                <c:pt idx="344">
                  <c:v>07-05-2023</c:v>
                </c:pt>
                <c:pt idx="345">
                  <c:v>07-04-2023</c:v>
                </c:pt>
                <c:pt idx="346">
                  <c:v>07-03-2023</c:v>
                </c:pt>
                <c:pt idx="347">
                  <c:v>06/30/2023</c:v>
                </c:pt>
                <c:pt idx="348">
                  <c:v>06/28/2023</c:v>
                </c:pt>
                <c:pt idx="349">
                  <c:v>06/27/2023</c:v>
                </c:pt>
                <c:pt idx="350">
                  <c:v>06/26/2023</c:v>
                </c:pt>
                <c:pt idx="351">
                  <c:v>06/23/2023</c:v>
                </c:pt>
                <c:pt idx="352">
                  <c:v>06/22/2023</c:v>
                </c:pt>
                <c:pt idx="353">
                  <c:v>06/21/2023</c:v>
                </c:pt>
                <c:pt idx="354">
                  <c:v>06/20/2023</c:v>
                </c:pt>
                <c:pt idx="355">
                  <c:v>06/19/2023</c:v>
                </c:pt>
                <c:pt idx="356">
                  <c:v>06/16/2023</c:v>
                </c:pt>
                <c:pt idx="357">
                  <c:v>06/15/2023</c:v>
                </c:pt>
                <c:pt idx="358">
                  <c:v>06/14/2023</c:v>
                </c:pt>
                <c:pt idx="359">
                  <c:v>06/13/2023</c:v>
                </c:pt>
                <c:pt idx="360">
                  <c:v>06-12-2023</c:v>
                </c:pt>
                <c:pt idx="361">
                  <c:v>06-09-2023</c:v>
                </c:pt>
                <c:pt idx="362">
                  <c:v>06-08-2023</c:v>
                </c:pt>
                <c:pt idx="363">
                  <c:v>06-07-2023</c:v>
                </c:pt>
                <c:pt idx="364">
                  <c:v>06-06-2023</c:v>
                </c:pt>
                <c:pt idx="365">
                  <c:v>06-05-2023</c:v>
                </c:pt>
                <c:pt idx="366">
                  <c:v>06-02-2023</c:v>
                </c:pt>
                <c:pt idx="367">
                  <c:v>06-01-2023</c:v>
                </c:pt>
                <c:pt idx="368">
                  <c:v>05/31/2023</c:v>
                </c:pt>
                <c:pt idx="369">
                  <c:v>05/30/2023</c:v>
                </c:pt>
                <c:pt idx="370">
                  <c:v>05/29/2023</c:v>
                </c:pt>
                <c:pt idx="371">
                  <c:v>05/26/2023</c:v>
                </c:pt>
                <c:pt idx="372">
                  <c:v>05/25/2023</c:v>
                </c:pt>
                <c:pt idx="373">
                  <c:v>05/24/2023</c:v>
                </c:pt>
                <c:pt idx="374">
                  <c:v>05/23/2023</c:v>
                </c:pt>
                <c:pt idx="375">
                  <c:v>05/22/2023</c:v>
                </c:pt>
                <c:pt idx="376">
                  <c:v>05/19/2023</c:v>
                </c:pt>
                <c:pt idx="377">
                  <c:v>05/18/2023</c:v>
                </c:pt>
                <c:pt idx="378">
                  <c:v>05/17/2023</c:v>
                </c:pt>
                <c:pt idx="379">
                  <c:v>05/16/2023</c:v>
                </c:pt>
                <c:pt idx="380">
                  <c:v>05/15/2023</c:v>
                </c:pt>
                <c:pt idx="381">
                  <c:v>05-12-2023</c:v>
                </c:pt>
                <c:pt idx="382">
                  <c:v>05-11-2023</c:v>
                </c:pt>
                <c:pt idx="383">
                  <c:v>05-10-2023</c:v>
                </c:pt>
                <c:pt idx="384">
                  <c:v>05-09-2023</c:v>
                </c:pt>
                <c:pt idx="385">
                  <c:v>05-08-2023</c:v>
                </c:pt>
                <c:pt idx="386">
                  <c:v>05-05-2023</c:v>
                </c:pt>
                <c:pt idx="387">
                  <c:v>05-04-2023</c:v>
                </c:pt>
                <c:pt idx="388">
                  <c:v>05-03-2023</c:v>
                </c:pt>
                <c:pt idx="389">
                  <c:v>05-02-2023</c:v>
                </c:pt>
                <c:pt idx="390">
                  <c:v>04/28/2023</c:v>
                </c:pt>
                <c:pt idx="391">
                  <c:v>04/27/2023</c:v>
                </c:pt>
                <c:pt idx="392">
                  <c:v>04/26/2023</c:v>
                </c:pt>
                <c:pt idx="393">
                  <c:v>04/25/2023</c:v>
                </c:pt>
                <c:pt idx="394">
                  <c:v>04/24/2023</c:v>
                </c:pt>
                <c:pt idx="395">
                  <c:v>04/21/2023</c:v>
                </c:pt>
                <c:pt idx="396">
                  <c:v>04/20/2023</c:v>
                </c:pt>
                <c:pt idx="397">
                  <c:v>04/19/2023</c:v>
                </c:pt>
                <c:pt idx="398">
                  <c:v>04/18/2023</c:v>
                </c:pt>
                <c:pt idx="399">
                  <c:v>04/17/2023</c:v>
                </c:pt>
                <c:pt idx="400">
                  <c:v>04/13/2023</c:v>
                </c:pt>
                <c:pt idx="401">
                  <c:v>04-12-2023</c:v>
                </c:pt>
                <c:pt idx="402">
                  <c:v>04-11-2023</c:v>
                </c:pt>
                <c:pt idx="403">
                  <c:v>04-10-2023</c:v>
                </c:pt>
                <c:pt idx="404">
                  <c:v>04-06-2023</c:v>
                </c:pt>
                <c:pt idx="405">
                  <c:v>04-05-2023</c:v>
                </c:pt>
                <c:pt idx="406">
                  <c:v>04-03-2023</c:v>
                </c:pt>
                <c:pt idx="407">
                  <c:v>03/31/2023</c:v>
                </c:pt>
                <c:pt idx="408">
                  <c:v>03/29/2023</c:v>
                </c:pt>
                <c:pt idx="409">
                  <c:v>03/28/2023</c:v>
                </c:pt>
                <c:pt idx="410">
                  <c:v>03/27/2023</c:v>
                </c:pt>
                <c:pt idx="411">
                  <c:v>03/24/2023</c:v>
                </c:pt>
                <c:pt idx="412">
                  <c:v>03/23/2023</c:v>
                </c:pt>
                <c:pt idx="413">
                  <c:v>03/22/2023</c:v>
                </c:pt>
                <c:pt idx="414">
                  <c:v>03/21/2023</c:v>
                </c:pt>
                <c:pt idx="415">
                  <c:v>03/20/2023</c:v>
                </c:pt>
                <c:pt idx="416">
                  <c:v>03/17/2023</c:v>
                </c:pt>
                <c:pt idx="417">
                  <c:v>03/16/2023</c:v>
                </c:pt>
                <c:pt idx="418">
                  <c:v>03/15/2023</c:v>
                </c:pt>
                <c:pt idx="419">
                  <c:v>03/14/2023</c:v>
                </c:pt>
                <c:pt idx="420">
                  <c:v>03/13/2023</c:v>
                </c:pt>
                <c:pt idx="421">
                  <c:v>03-10-2023</c:v>
                </c:pt>
                <c:pt idx="422">
                  <c:v>03-09-2023</c:v>
                </c:pt>
                <c:pt idx="423">
                  <c:v>03-08-2023</c:v>
                </c:pt>
                <c:pt idx="424">
                  <c:v>03-06-2023</c:v>
                </c:pt>
                <c:pt idx="425">
                  <c:v>03-03-2023</c:v>
                </c:pt>
                <c:pt idx="426">
                  <c:v>03-02-2023</c:v>
                </c:pt>
                <c:pt idx="427">
                  <c:v>03-01-2023</c:v>
                </c:pt>
                <c:pt idx="428">
                  <c:v>02/28/2023</c:v>
                </c:pt>
                <c:pt idx="429">
                  <c:v>02/27/2023</c:v>
                </c:pt>
                <c:pt idx="430">
                  <c:v>02/24/2023</c:v>
                </c:pt>
                <c:pt idx="431">
                  <c:v>02/23/2023</c:v>
                </c:pt>
                <c:pt idx="432">
                  <c:v>02/22/2023</c:v>
                </c:pt>
                <c:pt idx="433">
                  <c:v>02/21/2023</c:v>
                </c:pt>
                <c:pt idx="434">
                  <c:v>02/20/2023</c:v>
                </c:pt>
                <c:pt idx="435">
                  <c:v>02/17/2023</c:v>
                </c:pt>
                <c:pt idx="436">
                  <c:v>02/16/2023</c:v>
                </c:pt>
                <c:pt idx="437">
                  <c:v>02/15/2023</c:v>
                </c:pt>
                <c:pt idx="438">
                  <c:v>02/14/2023</c:v>
                </c:pt>
                <c:pt idx="439">
                  <c:v>02/13/2023</c:v>
                </c:pt>
                <c:pt idx="440">
                  <c:v>02-10-2023</c:v>
                </c:pt>
                <c:pt idx="441">
                  <c:v>02-09-2023</c:v>
                </c:pt>
                <c:pt idx="442">
                  <c:v>02-08-2023</c:v>
                </c:pt>
                <c:pt idx="443">
                  <c:v>02-07-2023</c:v>
                </c:pt>
                <c:pt idx="444">
                  <c:v>02-06-2023</c:v>
                </c:pt>
                <c:pt idx="445">
                  <c:v>02-03-2023</c:v>
                </c:pt>
                <c:pt idx="446">
                  <c:v>02-02-2023</c:v>
                </c:pt>
                <c:pt idx="447">
                  <c:v>02-01-2023</c:v>
                </c:pt>
                <c:pt idx="448">
                  <c:v>01/31/2023</c:v>
                </c:pt>
                <c:pt idx="449">
                  <c:v>01/30/2023</c:v>
                </c:pt>
                <c:pt idx="450">
                  <c:v>01/27/2023</c:v>
                </c:pt>
                <c:pt idx="451">
                  <c:v>01/25/2023</c:v>
                </c:pt>
                <c:pt idx="452">
                  <c:v>01/24/2023</c:v>
                </c:pt>
                <c:pt idx="453">
                  <c:v>01/23/2023</c:v>
                </c:pt>
                <c:pt idx="454">
                  <c:v>01/20/2023</c:v>
                </c:pt>
                <c:pt idx="455">
                  <c:v>01/19/2023</c:v>
                </c:pt>
                <c:pt idx="456">
                  <c:v>01/18/2023</c:v>
                </c:pt>
                <c:pt idx="457">
                  <c:v>01/17/2023</c:v>
                </c:pt>
                <c:pt idx="458">
                  <c:v>01/16/2023</c:v>
                </c:pt>
                <c:pt idx="459">
                  <c:v>01/13/2023</c:v>
                </c:pt>
                <c:pt idx="460">
                  <c:v>01-12-2023</c:v>
                </c:pt>
                <c:pt idx="461">
                  <c:v>01-11-2023</c:v>
                </c:pt>
                <c:pt idx="462">
                  <c:v>01-10-2023</c:v>
                </c:pt>
                <c:pt idx="463">
                  <c:v>01-09-2023</c:v>
                </c:pt>
                <c:pt idx="464">
                  <c:v>01-06-2023</c:v>
                </c:pt>
                <c:pt idx="465">
                  <c:v>01-05-2023</c:v>
                </c:pt>
                <c:pt idx="466">
                  <c:v>01-04-2023</c:v>
                </c:pt>
                <c:pt idx="467">
                  <c:v>01-03-2023</c:v>
                </c:pt>
                <c:pt idx="468">
                  <c:v>01-02-2023</c:v>
                </c:pt>
                <c:pt idx="469">
                  <c:v>12/30/2022</c:v>
                </c:pt>
                <c:pt idx="470">
                  <c:v>12/29/2022</c:v>
                </c:pt>
                <c:pt idx="471">
                  <c:v>12/28/2022</c:v>
                </c:pt>
                <c:pt idx="472">
                  <c:v>12/27/2022</c:v>
                </c:pt>
                <c:pt idx="473">
                  <c:v>12/26/2022</c:v>
                </c:pt>
                <c:pt idx="474">
                  <c:v>12/23/2022</c:v>
                </c:pt>
                <c:pt idx="475">
                  <c:v>12/22/2022</c:v>
                </c:pt>
                <c:pt idx="476">
                  <c:v>12/21/2022</c:v>
                </c:pt>
                <c:pt idx="477">
                  <c:v>12/20/2022</c:v>
                </c:pt>
                <c:pt idx="478">
                  <c:v>12/19/2022</c:v>
                </c:pt>
                <c:pt idx="479">
                  <c:v>12/16/2022</c:v>
                </c:pt>
                <c:pt idx="480">
                  <c:v>12/15/2022</c:v>
                </c:pt>
                <c:pt idx="481">
                  <c:v>12/14/2022</c:v>
                </c:pt>
                <c:pt idx="482">
                  <c:v>12/13/2022</c:v>
                </c:pt>
                <c:pt idx="483">
                  <c:v>12-12-2022</c:v>
                </c:pt>
                <c:pt idx="484">
                  <c:v>12-09-2022</c:v>
                </c:pt>
                <c:pt idx="485">
                  <c:v>12-08-2022</c:v>
                </c:pt>
                <c:pt idx="486">
                  <c:v>12-07-2022</c:v>
                </c:pt>
                <c:pt idx="487">
                  <c:v>12-06-2022</c:v>
                </c:pt>
                <c:pt idx="488">
                  <c:v>12-05-2022</c:v>
                </c:pt>
                <c:pt idx="489">
                  <c:v>12-02-2022</c:v>
                </c:pt>
                <c:pt idx="490">
                  <c:v>12-01-2022</c:v>
                </c:pt>
                <c:pt idx="491">
                  <c:v>11/30/2022</c:v>
                </c:pt>
                <c:pt idx="492">
                  <c:v>11/29/2022</c:v>
                </c:pt>
                <c:pt idx="493">
                  <c:v>11/28/2022</c:v>
                </c:pt>
                <c:pt idx="494">
                  <c:v>11/25/2022</c:v>
                </c:pt>
                <c:pt idx="495">
                  <c:v>11/24/2022</c:v>
                </c:pt>
                <c:pt idx="496">
                  <c:v>11/23/2022</c:v>
                </c:pt>
                <c:pt idx="497">
                  <c:v>11/22/2022</c:v>
                </c:pt>
                <c:pt idx="498">
                  <c:v>11/21/2022</c:v>
                </c:pt>
                <c:pt idx="499">
                  <c:v>11/18/2022</c:v>
                </c:pt>
                <c:pt idx="500">
                  <c:v>11/17/2022</c:v>
                </c:pt>
                <c:pt idx="501">
                  <c:v>11/16/2022</c:v>
                </c:pt>
                <c:pt idx="502">
                  <c:v>11/15/2022</c:v>
                </c:pt>
                <c:pt idx="503">
                  <c:v>11/14/2022</c:v>
                </c:pt>
                <c:pt idx="504">
                  <c:v>11-11-2022</c:v>
                </c:pt>
                <c:pt idx="505">
                  <c:v>11-10-2022</c:v>
                </c:pt>
                <c:pt idx="506">
                  <c:v>11-09-2022</c:v>
                </c:pt>
                <c:pt idx="507">
                  <c:v>11-07-2022</c:v>
                </c:pt>
                <c:pt idx="508">
                  <c:v>11-04-2022</c:v>
                </c:pt>
                <c:pt idx="509">
                  <c:v>11-03-2022</c:v>
                </c:pt>
                <c:pt idx="510">
                  <c:v>11-02-2022</c:v>
                </c:pt>
                <c:pt idx="511">
                  <c:v>11-01-2022</c:v>
                </c:pt>
                <c:pt idx="512">
                  <c:v>10/31/2022</c:v>
                </c:pt>
                <c:pt idx="513">
                  <c:v>10/28/2022</c:v>
                </c:pt>
                <c:pt idx="514">
                  <c:v>10/27/2022</c:v>
                </c:pt>
                <c:pt idx="515">
                  <c:v>10/25/2022</c:v>
                </c:pt>
                <c:pt idx="516">
                  <c:v>10/24/2022</c:v>
                </c:pt>
                <c:pt idx="517">
                  <c:v>10/21/2022</c:v>
                </c:pt>
                <c:pt idx="518">
                  <c:v>10/20/2022</c:v>
                </c:pt>
                <c:pt idx="519">
                  <c:v>10/19/2022</c:v>
                </c:pt>
                <c:pt idx="520">
                  <c:v>10/18/2022</c:v>
                </c:pt>
                <c:pt idx="521">
                  <c:v>10/17/2022</c:v>
                </c:pt>
                <c:pt idx="522">
                  <c:v>10/14/2022</c:v>
                </c:pt>
                <c:pt idx="523">
                  <c:v>10/13/2022</c:v>
                </c:pt>
                <c:pt idx="524">
                  <c:v>10-12-2022</c:v>
                </c:pt>
                <c:pt idx="525">
                  <c:v>10-11-2022</c:v>
                </c:pt>
                <c:pt idx="526">
                  <c:v>10-10-2022</c:v>
                </c:pt>
                <c:pt idx="527">
                  <c:v>10-07-2022</c:v>
                </c:pt>
                <c:pt idx="528">
                  <c:v>10-06-2022</c:v>
                </c:pt>
                <c:pt idx="529">
                  <c:v>10-04-2022</c:v>
                </c:pt>
                <c:pt idx="530">
                  <c:v>10-03-2022</c:v>
                </c:pt>
                <c:pt idx="531">
                  <c:v>09/30/2022</c:v>
                </c:pt>
                <c:pt idx="532">
                  <c:v>09/29/2022</c:v>
                </c:pt>
                <c:pt idx="533">
                  <c:v>09/28/2022</c:v>
                </c:pt>
                <c:pt idx="534">
                  <c:v>09/27/2022</c:v>
                </c:pt>
                <c:pt idx="535">
                  <c:v>09/26/2022</c:v>
                </c:pt>
                <c:pt idx="536">
                  <c:v>09/23/2022</c:v>
                </c:pt>
                <c:pt idx="537">
                  <c:v>09/22/2022</c:v>
                </c:pt>
                <c:pt idx="538">
                  <c:v>09/21/2022</c:v>
                </c:pt>
                <c:pt idx="539">
                  <c:v>09/20/2022</c:v>
                </c:pt>
                <c:pt idx="540">
                  <c:v>09/19/2022</c:v>
                </c:pt>
                <c:pt idx="541">
                  <c:v>09/16/2022</c:v>
                </c:pt>
                <c:pt idx="542">
                  <c:v>09/15/2022</c:v>
                </c:pt>
                <c:pt idx="543">
                  <c:v>09/14/2022</c:v>
                </c:pt>
                <c:pt idx="544">
                  <c:v>09/13/2022</c:v>
                </c:pt>
                <c:pt idx="545">
                  <c:v>09-12-2022</c:v>
                </c:pt>
                <c:pt idx="546">
                  <c:v>09-09-2022</c:v>
                </c:pt>
                <c:pt idx="547">
                  <c:v>09-08-2022</c:v>
                </c:pt>
                <c:pt idx="548">
                  <c:v>09-07-2022</c:v>
                </c:pt>
                <c:pt idx="549">
                  <c:v>09-06-2022</c:v>
                </c:pt>
                <c:pt idx="550">
                  <c:v>09-05-2022</c:v>
                </c:pt>
                <c:pt idx="551">
                  <c:v>09-02-2022</c:v>
                </c:pt>
                <c:pt idx="552">
                  <c:v>09-01-2022</c:v>
                </c:pt>
                <c:pt idx="553">
                  <c:v>08/30/2022</c:v>
                </c:pt>
                <c:pt idx="554">
                  <c:v>08/29/2022</c:v>
                </c:pt>
                <c:pt idx="555">
                  <c:v>08/26/2022</c:v>
                </c:pt>
                <c:pt idx="556">
                  <c:v>08/25/2022</c:v>
                </c:pt>
                <c:pt idx="557">
                  <c:v>08/24/2022</c:v>
                </c:pt>
                <c:pt idx="558">
                  <c:v>08/23/2022</c:v>
                </c:pt>
                <c:pt idx="559">
                  <c:v>08/22/2022</c:v>
                </c:pt>
                <c:pt idx="560">
                  <c:v>08/19/2022</c:v>
                </c:pt>
                <c:pt idx="561">
                  <c:v>08/18/2022</c:v>
                </c:pt>
                <c:pt idx="562">
                  <c:v>08/17/2022</c:v>
                </c:pt>
                <c:pt idx="563">
                  <c:v>08/16/2022</c:v>
                </c:pt>
                <c:pt idx="564">
                  <c:v>08-12-2022</c:v>
                </c:pt>
                <c:pt idx="565">
                  <c:v>08-11-2022</c:v>
                </c:pt>
                <c:pt idx="566">
                  <c:v>08-10-2022</c:v>
                </c:pt>
                <c:pt idx="567">
                  <c:v>08-08-2022</c:v>
                </c:pt>
                <c:pt idx="568">
                  <c:v>08-05-2022</c:v>
                </c:pt>
                <c:pt idx="569">
                  <c:v>08-04-2022</c:v>
                </c:pt>
                <c:pt idx="570">
                  <c:v>08-03-2022</c:v>
                </c:pt>
                <c:pt idx="571">
                  <c:v>08-02-2022</c:v>
                </c:pt>
                <c:pt idx="572">
                  <c:v>08-01-2022</c:v>
                </c:pt>
                <c:pt idx="573">
                  <c:v>07/29/2022</c:v>
                </c:pt>
                <c:pt idx="574">
                  <c:v>07/28/2022</c:v>
                </c:pt>
                <c:pt idx="575">
                  <c:v>07/27/2022</c:v>
                </c:pt>
                <c:pt idx="576">
                  <c:v>07/26/2022</c:v>
                </c:pt>
                <c:pt idx="577">
                  <c:v>07/25/2022</c:v>
                </c:pt>
                <c:pt idx="578">
                  <c:v>07/22/2022</c:v>
                </c:pt>
                <c:pt idx="579">
                  <c:v>07/21/2022</c:v>
                </c:pt>
                <c:pt idx="580">
                  <c:v>07/20/2022</c:v>
                </c:pt>
                <c:pt idx="581">
                  <c:v>07/19/2022</c:v>
                </c:pt>
                <c:pt idx="582">
                  <c:v>07/18/2022</c:v>
                </c:pt>
                <c:pt idx="583">
                  <c:v>07/15/2022</c:v>
                </c:pt>
                <c:pt idx="584">
                  <c:v>07/14/2022</c:v>
                </c:pt>
                <c:pt idx="585">
                  <c:v>07/13/2022</c:v>
                </c:pt>
                <c:pt idx="586">
                  <c:v>07-12-2022</c:v>
                </c:pt>
                <c:pt idx="587">
                  <c:v>07-11-2022</c:v>
                </c:pt>
                <c:pt idx="588">
                  <c:v>07-08-2022</c:v>
                </c:pt>
                <c:pt idx="589">
                  <c:v>07-07-2022</c:v>
                </c:pt>
                <c:pt idx="590">
                  <c:v>07-06-2022</c:v>
                </c:pt>
                <c:pt idx="591">
                  <c:v>07-05-2022</c:v>
                </c:pt>
                <c:pt idx="592">
                  <c:v>07-04-2022</c:v>
                </c:pt>
                <c:pt idx="593">
                  <c:v>07-01-2022</c:v>
                </c:pt>
                <c:pt idx="594">
                  <c:v>06/30/2022</c:v>
                </c:pt>
                <c:pt idx="595">
                  <c:v>06/29/2022</c:v>
                </c:pt>
                <c:pt idx="596">
                  <c:v>06/28/2022</c:v>
                </c:pt>
                <c:pt idx="597">
                  <c:v>06/27/2022</c:v>
                </c:pt>
                <c:pt idx="598">
                  <c:v>06/24/2022</c:v>
                </c:pt>
                <c:pt idx="599">
                  <c:v>06/23/2022</c:v>
                </c:pt>
                <c:pt idx="600">
                  <c:v>06/22/2022</c:v>
                </c:pt>
                <c:pt idx="601">
                  <c:v>06/21/2022</c:v>
                </c:pt>
                <c:pt idx="602">
                  <c:v>06/20/2022</c:v>
                </c:pt>
                <c:pt idx="603">
                  <c:v>06/17/2022</c:v>
                </c:pt>
                <c:pt idx="604">
                  <c:v>06/16/2022</c:v>
                </c:pt>
                <c:pt idx="605">
                  <c:v>06/15/2022</c:v>
                </c:pt>
                <c:pt idx="606">
                  <c:v>06/14/2022</c:v>
                </c:pt>
                <c:pt idx="607">
                  <c:v>06/13/2022</c:v>
                </c:pt>
                <c:pt idx="608">
                  <c:v>06-10-2022</c:v>
                </c:pt>
                <c:pt idx="609">
                  <c:v>06-09-2022</c:v>
                </c:pt>
                <c:pt idx="610">
                  <c:v>06-08-2022</c:v>
                </c:pt>
                <c:pt idx="611">
                  <c:v>06-07-2022</c:v>
                </c:pt>
                <c:pt idx="612">
                  <c:v>06-06-2022</c:v>
                </c:pt>
                <c:pt idx="613">
                  <c:v>06-03-2022</c:v>
                </c:pt>
                <c:pt idx="614">
                  <c:v>06-02-2022</c:v>
                </c:pt>
                <c:pt idx="615">
                  <c:v>06-01-2022</c:v>
                </c:pt>
                <c:pt idx="616">
                  <c:v>05/31/2022</c:v>
                </c:pt>
                <c:pt idx="617">
                  <c:v>05/30/2022</c:v>
                </c:pt>
                <c:pt idx="618">
                  <c:v>05/27/2022</c:v>
                </c:pt>
                <c:pt idx="619">
                  <c:v>05/26/2022</c:v>
                </c:pt>
                <c:pt idx="620">
                  <c:v>05/25/2022</c:v>
                </c:pt>
                <c:pt idx="621">
                  <c:v>05/24/2022</c:v>
                </c:pt>
                <c:pt idx="622">
                  <c:v>05/23/2022</c:v>
                </c:pt>
                <c:pt idx="623">
                  <c:v>05/20/2022</c:v>
                </c:pt>
                <c:pt idx="624">
                  <c:v>05/19/2022</c:v>
                </c:pt>
                <c:pt idx="625">
                  <c:v>05/18/2022</c:v>
                </c:pt>
                <c:pt idx="626">
                  <c:v>05/17/2022</c:v>
                </c:pt>
                <c:pt idx="627">
                  <c:v>05/16/2022</c:v>
                </c:pt>
                <c:pt idx="628">
                  <c:v>05/13/2022</c:v>
                </c:pt>
                <c:pt idx="629">
                  <c:v>05-12-2022</c:v>
                </c:pt>
                <c:pt idx="630">
                  <c:v>05-11-2022</c:v>
                </c:pt>
                <c:pt idx="631">
                  <c:v>05-10-2022</c:v>
                </c:pt>
                <c:pt idx="632">
                  <c:v>05-09-2022</c:v>
                </c:pt>
                <c:pt idx="633">
                  <c:v>05-06-2022</c:v>
                </c:pt>
                <c:pt idx="634">
                  <c:v>05-05-2022</c:v>
                </c:pt>
                <c:pt idx="635">
                  <c:v>05-04-2022</c:v>
                </c:pt>
                <c:pt idx="636">
                  <c:v>05-02-2022</c:v>
                </c:pt>
                <c:pt idx="637">
                  <c:v>04/29/2022</c:v>
                </c:pt>
                <c:pt idx="638">
                  <c:v>04/28/2022</c:v>
                </c:pt>
                <c:pt idx="639">
                  <c:v>04/27/2022</c:v>
                </c:pt>
                <c:pt idx="640">
                  <c:v>04/26/2022</c:v>
                </c:pt>
                <c:pt idx="641">
                  <c:v>04/25/2022</c:v>
                </c:pt>
                <c:pt idx="642">
                  <c:v>04/22/2022</c:v>
                </c:pt>
                <c:pt idx="643">
                  <c:v>04/21/2022</c:v>
                </c:pt>
                <c:pt idx="644">
                  <c:v>04/20/2022</c:v>
                </c:pt>
                <c:pt idx="645">
                  <c:v>04/19/2022</c:v>
                </c:pt>
                <c:pt idx="646">
                  <c:v>04/18/2022</c:v>
                </c:pt>
                <c:pt idx="647">
                  <c:v>04/13/2022</c:v>
                </c:pt>
                <c:pt idx="648">
                  <c:v>04-12-2022</c:v>
                </c:pt>
                <c:pt idx="649">
                  <c:v>04-11-2022</c:v>
                </c:pt>
                <c:pt idx="650">
                  <c:v>04-08-2022</c:v>
                </c:pt>
                <c:pt idx="651">
                  <c:v>04-07-2022</c:v>
                </c:pt>
                <c:pt idx="652">
                  <c:v>04-06-2022</c:v>
                </c:pt>
                <c:pt idx="653">
                  <c:v>04-05-2022</c:v>
                </c:pt>
                <c:pt idx="654">
                  <c:v>04-04-2022</c:v>
                </c:pt>
                <c:pt idx="655">
                  <c:v>04-01-2022</c:v>
                </c:pt>
                <c:pt idx="656">
                  <c:v>03/31/2022</c:v>
                </c:pt>
                <c:pt idx="657">
                  <c:v>03/30/2022</c:v>
                </c:pt>
                <c:pt idx="658">
                  <c:v>03/29/2022</c:v>
                </c:pt>
                <c:pt idx="659">
                  <c:v>03/28/2022</c:v>
                </c:pt>
                <c:pt idx="660">
                  <c:v>03/25/2022</c:v>
                </c:pt>
                <c:pt idx="661">
                  <c:v>03/24/2022</c:v>
                </c:pt>
                <c:pt idx="662">
                  <c:v>03/23/2022</c:v>
                </c:pt>
                <c:pt idx="663">
                  <c:v>03/22/2022</c:v>
                </c:pt>
                <c:pt idx="664">
                  <c:v>03/21/2022</c:v>
                </c:pt>
                <c:pt idx="665">
                  <c:v>03/17/2022</c:v>
                </c:pt>
                <c:pt idx="666">
                  <c:v>03/16/2022</c:v>
                </c:pt>
                <c:pt idx="667">
                  <c:v>03/15/2022</c:v>
                </c:pt>
                <c:pt idx="668">
                  <c:v>03/14/2022</c:v>
                </c:pt>
                <c:pt idx="669">
                  <c:v>03-11-2022</c:v>
                </c:pt>
                <c:pt idx="670">
                  <c:v>03-10-2022</c:v>
                </c:pt>
                <c:pt idx="671">
                  <c:v>03-09-2022</c:v>
                </c:pt>
                <c:pt idx="672">
                  <c:v>03-08-2022</c:v>
                </c:pt>
                <c:pt idx="673">
                  <c:v>03-07-2022</c:v>
                </c:pt>
                <c:pt idx="674">
                  <c:v>03-04-2022</c:v>
                </c:pt>
                <c:pt idx="675">
                  <c:v>03-03-2022</c:v>
                </c:pt>
                <c:pt idx="676">
                  <c:v>03-02-2022</c:v>
                </c:pt>
                <c:pt idx="677">
                  <c:v>02/28/2022</c:v>
                </c:pt>
                <c:pt idx="678">
                  <c:v>02/25/2022</c:v>
                </c:pt>
                <c:pt idx="679">
                  <c:v>02/24/2022</c:v>
                </c:pt>
                <c:pt idx="680">
                  <c:v>02/23/2022</c:v>
                </c:pt>
                <c:pt idx="681">
                  <c:v>02/22/2022</c:v>
                </c:pt>
                <c:pt idx="682">
                  <c:v>02/21/2022</c:v>
                </c:pt>
                <c:pt idx="683">
                  <c:v>02/18/2022</c:v>
                </c:pt>
                <c:pt idx="684">
                  <c:v>02/17/2022</c:v>
                </c:pt>
                <c:pt idx="685">
                  <c:v>02/16/2022</c:v>
                </c:pt>
                <c:pt idx="686">
                  <c:v>02/15/2022</c:v>
                </c:pt>
                <c:pt idx="687">
                  <c:v>02/14/2022</c:v>
                </c:pt>
                <c:pt idx="688">
                  <c:v>02-11-2022</c:v>
                </c:pt>
                <c:pt idx="689">
                  <c:v>02-10-2022</c:v>
                </c:pt>
                <c:pt idx="690">
                  <c:v>02-09-2022</c:v>
                </c:pt>
                <c:pt idx="691">
                  <c:v>02-08-2022</c:v>
                </c:pt>
                <c:pt idx="692">
                  <c:v>02-07-2022</c:v>
                </c:pt>
                <c:pt idx="693">
                  <c:v>02-04-2022</c:v>
                </c:pt>
                <c:pt idx="694">
                  <c:v>02-03-2022</c:v>
                </c:pt>
                <c:pt idx="695">
                  <c:v>02-02-2022</c:v>
                </c:pt>
                <c:pt idx="696">
                  <c:v>02-01-2022</c:v>
                </c:pt>
                <c:pt idx="697">
                  <c:v>01/31/2022</c:v>
                </c:pt>
                <c:pt idx="698">
                  <c:v>01/28/2022</c:v>
                </c:pt>
                <c:pt idx="699">
                  <c:v>01/27/2022</c:v>
                </c:pt>
                <c:pt idx="700">
                  <c:v>01/25/2022</c:v>
                </c:pt>
                <c:pt idx="701">
                  <c:v>01/24/2022</c:v>
                </c:pt>
                <c:pt idx="702">
                  <c:v>01/21/2022</c:v>
                </c:pt>
                <c:pt idx="703">
                  <c:v>01/20/2022</c:v>
                </c:pt>
                <c:pt idx="704">
                  <c:v>01/19/2022</c:v>
                </c:pt>
                <c:pt idx="705">
                  <c:v>01/18/2022</c:v>
                </c:pt>
                <c:pt idx="706">
                  <c:v>01/17/2022</c:v>
                </c:pt>
                <c:pt idx="707">
                  <c:v>01/14/2022</c:v>
                </c:pt>
                <c:pt idx="708">
                  <c:v>01/13/2022</c:v>
                </c:pt>
                <c:pt idx="709">
                  <c:v>01-12-2022</c:v>
                </c:pt>
                <c:pt idx="710">
                  <c:v>01-11-2022</c:v>
                </c:pt>
                <c:pt idx="711">
                  <c:v>01-10-2022</c:v>
                </c:pt>
                <c:pt idx="712">
                  <c:v>01-07-2022</c:v>
                </c:pt>
                <c:pt idx="713">
                  <c:v>01-06-2022</c:v>
                </c:pt>
                <c:pt idx="714">
                  <c:v>01-05-2022</c:v>
                </c:pt>
                <c:pt idx="715">
                  <c:v>01-04-2022</c:v>
                </c:pt>
                <c:pt idx="716">
                  <c:v>01-03-2022</c:v>
                </c:pt>
                <c:pt idx="717">
                  <c:v>12/31/2021</c:v>
                </c:pt>
                <c:pt idx="718">
                  <c:v>12/30/2021</c:v>
                </c:pt>
                <c:pt idx="719">
                  <c:v>12/29/2021</c:v>
                </c:pt>
                <c:pt idx="720">
                  <c:v>12/28/2021</c:v>
                </c:pt>
                <c:pt idx="721">
                  <c:v>12/27/2021</c:v>
                </c:pt>
                <c:pt idx="722">
                  <c:v>12/24/2021</c:v>
                </c:pt>
                <c:pt idx="723">
                  <c:v>12/23/2021</c:v>
                </c:pt>
                <c:pt idx="724">
                  <c:v>12/22/2021</c:v>
                </c:pt>
                <c:pt idx="725">
                  <c:v>12/21/2021</c:v>
                </c:pt>
                <c:pt idx="726">
                  <c:v>12/20/2021</c:v>
                </c:pt>
                <c:pt idx="727">
                  <c:v>12/17/2021</c:v>
                </c:pt>
                <c:pt idx="728">
                  <c:v>12/16/2021</c:v>
                </c:pt>
                <c:pt idx="729">
                  <c:v>12/15/2021</c:v>
                </c:pt>
                <c:pt idx="730">
                  <c:v>12/14/2021</c:v>
                </c:pt>
                <c:pt idx="731">
                  <c:v>12/13/2021</c:v>
                </c:pt>
                <c:pt idx="732">
                  <c:v>12-10-2021</c:v>
                </c:pt>
                <c:pt idx="733">
                  <c:v>12-09-2021</c:v>
                </c:pt>
                <c:pt idx="734">
                  <c:v>12-08-2021</c:v>
                </c:pt>
                <c:pt idx="735">
                  <c:v>12-07-2021</c:v>
                </c:pt>
                <c:pt idx="736">
                  <c:v>12-06-2021</c:v>
                </c:pt>
                <c:pt idx="737">
                  <c:v>12-03-2021</c:v>
                </c:pt>
                <c:pt idx="738">
                  <c:v>12-02-2021</c:v>
                </c:pt>
                <c:pt idx="739">
                  <c:v>12-01-2021</c:v>
                </c:pt>
                <c:pt idx="740">
                  <c:v>11/30/2021</c:v>
                </c:pt>
                <c:pt idx="741">
                  <c:v>11/29/2021</c:v>
                </c:pt>
                <c:pt idx="742">
                  <c:v>11/26/2021</c:v>
                </c:pt>
                <c:pt idx="743">
                  <c:v>11/25/2021</c:v>
                </c:pt>
                <c:pt idx="744">
                  <c:v>11/24/2021</c:v>
                </c:pt>
                <c:pt idx="745">
                  <c:v>11/23/2021</c:v>
                </c:pt>
                <c:pt idx="746">
                  <c:v>11/22/2021</c:v>
                </c:pt>
                <c:pt idx="747">
                  <c:v>11/18/2021</c:v>
                </c:pt>
                <c:pt idx="748">
                  <c:v>11/17/2021</c:v>
                </c:pt>
                <c:pt idx="749">
                  <c:v>11/16/2021</c:v>
                </c:pt>
                <c:pt idx="750">
                  <c:v>11/15/2021</c:v>
                </c:pt>
                <c:pt idx="751">
                  <c:v>11-12-2021</c:v>
                </c:pt>
                <c:pt idx="752">
                  <c:v>11-11-2021</c:v>
                </c:pt>
                <c:pt idx="753">
                  <c:v>11-10-2021</c:v>
                </c:pt>
                <c:pt idx="754">
                  <c:v>11-09-2021</c:v>
                </c:pt>
                <c:pt idx="755">
                  <c:v>11-08-2021</c:v>
                </c:pt>
                <c:pt idx="756">
                  <c:v>11-04-2021</c:v>
                </c:pt>
                <c:pt idx="757">
                  <c:v>11-03-2021</c:v>
                </c:pt>
                <c:pt idx="758">
                  <c:v>11-02-2021</c:v>
                </c:pt>
                <c:pt idx="759">
                  <c:v>11-01-2021</c:v>
                </c:pt>
                <c:pt idx="760">
                  <c:v>10/29/2021</c:v>
                </c:pt>
                <c:pt idx="761">
                  <c:v>10/28/2021</c:v>
                </c:pt>
                <c:pt idx="762">
                  <c:v>10/27/2021</c:v>
                </c:pt>
                <c:pt idx="763">
                  <c:v>10/26/2021</c:v>
                </c:pt>
                <c:pt idx="764">
                  <c:v>10/25/2021</c:v>
                </c:pt>
                <c:pt idx="765">
                  <c:v>10/22/2021</c:v>
                </c:pt>
                <c:pt idx="766">
                  <c:v>10/21/2021</c:v>
                </c:pt>
                <c:pt idx="767">
                  <c:v>10/20/2021</c:v>
                </c:pt>
                <c:pt idx="768">
                  <c:v>10/19/2021</c:v>
                </c:pt>
                <c:pt idx="769">
                  <c:v>10/18/2021</c:v>
                </c:pt>
                <c:pt idx="770">
                  <c:v>10/14/2021</c:v>
                </c:pt>
                <c:pt idx="771">
                  <c:v>10/13/2021</c:v>
                </c:pt>
                <c:pt idx="772">
                  <c:v>10-12-2021</c:v>
                </c:pt>
                <c:pt idx="773">
                  <c:v>10-11-2021</c:v>
                </c:pt>
                <c:pt idx="774">
                  <c:v>10-08-2021</c:v>
                </c:pt>
                <c:pt idx="775">
                  <c:v>10-07-2021</c:v>
                </c:pt>
                <c:pt idx="776">
                  <c:v>10-06-2021</c:v>
                </c:pt>
                <c:pt idx="777">
                  <c:v>10-05-2021</c:v>
                </c:pt>
                <c:pt idx="778">
                  <c:v>10-04-2021</c:v>
                </c:pt>
                <c:pt idx="779">
                  <c:v>10-01-2021</c:v>
                </c:pt>
                <c:pt idx="780">
                  <c:v>09/30/2021</c:v>
                </c:pt>
                <c:pt idx="781">
                  <c:v>09/29/2021</c:v>
                </c:pt>
                <c:pt idx="782">
                  <c:v>09/28/2021</c:v>
                </c:pt>
                <c:pt idx="783">
                  <c:v>09/27/2021</c:v>
                </c:pt>
                <c:pt idx="784">
                  <c:v>09/24/2021</c:v>
                </c:pt>
                <c:pt idx="785">
                  <c:v>09/23/2021</c:v>
                </c:pt>
                <c:pt idx="786">
                  <c:v>09/22/2021</c:v>
                </c:pt>
                <c:pt idx="787">
                  <c:v>09/21/2021</c:v>
                </c:pt>
                <c:pt idx="788">
                  <c:v>09/20/2021</c:v>
                </c:pt>
                <c:pt idx="789">
                  <c:v>09/17/2021</c:v>
                </c:pt>
                <c:pt idx="790">
                  <c:v>09/16/2021</c:v>
                </c:pt>
                <c:pt idx="791">
                  <c:v>09/15/2021</c:v>
                </c:pt>
                <c:pt idx="792">
                  <c:v>09/14/2021</c:v>
                </c:pt>
                <c:pt idx="793">
                  <c:v>09/13/2021</c:v>
                </c:pt>
                <c:pt idx="794">
                  <c:v>09-09-2021</c:v>
                </c:pt>
                <c:pt idx="795">
                  <c:v>09-08-2021</c:v>
                </c:pt>
                <c:pt idx="796">
                  <c:v>09-07-2021</c:v>
                </c:pt>
                <c:pt idx="797">
                  <c:v>09-06-2021</c:v>
                </c:pt>
                <c:pt idx="798">
                  <c:v>09-03-2021</c:v>
                </c:pt>
                <c:pt idx="799">
                  <c:v>09-02-2021</c:v>
                </c:pt>
                <c:pt idx="800">
                  <c:v>09-01-2021</c:v>
                </c:pt>
                <c:pt idx="801">
                  <c:v>08/31/2021</c:v>
                </c:pt>
                <c:pt idx="802">
                  <c:v>08/30/2021</c:v>
                </c:pt>
                <c:pt idx="803">
                  <c:v>08/27/2021</c:v>
                </c:pt>
                <c:pt idx="804">
                  <c:v>08/26/2021</c:v>
                </c:pt>
                <c:pt idx="805">
                  <c:v>08/25/2021</c:v>
                </c:pt>
                <c:pt idx="806">
                  <c:v>08/24/2021</c:v>
                </c:pt>
                <c:pt idx="807">
                  <c:v>08/23/2021</c:v>
                </c:pt>
                <c:pt idx="808">
                  <c:v>08/20/2021</c:v>
                </c:pt>
                <c:pt idx="809">
                  <c:v>08/18/2021</c:v>
                </c:pt>
                <c:pt idx="810">
                  <c:v>08/17/2021</c:v>
                </c:pt>
                <c:pt idx="811">
                  <c:v>08/16/2021</c:v>
                </c:pt>
                <c:pt idx="812">
                  <c:v>08/13/2021</c:v>
                </c:pt>
                <c:pt idx="813">
                  <c:v>08-12-2021</c:v>
                </c:pt>
                <c:pt idx="814">
                  <c:v>08-11-2021</c:v>
                </c:pt>
                <c:pt idx="815">
                  <c:v>08-10-2021</c:v>
                </c:pt>
                <c:pt idx="816">
                  <c:v>08-09-2021</c:v>
                </c:pt>
                <c:pt idx="817">
                  <c:v>08-06-2021</c:v>
                </c:pt>
                <c:pt idx="818">
                  <c:v>08-05-2021</c:v>
                </c:pt>
                <c:pt idx="819">
                  <c:v>08-04-2021</c:v>
                </c:pt>
                <c:pt idx="820">
                  <c:v>08-03-2021</c:v>
                </c:pt>
                <c:pt idx="821">
                  <c:v>08-02-2021</c:v>
                </c:pt>
                <c:pt idx="822">
                  <c:v>07/30/2021</c:v>
                </c:pt>
                <c:pt idx="823">
                  <c:v>07/29/2021</c:v>
                </c:pt>
                <c:pt idx="824">
                  <c:v>07/28/2021</c:v>
                </c:pt>
                <c:pt idx="825">
                  <c:v>07/27/2021</c:v>
                </c:pt>
                <c:pt idx="826">
                  <c:v>07/26/2021</c:v>
                </c:pt>
                <c:pt idx="827">
                  <c:v>07/23/2021</c:v>
                </c:pt>
                <c:pt idx="828">
                  <c:v>07/22/2021</c:v>
                </c:pt>
                <c:pt idx="829">
                  <c:v>07/20/2021</c:v>
                </c:pt>
                <c:pt idx="830">
                  <c:v>07/19/2021</c:v>
                </c:pt>
                <c:pt idx="831">
                  <c:v>07/16/2021</c:v>
                </c:pt>
                <c:pt idx="832">
                  <c:v>07/15/2021</c:v>
                </c:pt>
                <c:pt idx="833">
                  <c:v>07/14/2021</c:v>
                </c:pt>
                <c:pt idx="834">
                  <c:v>07/13/2021</c:v>
                </c:pt>
                <c:pt idx="835">
                  <c:v>07-12-2021</c:v>
                </c:pt>
                <c:pt idx="836">
                  <c:v>07-09-2021</c:v>
                </c:pt>
                <c:pt idx="837">
                  <c:v>07-08-2021</c:v>
                </c:pt>
                <c:pt idx="838">
                  <c:v>07-07-2021</c:v>
                </c:pt>
                <c:pt idx="839">
                  <c:v>07-06-2021</c:v>
                </c:pt>
                <c:pt idx="840">
                  <c:v>07-05-2021</c:v>
                </c:pt>
                <c:pt idx="841">
                  <c:v>07-02-2021</c:v>
                </c:pt>
                <c:pt idx="842">
                  <c:v>07-01-2021</c:v>
                </c:pt>
                <c:pt idx="843">
                  <c:v>06/30/2021</c:v>
                </c:pt>
                <c:pt idx="844">
                  <c:v>06/29/2021</c:v>
                </c:pt>
                <c:pt idx="845">
                  <c:v>06/28/2021</c:v>
                </c:pt>
                <c:pt idx="846">
                  <c:v>06/25/2021</c:v>
                </c:pt>
                <c:pt idx="847">
                  <c:v>06/24/2021</c:v>
                </c:pt>
                <c:pt idx="848">
                  <c:v>06/23/2021</c:v>
                </c:pt>
                <c:pt idx="849">
                  <c:v>06/22/2021</c:v>
                </c:pt>
                <c:pt idx="850">
                  <c:v>06/21/2021</c:v>
                </c:pt>
                <c:pt idx="851">
                  <c:v>06/18/2021</c:v>
                </c:pt>
                <c:pt idx="852">
                  <c:v>06/17/2021</c:v>
                </c:pt>
                <c:pt idx="853">
                  <c:v>06/16/2021</c:v>
                </c:pt>
                <c:pt idx="854">
                  <c:v>06/15/2021</c:v>
                </c:pt>
                <c:pt idx="855">
                  <c:v>06/14/2021</c:v>
                </c:pt>
                <c:pt idx="856">
                  <c:v>06-11-2021</c:v>
                </c:pt>
                <c:pt idx="857">
                  <c:v>06-10-2021</c:v>
                </c:pt>
                <c:pt idx="858">
                  <c:v>06-09-2021</c:v>
                </c:pt>
                <c:pt idx="859">
                  <c:v>06-08-2021</c:v>
                </c:pt>
                <c:pt idx="860">
                  <c:v>06-07-2021</c:v>
                </c:pt>
                <c:pt idx="861">
                  <c:v>06-04-2021</c:v>
                </c:pt>
                <c:pt idx="862">
                  <c:v>06-03-2021</c:v>
                </c:pt>
                <c:pt idx="863">
                  <c:v>06-02-2021</c:v>
                </c:pt>
                <c:pt idx="864">
                  <c:v>06-01-2021</c:v>
                </c:pt>
                <c:pt idx="865">
                  <c:v>05/31/2021</c:v>
                </c:pt>
                <c:pt idx="866">
                  <c:v>05/28/2021</c:v>
                </c:pt>
                <c:pt idx="867">
                  <c:v>05/27/2021</c:v>
                </c:pt>
                <c:pt idx="868">
                  <c:v>05/26/2021</c:v>
                </c:pt>
                <c:pt idx="869">
                  <c:v>05/25/2021</c:v>
                </c:pt>
                <c:pt idx="870">
                  <c:v>05/24/2021</c:v>
                </c:pt>
                <c:pt idx="871">
                  <c:v>05/21/2021</c:v>
                </c:pt>
                <c:pt idx="872">
                  <c:v>05/20/2021</c:v>
                </c:pt>
                <c:pt idx="873">
                  <c:v>05/19/2021</c:v>
                </c:pt>
                <c:pt idx="874">
                  <c:v>05/18/2021</c:v>
                </c:pt>
                <c:pt idx="875">
                  <c:v>05/17/2021</c:v>
                </c:pt>
                <c:pt idx="876">
                  <c:v>05/14/2021</c:v>
                </c:pt>
                <c:pt idx="877">
                  <c:v>05-12-2021</c:v>
                </c:pt>
                <c:pt idx="878">
                  <c:v>05-11-2021</c:v>
                </c:pt>
                <c:pt idx="879">
                  <c:v>05-10-2021</c:v>
                </c:pt>
                <c:pt idx="880">
                  <c:v>05-07-2021</c:v>
                </c:pt>
                <c:pt idx="881">
                  <c:v>05-06-2021</c:v>
                </c:pt>
                <c:pt idx="882">
                  <c:v>05-05-2021</c:v>
                </c:pt>
                <c:pt idx="883">
                  <c:v>05-04-2021</c:v>
                </c:pt>
                <c:pt idx="884">
                  <c:v>05-03-2021</c:v>
                </c:pt>
                <c:pt idx="885">
                  <c:v>04/30/2021</c:v>
                </c:pt>
                <c:pt idx="886">
                  <c:v>04/29/2021</c:v>
                </c:pt>
                <c:pt idx="887">
                  <c:v>04/28/2021</c:v>
                </c:pt>
                <c:pt idx="888">
                  <c:v>04/27/2021</c:v>
                </c:pt>
                <c:pt idx="889">
                  <c:v>04/26/2021</c:v>
                </c:pt>
                <c:pt idx="890">
                  <c:v>04/23/2021</c:v>
                </c:pt>
                <c:pt idx="891">
                  <c:v>04/22/2021</c:v>
                </c:pt>
                <c:pt idx="892">
                  <c:v>04/20/2021</c:v>
                </c:pt>
                <c:pt idx="893">
                  <c:v>04/19/2021</c:v>
                </c:pt>
                <c:pt idx="894">
                  <c:v>04/16/2021</c:v>
                </c:pt>
                <c:pt idx="895">
                  <c:v>04/15/2021</c:v>
                </c:pt>
                <c:pt idx="896">
                  <c:v>04/13/2021</c:v>
                </c:pt>
                <c:pt idx="897">
                  <c:v>04-12-2021</c:v>
                </c:pt>
                <c:pt idx="898">
                  <c:v>04-09-2021</c:v>
                </c:pt>
                <c:pt idx="899">
                  <c:v>04-08-2021</c:v>
                </c:pt>
                <c:pt idx="900">
                  <c:v>04-07-2021</c:v>
                </c:pt>
                <c:pt idx="901">
                  <c:v>04-06-2021</c:v>
                </c:pt>
                <c:pt idx="902">
                  <c:v>04-05-2021</c:v>
                </c:pt>
                <c:pt idx="903">
                  <c:v>04-01-2021</c:v>
                </c:pt>
                <c:pt idx="904">
                  <c:v>03/31/2021</c:v>
                </c:pt>
                <c:pt idx="905">
                  <c:v>03/30/2021</c:v>
                </c:pt>
                <c:pt idx="906">
                  <c:v>03/26/2021</c:v>
                </c:pt>
                <c:pt idx="907">
                  <c:v>03/25/2021</c:v>
                </c:pt>
                <c:pt idx="908">
                  <c:v>03/24/2021</c:v>
                </c:pt>
                <c:pt idx="909">
                  <c:v>03/23/2021</c:v>
                </c:pt>
                <c:pt idx="910">
                  <c:v>03/22/2021</c:v>
                </c:pt>
                <c:pt idx="911">
                  <c:v>03/19/2021</c:v>
                </c:pt>
                <c:pt idx="912">
                  <c:v>03/18/2021</c:v>
                </c:pt>
                <c:pt idx="913">
                  <c:v>03/17/2021</c:v>
                </c:pt>
                <c:pt idx="914">
                  <c:v>03/16/2021</c:v>
                </c:pt>
                <c:pt idx="915">
                  <c:v>03/15/2021</c:v>
                </c:pt>
                <c:pt idx="916">
                  <c:v>03-12-2021</c:v>
                </c:pt>
                <c:pt idx="917">
                  <c:v>03-10-2021</c:v>
                </c:pt>
                <c:pt idx="918">
                  <c:v>03-09-2021</c:v>
                </c:pt>
                <c:pt idx="919">
                  <c:v>03-08-2021</c:v>
                </c:pt>
                <c:pt idx="920">
                  <c:v>03-05-2021</c:v>
                </c:pt>
                <c:pt idx="921">
                  <c:v>03-04-2021</c:v>
                </c:pt>
                <c:pt idx="922">
                  <c:v>03-03-2021</c:v>
                </c:pt>
                <c:pt idx="923">
                  <c:v>03-02-2021</c:v>
                </c:pt>
                <c:pt idx="924">
                  <c:v>03-01-2021</c:v>
                </c:pt>
                <c:pt idx="925">
                  <c:v>02/26/2021</c:v>
                </c:pt>
                <c:pt idx="926">
                  <c:v>02/25/2021</c:v>
                </c:pt>
                <c:pt idx="927">
                  <c:v>02/24/2021</c:v>
                </c:pt>
                <c:pt idx="928">
                  <c:v>02/23/2021</c:v>
                </c:pt>
                <c:pt idx="929">
                  <c:v>02/22/2021</c:v>
                </c:pt>
                <c:pt idx="930">
                  <c:v>02/19/2021</c:v>
                </c:pt>
                <c:pt idx="931">
                  <c:v>02/18/2021</c:v>
                </c:pt>
                <c:pt idx="932">
                  <c:v>02/17/2021</c:v>
                </c:pt>
                <c:pt idx="933">
                  <c:v>02/16/2021</c:v>
                </c:pt>
                <c:pt idx="934">
                  <c:v>02/15/2021</c:v>
                </c:pt>
                <c:pt idx="935">
                  <c:v>02-12-2021</c:v>
                </c:pt>
                <c:pt idx="936">
                  <c:v>02-11-2021</c:v>
                </c:pt>
                <c:pt idx="937">
                  <c:v>02-10-2021</c:v>
                </c:pt>
                <c:pt idx="938">
                  <c:v>02-09-2021</c:v>
                </c:pt>
                <c:pt idx="939">
                  <c:v>02-08-2021</c:v>
                </c:pt>
                <c:pt idx="940">
                  <c:v>02-05-2021</c:v>
                </c:pt>
                <c:pt idx="941">
                  <c:v>02-04-2021</c:v>
                </c:pt>
                <c:pt idx="942">
                  <c:v>02-03-2021</c:v>
                </c:pt>
                <c:pt idx="943">
                  <c:v>02-02-2021</c:v>
                </c:pt>
                <c:pt idx="944">
                  <c:v>02-01-2021</c:v>
                </c:pt>
                <c:pt idx="945">
                  <c:v>01/29/2021</c:v>
                </c:pt>
                <c:pt idx="946">
                  <c:v>01/28/2021</c:v>
                </c:pt>
                <c:pt idx="947">
                  <c:v>01/27/2021</c:v>
                </c:pt>
                <c:pt idx="948">
                  <c:v>01/25/2021</c:v>
                </c:pt>
                <c:pt idx="949">
                  <c:v>01/22/2021</c:v>
                </c:pt>
                <c:pt idx="950">
                  <c:v>01/21/2021</c:v>
                </c:pt>
                <c:pt idx="951">
                  <c:v>01/20/2021</c:v>
                </c:pt>
                <c:pt idx="952">
                  <c:v>01/19/2021</c:v>
                </c:pt>
                <c:pt idx="953">
                  <c:v>01/18/2021</c:v>
                </c:pt>
                <c:pt idx="954">
                  <c:v>01/15/2021</c:v>
                </c:pt>
                <c:pt idx="955">
                  <c:v>01/14/2021</c:v>
                </c:pt>
                <c:pt idx="956">
                  <c:v>01/13/2021</c:v>
                </c:pt>
                <c:pt idx="957">
                  <c:v>01-12-2021</c:v>
                </c:pt>
                <c:pt idx="958">
                  <c:v>01-11-2021</c:v>
                </c:pt>
                <c:pt idx="959">
                  <c:v>01-08-2021</c:v>
                </c:pt>
                <c:pt idx="960">
                  <c:v>01-07-2021</c:v>
                </c:pt>
                <c:pt idx="961">
                  <c:v>01-06-2021</c:v>
                </c:pt>
                <c:pt idx="962">
                  <c:v>01-05-2021</c:v>
                </c:pt>
                <c:pt idx="963">
                  <c:v>01-04-2021</c:v>
                </c:pt>
                <c:pt idx="964">
                  <c:v>01-01-2021</c:v>
                </c:pt>
                <c:pt idx="965">
                  <c:v>12/31/2020</c:v>
                </c:pt>
                <c:pt idx="966">
                  <c:v>12/30/2020</c:v>
                </c:pt>
                <c:pt idx="967">
                  <c:v>12/29/2020</c:v>
                </c:pt>
                <c:pt idx="968">
                  <c:v>12/28/2020</c:v>
                </c:pt>
                <c:pt idx="969">
                  <c:v>12/24/2020</c:v>
                </c:pt>
                <c:pt idx="970">
                  <c:v>12/23/2020</c:v>
                </c:pt>
                <c:pt idx="971">
                  <c:v>12/22/2020</c:v>
                </c:pt>
                <c:pt idx="972">
                  <c:v>12/21/2020</c:v>
                </c:pt>
                <c:pt idx="973">
                  <c:v>12/18/2020</c:v>
                </c:pt>
                <c:pt idx="974">
                  <c:v>12/17/2020</c:v>
                </c:pt>
                <c:pt idx="975">
                  <c:v>12/16/2020</c:v>
                </c:pt>
                <c:pt idx="976">
                  <c:v>12/15/2020</c:v>
                </c:pt>
                <c:pt idx="977">
                  <c:v>12/14/2020</c:v>
                </c:pt>
                <c:pt idx="978">
                  <c:v>12-11-2020</c:v>
                </c:pt>
                <c:pt idx="979">
                  <c:v>12-10-2020</c:v>
                </c:pt>
                <c:pt idx="980">
                  <c:v>12-09-2020</c:v>
                </c:pt>
                <c:pt idx="981">
                  <c:v>12-08-2020</c:v>
                </c:pt>
                <c:pt idx="982">
                  <c:v>12-07-2020</c:v>
                </c:pt>
                <c:pt idx="983">
                  <c:v>12-04-2020</c:v>
                </c:pt>
                <c:pt idx="984">
                  <c:v>12-03-2020</c:v>
                </c:pt>
                <c:pt idx="985">
                  <c:v>12-02-2020</c:v>
                </c:pt>
                <c:pt idx="986">
                  <c:v>12-01-2020</c:v>
                </c:pt>
                <c:pt idx="987">
                  <c:v>11/27/2020</c:v>
                </c:pt>
                <c:pt idx="988">
                  <c:v>11/26/2020</c:v>
                </c:pt>
                <c:pt idx="989">
                  <c:v>11/25/2020</c:v>
                </c:pt>
                <c:pt idx="990">
                  <c:v>11/24/2020</c:v>
                </c:pt>
                <c:pt idx="991">
                  <c:v>11/23/2020</c:v>
                </c:pt>
                <c:pt idx="992">
                  <c:v>11/20/2020</c:v>
                </c:pt>
                <c:pt idx="993">
                  <c:v>11/19/2020</c:v>
                </c:pt>
                <c:pt idx="994">
                  <c:v>11/18/2020</c:v>
                </c:pt>
                <c:pt idx="995">
                  <c:v>11/17/2020</c:v>
                </c:pt>
                <c:pt idx="996">
                  <c:v>11/13/2020</c:v>
                </c:pt>
                <c:pt idx="997">
                  <c:v>11-12-2020</c:v>
                </c:pt>
                <c:pt idx="998">
                  <c:v>11-11-2020</c:v>
                </c:pt>
                <c:pt idx="999">
                  <c:v>11-10-2020</c:v>
                </c:pt>
                <c:pt idx="1000">
                  <c:v>11-09-2020</c:v>
                </c:pt>
                <c:pt idx="1001">
                  <c:v>11-06-2020</c:v>
                </c:pt>
                <c:pt idx="1002">
                  <c:v>11-05-2020</c:v>
                </c:pt>
                <c:pt idx="1003">
                  <c:v>11-04-2020</c:v>
                </c:pt>
                <c:pt idx="1004">
                  <c:v>11-03-2020</c:v>
                </c:pt>
                <c:pt idx="1005">
                  <c:v>11-02-2020</c:v>
                </c:pt>
                <c:pt idx="1006">
                  <c:v>10/30/2020</c:v>
                </c:pt>
                <c:pt idx="1007">
                  <c:v>10/29/2020</c:v>
                </c:pt>
                <c:pt idx="1008">
                  <c:v>10/28/2020</c:v>
                </c:pt>
                <c:pt idx="1009">
                  <c:v>10/27/2020</c:v>
                </c:pt>
                <c:pt idx="1010">
                  <c:v>10/26/2020</c:v>
                </c:pt>
                <c:pt idx="1011">
                  <c:v>10/23/2020</c:v>
                </c:pt>
                <c:pt idx="1012">
                  <c:v>10/22/2020</c:v>
                </c:pt>
                <c:pt idx="1013">
                  <c:v>10/21/2020</c:v>
                </c:pt>
                <c:pt idx="1014">
                  <c:v>10/20/2020</c:v>
                </c:pt>
                <c:pt idx="1015">
                  <c:v>10/19/2020</c:v>
                </c:pt>
                <c:pt idx="1016">
                  <c:v>10/16/2020</c:v>
                </c:pt>
                <c:pt idx="1017">
                  <c:v>10/15/2020</c:v>
                </c:pt>
                <c:pt idx="1018">
                  <c:v>10/14/2020</c:v>
                </c:pt>
                <c:pt idx="1019">
                  <c:v>10/13/2020</c:v>
                </c:pt>
                <c:pt idx="1020">
                  <c:v>10-12-2020</c:v>
                </c:pt>
                <c:pt idx="1021">
                  <c:v>10-09-2020</c:v>
                </c:pt>
                <c:pt idx="1022">
                  <c:v>10-08-2020</c:v>
                </c:pt>
                <c:pt idx="1023">
                  <c:v>10-07-2020</c:v>
                </c:pt>
                <c:pt idx="1024">
                  <c:v>10-06-2020</c:v>
                </c:pt>
                <c:pt idx="1025">
                  <c:v>10-05-2020</c:v>
                </c:pt>
                <c:pt idx="1026">
                  <c:v>10-01-2020</c:v>
                </c:pt>
                <c:pt idx="1027">
                  <c:v>09/30/2020</c:v>
                </c:pt>
                <c:pt idx="1028">
                  <c:v>09/29/2020</c:v>
                </c:pt>
                <c:pt idx="1029">
                  <c:v>09/28/2020</c:v>
                </c:pt>
                <c:pt idx="1030">
                  <c:v>09/25/2020</c:v>
                </c:pt>
                <c:pt idx="1031">
                  <c:v>09/24/2020</c:v>
                </c:pt>
                <c:pt idx="1032">
                  <c:v>09/23/2020</c:v>
                </c:pt>
                <c:pt idx="1033">
                  <c:v>09/22/2020</c:v>
                </c:pt>
                <c:pt idx="1034">
                  <c:v>09/21/2020</c:v>
                </c:pt>
                <c:pt idx="1035">
                  <c:v>09/18/2020</c:v>
                </c:pt>
                <c:pt idx="1036">
                  <c:v>09/17/2020</c:v>
                </c:pt>
                <c:pt idx="1037">
                  <c:v>09/16/2020</c:v>
                </c:pt>
                <c:pt idx="1038">
                  <c:v>09/15/2020</c:v>
                </c:pt>
                <c:pt idx="1039">
                  <c:v>09/14/2020</c:v>
                </c:pt>
                <c:pt idx="1040">
                  <c:v>09-11-2020</c:v>
                </c:pt>
                <c:pt idx="1041">
                  <c:v>09-10-2020</c:v>
                </c:pt>
                <c:pt idx="1042">
                  <c:v>09-09-2020</c:v>
                </c:pt>
                <c:pt idx="1043">
                  <c:v>09-08-2020</c:v>
                </c:pt>
                <c:pt idx="1044">
                  <c:v>09-07-2020</c:v>
                </c:pt>
                <c:pt idx="1045">
                  <c:v>09-04-2020</c:v>
                </c:pt>
                <c:pt idx="1046">
                  <c:v>09-03-2020</c:v>
                </c:pt>
                <c:pt idx="1047">
                  <c:v>09-02-2020</c:v>
                </c:pt>
                <c:pt idx="1048">
                  <c:v>09-01-2020</c:v>
                </c:pt>
                <c:pt idx="1049">
                  <c:v>08/31/2020</c:v>
                </c:pt>
                <c:pt idx="1050">
                  <c:v>08/28/2020</c:v>
                </c:pt>
                <c:pt idx="1051">
                  <c:v>08/27/2020</c:v>
                </c:pt>
                <c:pt idx="1052">
                  <c:v>08/26/2020</c:v>
                </c:pt>
                <c:pt idx="1053">
                  <c:v>08/25/2020</c:v>
                </c:pt>
                <c:pt idx="1054">
                  <c:v>08/24/2020</c:v>
                </c:pt>
                <c:pt idx="1055">
                  <c:v>08/21/2020</c:v>
                </c:pt>
                <c:pt idx="1056">
                  <c:v>08/20/2020</c:v>
                </c:pt>
                <c:pt idx="1057">
                  <c:v>08/19/2020</c:v>
                </c:pt>
                <c:pt idx="1058">
                  <c:v>08/18/2020</c:v>
                </c:pt>
                <c:pt idx="1059">
                  <c:v>08/17/2020</c:v>
                </c:pt>
                <c:pt idx="1060">
                  <c:v>08/14/2020</c:v>
                </c:pt>
                <c:pt idx="1061">
                  <c:v>08/13/2020</c:v>
                </c:pt>
                <c:pt idx="1062">
                  <c:v>08-12-2020</c:v>
                </c:pt>
                <c:pt idx="1063">
                  <c:v>08-11-2020</c:v>
                </c:pt>
                <c:pt idx="1064">
                  <c:v>08-10-2020</c:v>
                </c:pt>
                <c:pt idx="1065">
                  <c:v>08-07-2020</c:v>
                </c:pt>
                <c:pt idx="1066">
                  <c:v>08-06-2020</c:v>
                </c:pt>
                <c:pt idx="1067">
                  <c:v>08-05-2020</c:v>
                </c:pt>
                <c:pt idx="1068">
                  <c:v>08-04-2020</c:v>
                </c:pt>
                <c:pt idx="1069">
                  <c:v>08-03-2020</c:v>
                </c:pt>
                <c:pt idx="1070">
                  <c:v>07/31/2020</c:v>
                </c:pt>
                <c:pt idx="1071">
                  <c:v>07/30/2020</c:v>
                </c:pt>
                <c:pt idx="1072">
                  <c:v>07/29/2020</c:v>
                </c:pt>
                <c:pt idx="1073">
                  <c:v>07/28/2020</c:v>
                </c:pt>
                <c:pt idx="1074">
                  <c:v>07/27/2020</c:v>
                </c:pt>
                <c:pt idx="1075">
                  <c:v>07/24/2020</c:v>
                </c:pt>
                <c:pt idx="1076">
                  <c:v>07/23/2020</c:v>
                </c:pt>
                <c:pt idx="1077">
                  <c:v>07/22/2020</c:v>
                </c:pt>
                <c:pt idx="1078">
                  <c:v>07/21/2020</c:v>
                </c:pt>
                <c:pt idx="1079">
                  <c:v>07/20/2020</c:v>
                </c:pt>
                <c:pt idx="1080">
                  <c:v>07/17/2020</c:v>
                </c:pt>
                <c:pt idx="1081">
                  <c:v>07/16/2020</c:v>
                </c:pt>
                <c:pt idx="1082">
                  <c:v>07/15/2020</c:v>
                </c:pt>
                <c:pt idx="1083">
                  <c:v>07/14/2020</c:v>
                </c:pt>
                <c:pt idx="1084">
                  <c:v>07/13/2020</c:v>
                </c:pt>
                <c:pt idx="1085">
                  <c:v>07-10-2020</c:v>
                </c:pt>
                <c:pt idx="1086">
                  <c:v>07-09-2020</c:v>
                </c:pt>
                <c:pt idx="1087">
                  <c:v>07-08-2020</c:v>
                </c:pt>
                <c:pt idx="1088">
                  <c:v>07-07-2020</c:v>
                </c:pt>
                <c:pt idx="1089">
                  <c:v>07-06-2020</c:v>
                </c:pt>
                <c:pt idx="1090">
                  <c:v>07-03-2020</c:v>
                </c:pt>
                <c:pt idx="1091">
                  <c:v>07-02-2020</c:v>
                </c:pt>
                <c:pt idx="1092">
                  <c:v>07-01-2020</c:v>
                </c:pt>
                <c:pt idx="1093">
                  <c:v>06/30/2020</c:v>
                </c:pt>
                <c:pt idx="1094">
                  <c:v>06/29/2020</c:v>
                </c:pt>
                <c:pt idx="1095">
                  <c:v>06/26/2020</c:v>
                </c:pt>
                <c:pt idx="1096">
                  <c:v>06/25/2020</c:v>
                </c:pt>
                <c:pt idx="1097">
                  <c:v>06/24/2020</c:v>
                </c:pt>
                <c:pt idx="1098">
                  <c:v>06/23/2020</c:v>
                </c:pt>
                <c:pt idx="1099">
                  <c:v>06/22/2020</c:v>
                </c:pt>
                <c:pt idx="1100">
                  <c:v>06/19/2020</c:v>
                </c:pt>
                <c:pt idx="1101">
                  <c:v>06/18/2020</c:v>
                </c:pt>
                <c:pt idx="1102">
                  <c:v>06/17/2020</c:v>
                </c:pt>
                <c:pt idx="1103">
                  <c:v>06/16/2020</c:v>
                </c:pt>
                <c:pt idx="1104">
                  <c:v>06/15/2020</c:v>
                </c:pt>
                <c:pt idx="1105">
                  <c:v>06-12-2020</c:v>
                </c:pt>
                <c:pt idx="1106">
                  <c:v>06-11-2020</c:v>
                </c:pt>
                <c:pt idx="1107">
                  <c:v>06-10-2020</c:v>
                </c:pt>
                <c:pt idx="1108">
                  <c:v>06-09-2020</c:v>
                </c:pt>
                <c:pt idx="1109">
                  <c:v>06-08-2020</c:v>
                </c:pt>
                <c:pt idx="1110">
                  <c:v>06-05-2020</c:v>
                </c:pt>
                <c:pt idx="1111">
                  <c:v>06-04-2020</c:v>
                </c:pt>
                <c:pt idx="1112">
                  <c:v>06-03-2020</c:v>
                </c:pt>
                <c:pt idx="1113">
                  <c:v>06-02-2020</c:v>
                </c:pt>
                <c:pt idx="1114">
                  <c:v>06-01-2020</c:v>
                </c:pt>
                <c:pt idx="1115">
                  <c:v>05/29/2020</c:v>
                </c:pt>
                <c:pt idx="1116">
                  <c:v>05/28/2020</c:v>
                </c:pt>
                <c:pt idx="1117">
                  <c:v>05/27/2020</c:v>
                </c:pt>
                <c:pt idx="1118">
                  <c:v>05/26/2020</c:v>
                </c:pt>
                <c:pt idx="1119">
                  <c:v>05/22/2020</c:v>
                </c:pt>
                <c:pt idx="1120">
                  <c:v>05/21/2020</c:v>
                </c:pt>
                <c:pt idx="1121">
                  <c:v>05/20/2020</c:v>
                </c:pt>
                <c:pt idx="1122">
                  <c:v>05/19/2020</c:v>
                </c:pt>
                <c:pt idx="1123">
                  <c:v>05/18/2020</c:v>
                </c:pt>
                <c:pt idx="1124">
                  <c:v>05/15/2020</c:v>
                </c:pt>
                <c:pt idx="1125">
                  <c:v>05/14/2020</c:v>
                </c:pt>
                <c:pt idx="1126">
                  <c:v>05/13/2020</c:v>
                </c:pt>
                <c:pt idx="1127">
                  <c:v>05-12-2020</c:v>
                </c:pt>
                <c:pt idx="1128">
                  <c:v>05-11-2020</c:v>
                </c:pt>
                <c:pt idx="1129">
                  <c:v>05-08-2020</c:v>
                </c:pt>
                <c:pt idx="1130">
                  <c:v>05-07-2020</c:v>
                </c:pt>
                <c:pt idx="1131">
                  <c:v>05-06-2020</c:v>
                </c:pt>
                <c:pt idx="1132">
                  <c:v>05-05-2020</c:v>
                </c:pt>
                <c:pt idx="1133">
                  <c:v>05-04-2020</c:v>
                </c:pt>
                <c:pt idx="1134">
                  <c:v>04/30/2020</c:v>
                </c:pt>
                <c:pt idx="1135">
                  <c:v>04/29/2020</c:v>
                </c:pt>
                <c:pt idx="1136">
                  <c:v>04/28/2020</c:v>
                </c:pt>
                <c:pt idx="1137">
                  <c:v>04/27/2020</c:v>
                </c:pt>
                <c:pt idx="1138">
                  <c:v>04/24/2020</c:v>
                </c:pt>
                <c:pt idx="1139">
                  <c:v>04/23/2020</c:v>
                </c:pt>
                <c:pt idx="1140">
                  <c:v>04/22/2020</c:v>
                </c:pt>
                <c:pt idx="1141">
                  <c:v>04/21/2020</c:v>
                </c:pt>
                <c:pt idx="1142">
                  <c:v>04/20/2020</c:v>
                </c:pt>
                <c:pt idx="1143">
                  <c:v>04/17/2020</c:v>
                </c:pt>
                <c:pt idx="1144">
                  <c:v>04/16/2020</c:v>
                </c:pt>
                <c:pt idx="1145">
                  <c:v>04/15/2020</c:v>
                </c:pt>
                <c:pt idx="1146">
                  <c:v>04/13/2020</c:v>
                </c:pt>
                <c:pt idx="1147">
                  <c:v>04-09-2020</c:v>
                </c:pt>
                <c:pt idx="1148">
                  <c:v>04-08-2020</c:v>
                </c:pt>
                <c:pt idx="1149">
                  <c:v>04-07-2020</c:v>
                </c:pt>
                <c:pt idx="1150">
                  <c:v>04-03-2020</c:v>
                </c:pt>
                <c:pt idx="1151">
                  <c:v>04-01-2020</c:v>
                </c:pt>
                <c:pt idx="1152">
                  <c:v>03/31/2020</c:v>
                </c:pt>
                <c:pt idx="1153">
                  <c:v>03/30/2020</c:v>
                </c:pt>
                <c:pt idx="1154">
                  <c:v>03/27/2020</c:v>
                </c:pt>
                <c:pt idx="1155">
                  <c:v>03/26/2020</c:v>
                </c:pt>
                <c:pt idx="1156">
                  <c:v>03/25/2020</c:v>
                </c:pt>
                <c:pt idx="1157">
                  <c:v>03/24/2020</c:v>
                </c:pt>
                <c:pt idx="1158">
                  <c:v>03/23/2020</c:v>
                </c:pt>
                <c:pt idx="1159">
                  <c:v>03/20/2020</c:v>
                </c:pt>
                <c:pt idx="1160">
                  <c:v>03/19/2020</c:v>
                </c:pt>
                <c:pt idx="1161">
                  <c:v>03/18/2020</c:v>
                </c:pt>
                <c:pt idx="1162">
                  <c:v>03/17/2020</c:v>
                </c:pt>
                <c:pt idx="1163">
                  <c:v>03/16/2020</c:v>
                </c:pt>
                <c:pt idx="1164">
                  <c:v>03/13/2020</c:v>
                </c:pt>
                <c:pt idx="1165">
                  <c:v>03-12-2020</c:v>
                </c:pt>
                <c:pt idx="1166">
                  <c:v>03-11-2020</c:v>
                </c:pt>
                <c:pt idx="1167">
                  <c:v>03-09-2020</c:v>
                </c:pt>
                <c:pt idx="1168">
                  <c:v>03-06-2020</c:v>
                </c:pt>
                <c:pt idx="1169">
                  <c:v>03-05-2020</c:v>
                </c:pt>
                <c:pt idx="1170">
                  <c:v>03-04-2020</c:v>
                </c:pt>
                <c:pt idx="1171">
                  <c:v>03-03-2020</c:v>
                </c:pt>
                <c:pt idx="1172">
                  <c:v>03-02-2020</c:v>
                </c:pt>
                <c:pt idx="1173">
                  <c:v>02/28/2020</c:v>
                </c:pt>
                <c:pt idx="1174">
                  <c:v>02/27/2020</c:v>
                </c:pt>
                <c:pt idx="1175">
                  <c:v>02/26/2020</c:v>
                </c:pt>
                <c:pt idx="1176">
                  <c:v>02/25/2020</c:v>
                </c:pt>
                <c:pt idx="1177">
                  <c:v>02/24/2020</c:v>
                </c:pt>
                <c:pt idx="1178">
                  <c:v>02/20/2020</c:v>
                </c:pt>
                <c:pt idx="1179">
                  <c:v>02/19/2020</c:v>
                </c:pt>
                <c:pt idx="1180">
                  <c:v>02/18/2020</c:v>
                </c:pt>
                <c:pt idx="1181">
                  <c:v>02/17/2020</c:v>
                </c:pt>
                <c:pt idx="1182">
                  <c:v>02/14/2020</c:v>
                </c:pt>
                <c:pt idx="1183">
                  <c:v>02/13/2020</c:v>
                </c:pt>
                <c:pt idx="1184">
                  <c:v>02-12-2020</c:v>
                </c:pt>
                <c:pt idx="1185">
                  <c:v>02-11-2020</c:v>
                </c:pt>
                <c:pt idx="1186">
                  <c:v>02-10-2020</c:v>
                </c:pt>
                <c:pt idx="1187">
                  <c:v>02-07-2020</c:v>
                </c:pt>
                <c:pt idx="1188">
                  <c:v>02-06-2020</c:v>
                </c:pt>
                <c:pt idx="1189">
                  <c:v>02-05-2020</c:v>
                </c:pt>
                <c:pt idx="1190">
                  <c:v>02-04-2020</c:v>
                </c:pt>
                <c:pt idx="1191">
                  <c:v>02-03-2020</c:v>
                </c:pt>
                <c:pt idx="1192">
                  <c:v>02-01-2020</c:v>
                </c:pt>
                <c:pt idx="1193">
                  <c:v>01/31/2020</c:v>
                </c:pt>
                <c:pt idx="1194">
                  <c:v>01/30/2020</c:v>
                </c:pt>
                <c:pt idx="1195">
                  <c:v>01/29/2020</c:v>
                </c:pt>
                <c:pt idx="1196">
                  <c:v>01/28/2020</c:v>
                </c:pt>
                <c:pt idx="1197">
                  <c:v>01/27/2020</c:v>
                </c:pt>
                <c:pt idx="1198">
                  <c:v>01/24/2020</c:v>
                </c:pt>
                <c:pt idx="1199">
                  <c:v>01/23/2020</c:v>
                </c:pt>
                <c:pt idx="1200">
                  <c:v>01/22/2020</c:v>
                </c:pt>
                <c:pt idx="1201">
                  <c:v>01/21/2020</c:v>
                </c:pt>
                <c:pt idx="1202">
                  <c:v>01/20/2020</c:v>
                </c:pt>
                <c:pt idx="1203">
                  <c:v>01/17/2020</c:v>
                </c:pt>
                <c:pt idx="1204">
                  <c:v>01/16/2020</c:v>
                </c:pt>
                <c:pt idx="1205">
                  <c:v>01/15/2020</c:v>
                </c:pt>
                <c:pt idx="1206">
                  <c:v>01/14/2020</c:v>
                </c:pt>
                <c:pt idx="1207">
                  <c:v>01/13/2020</c:v>
                </c:pt>
                <c:pt idx="1208">
                  <c:v>01-10-2020</c:v>
                </c:pt>
                <c:pt idx="1209">
                  <c:v>01-09-2020</c:v>
                </c:pt>
                <c:pt idx="1210">
                  <c:v>01-08-2020</c:v>
                </c:pt>
                <c:pt idx="1211">
                  <c:v>01-07-2020</c:v>
                </c:pt>
                <c:pt idx="1212">
                  <c:v>01-06-2020</c:v>
                </c:pt>
                <c:pt idx="1213">
                  <c:v>01-03-2020</c:v>
                </c:pt>
                <c:pt idx="1214">
                  <c:v>01-02-2020</c:v>
                </c:pt>
                <c:pt idx="1215">
                  <c:v>01-01-2020</c:v>
                </c:pt>
              </c:strCache>
            </c:strRef>
          </c:cat>
          <c:val>
            <c:numRef>
              <c:f>'Q1)CAPM Ke'!$I$3:$I$1218</c:f>
              <c:numCache>
                <c:formatCode>General</c:formatCode>
                <c:ptCount val="1216"/>
                <c:pt idx="0">
                  <c:v>5.6223386829999999E-2</c:v>
                </c:pt>
                <c:pt idx="1">
                  <c:v>4.7921584490000002E-2</c:v>
                </c:pt>
                <c:pt idx="2">
                  <c:v>4.9870278779999999E-2</c:v>
                </c:pt>
                <c:pt idx="3">
                  <c:v>4.8332697099999995E-2</c:v>
                </c:pt>
                <c:pt idx="4">
                  <c:v>4.8841119690000004E-2</c:v>
                </c:pt>
                <c:pt idx="5">
                  <c:v>4.5191080389999999E-2</c:v>
                </c:pt>
                <c:pt idx="6">
                  <c:v>4.607645518999999E-2</c:v>
                </c:pt>
                <c:pt idx="7">
                  <c:v>4.9036732129999996E-2</c:v>
                </c:pt>
                <c:pt idx="8">
                  <c:v>4.8366361260000004E-2</c:v>
                </c:pt>
                <c:pt idx="9">
                  <c:v>4.5636940949999996E-2</c:v>
                </c:pt>
                <c:pt idx="10">
                  <c:v>5.1960184850000007E-2</c:v>
                </c:pt>
                <c:pt idx="11">
                  <c:v>5.1292007760000008E-2</c:v>
                </c:pt>
                <c:pt idx="12">
                  <c:v>4.5335595940000001E-2</c:v>
                </c:pt>
                <c:pt idx="13">
                  <c:v>5.0062234920000004E-2</c:v>
                </c:pt>
                <c:pt idx="14">
                  <c:v>4.7348667310000009E-2</c:v>
                </c:pt>
                <c:pt idx="15">
                  <c:v>4.7474522630000002E-2</c:v>
                </c:pt>
                <c:pt idx="16">
                  <c:v>5.0680163889999998E-2</c:v>
                </c:pt>
                <c:pt idx="17">
                  <c:v>5.0944070930000002E-2</c:v>
                </c:pt>
                <c:pt idx="18">
                  <c:v>4.6740362230000006E-2</c:v>
                </c:pt>
                <c:pt idx="19">
                  <c:v>4.8944775990000008E-2</c:v>
                </c:pt>
                <c:pt idx="20">
                  <c:v>4.8829654549999997E-2</c:v>
                </c:pt>
                <c:pt idx="21">
                  <c:v>4.5578766480000005E-2</c:v>
                </c:pt>
                <c:pt idx="22">
                  <c:v>4.8242699720000004E-2</c:v>
                </c:pt>
                <c:pt idx="23">
                  <c:v>5.033491708E-2</c:v>
                </c:pt>
                <c:pt idx="24">
                  <c:v>4.6696460430000003E-2</c:v>
                </c:pt>
                <c:pt idx="25">
                  <c:v>4.8037698409999996E-2</c:v>
                </c:pt>
                <c:pt idx="26">
                  <c:v>4.8026115760000002E-2</c:v>
                </c:pt>
                <c:pt idx="27">
                  <c:v>5.0583585170000001E-2</c:v>
                </c:pt>
                <c:pt idx="28">
                  <c:v>4.831087681E-2</c:v>
                </c:pt>
                <c:pt idx="29">
                  <c:v>4.8993444080000004E-2</c:v>
                </c:pt>
                <c:pt idx="30">
                  <c:v>4.8503681720000011E-2</c:v>
                </c:pt>
                <c:pt idx="31">
                  <c:v>5.1222250640000001E-2</c:v>
                </c:pt>
                <c:pt idx="32">
                  <c:v>4.6241707239999999E-2</c:v>
                </c:pt>
                <c:pt idx="33">
                  <c:v>4.6361216239999996E-2</c:v>
                </c:pt>
                <c:pt idx="34">
                  <c:v>4.3311176940000008E-2</c:v>
                </c:pt>
                <c:pt idx="35">
                  <c:v>4.8995024110000007E-2</c:v>
                </c:pt>
                <c:pt idx="36">
                  <c:v>4.4806201830000003E-2</c:v>
                </c:pt>
                <c:pt idx="37">
                  <c:v>4.8044658480000002E-2</c:v>
                </c:pt>
                <c:pt idx="38">
                  <c:v>5.0838834600000007E-2</c:v>
                </c:pt>
                <c:pt idx="39">
                  <c:v>4.9332840810000014E-2</c:v>
                </c:pt>
                <c:pt idx="40">
                  <c:v>4.8364663720000006E-2</c:v>
                </c:pt>
                <c:pt idx="41">
                  <c:v>5.0079315120000009E-2</c:v>
                </c:pt>
                <c:pt idx="42">
                  <c:v>5.2797270290000003E-2</c:v>
                </c:pt>
                <c:pt idx="43">
                  <c:v>4.9109910530000009E-2</c:v>
                </c:pt>
                <c:pt idx="44">
                  <c:v>4.8197217890000005E-2</c:v>
                </c:pt>
                <c:pt idx="45">
                  <c:v>4.9017105620000001E-2</c:v>
                </c:pt>
                <c:pt idx="46">
                  <c:v>4.9084055210000005E-2</c:v>
                </c:pt>
                <c:pt idx="47">
                  <c:v>4.8288560280000004E-2</c:v>
                </c:pt>
                <c:pt idx="48">
                  <c:v>5.4170331179999996E-2</c:v>
                </c:pt>
                <c:pt idx="49">
                  <c:v>4.7631352090000002E-2</c:v>
                </c:pt>
                <c:pt idx="50">
                  <c:v>5.0320526899999996E-2</c:v>
                </c:pt>
                <c:pt idx="51">
                  <c:v>5.0247230990000002E-2</c:v>
                </c:pt>
                <c:pt idx="52">
                  <c:v>4.603340216E-2</c:v>
                </c:pt>
                <c:pt idx="53">
                  <c:v>4.8726115760000001E-2</c:v>
                </c:pt>
                <c:pt idx="54">
                  <c:v>4.8424770749999999E-2</c:v>
                </c:pt>
                <c:pt idx="55">
                  <c:v>4.9351122309999995E-2</c:v>
                </c:pt>
                <c:pt idx="56">
                  <c:v>4.9907102999999994E-2</c:v>
                </c:pt>
                <c:pt idx="57">
                  <c:v>5.0399059140000001E-2</c:v>
                </c:pt>
                <c:pt idx="58">
                  <c:v>5.0501866670000006E-2</c:v>
                </c:pt>
                <c:pt idx="59">
                  <c:v>4.9779785160000006E-2</c:v>
                </c:pt>
                <c:pt idx="60">
                  <c:v>4.9449659789999934E-2</c:v>
                </c:pt>
                <c:pt idx="61">
                  <c:v>5.1497244089999943E-2</c:v>
                </c:pt>
                <c:pt idx="62">
                  <c:v>4.9433807089999934E-2</c:v>
                </c:pt>
                <c:pt idx="63">
                  <c:v>4.9827957009999931E-2</c:v>
                </c:pt>
                <c:pt idx="64">
                  <c:v>5.0114180579999945E-2</c:v>
                </c:pt>
                <c:pt idx="65">
                  <c:v>5.0738455869999935E-2</c:v>
                </c:pt>
                <c:pt idx="66">
                  <c:v>4.9694175339999924E-2</c:v>
                </c:pt>
                <c:pt idx="67">
                  <c:v>5.4015199259999952E-2</c:v>
                </c:pt>
                <c:pt idx="68">
                  <c:v>4.9464781229999935E-2</c:v>
                </c:pt>
                <c:pt idx="69">
                  <c:v>4.6959753719999928E-2</c:v>
                </c:pt>
                <c:pt idx="70">
                  <c:v>4.9277826399999933E-2</c:v>
                </c:pt>
                <c:pt idx="71">
                  <c:v>5.2412130509999946E-2</c:v>
                </c:pt>
                <c:pt idx="72">
                  <c:v>4.7426585799999921E-2</c:v>
                </c:pt>
                <c:pt idx="73">
                  <c:v>5.3042869629999947E-2</c:v>
                </c:pt>
                <c:pt idx="74">
                  <c:v>4.864343097999993E-2</c:v>
                </c:pt>
                <c:pt idx="75">
                  <c:v>4.1927499679999911E-2</c:v>
                </c:pt>
                <c:pt idx="76">
                  <c:v>4.6076572699999929E-2</c:v>
                </c:pt>
                <c:pt idx="77">
                  <c:v>5.0319299399999934E-2</c:v>
                </c:pt>
                <c:pt idx="78">
                  <c:v>5.0827108239999932E-2</c:v>
                </c:pt>
                <c:pt idx="79">
                  <c:v>5.0071245059999936E-2</c:v>
                </c:pt>
                <c:pt idx="80">
                  <c:v>4.9897217889999929E-2</c:v>
                </c:pt>
                <c:pt idx="81">
                  <c:v>5.4719469309999949E-2</c:v>
                </c:pt>
                <c:pt idx="82">
                  <c:v>4.9849777299999939E-2</c:v>
                </c:pt>
                <c:pt idx="83">
                  <c:v>4.9262939979999934E-2</c:v>
                </c:pt>
                <c:pt idx="84">
                  <c:v>4.9770017559999935E-2</c:v>
                </c:pt>
                <c:pt idx="85">
                  <c:v>4.989733539999993E-2</c:v>
                </c:pt>
                <c:pt idx="86">
                  <c:v>4.7070840129999916E-2</c:v>
                </c:pt>
                <c:pt idx="87">
                  <c:v>5.2245533449999937E-2</c:v>
                </c:pt>
                <c:pt idx="88">
                  <c:v>5.042953703999993E-2</c:v>
                </c:pt>
                <c:pt idx="89">
                  <c:v>5.1102715439999932E-2</c:v>
                </c:pt>
                <c:pt idx="90">
                  <c:v>5.2388703989999938E-2</c:v>
                </c:pt>
                <c:pt idx="91">
                  <c:v>5.0180751439999935E-2</c:v>
                </c:pt>
                <c:pt idx="92">
                  <c:v>4.8973908879999931E-2</c:v>
                </c:pt>
                <c:pt idx="93">
                  <c:v>5.1483206439999943E-2</c:v>
                </c:pt>
                <c:pt idx="94">
                  <c:v>5.0258434909999927E-2</c:v>
                </c:pt>
                <c:pt idx="95">
                  <c:v>5.0538925909999928E-2</c:v>
                </c:pt>
                <c:pt idx="96">
                  <c:v>5.0483558969999939E-2</c:v>
                </c:pt>
                <c:pt idx="97">
                  <c:v>5.2230529519999937E-2</c:v>
                </c:pt>
                <c:pt idx="98">
                  <c:v>5.017648138999993E-2</c:v>
                </c:pt>
                <c:pt idx="99">
                  <c:v>5.1973086309999937E-2</c:v>
                </c:pt>
                <c:pt idx="100">
                  <c:v>5.0066478769999929E-2</c:v>
                </c:pt>
                <c:pt idx="101">
                  <c:v>5.2498824119999878E-2</c:v>
                </c:pt>
                <c:pt idx="102">
                  <c:v>5.2104674199999881E-2</c:v>
                </c:pt>
                <c:pt idx="103">
                  <c:v>5.2531874529999883E-2</c:v>
                </c:pt>
                <c:pt idx="104">
                  <c:v>5.0692099069999871E-2</c:v>
                </c:pt>
                <c:pt idx="105">
                  <c:v>4.9371597589999858E-2</c:v>
                </c:pt>
                <c:pt idx="106">
                  <c:v>5.0788442769999866E-2</c:v>
                </c:pt>
                <c:pt idx="107">
                  <c:v>4.9688064039999862E-2</c:v>
                </c:pt>
                <c:pt idx="108">
                  <c:v>5.1272472559999879E-2</c:v>
                </c:pt>
                <c:pt idx="109">
                  <c:v>5.1042347189999865E-2</c:v>
                </c:pt>
                <c:pt idx="110">
                  <c:v>5.1176128859999864E-2</c:v>
                </c:pt>
                <c:pt idx="111">
                  <c:v>5.0966126239999868E-2</c:v>
                </c:pt>
                <c:pt idx="112">
                  <c:v>5.0508069279999859E-2</c:v>
                </c:pt>
                <c:pt idx="113">
                  <c:v>5.0101722959999866E-2</c:v>
                </c:pt>
                <c:pt idx="114">
                  <c:v>5.6345938379999905E-2</c:v>
                </c:pt>
                <c:pt idx="115">
                  <c:v>5.2991511519999882E-2</c:v>
                </c:pt>
                <c:pt idx="116">
                  <c:v>5.9898053949999933E-2</c:v>
                </c:pt>
                <c:pt idx="117">
                  <c:v>3.3919586039999741E-2</c:v>
                </c:pt>
                <c:pt idx="118">
                  <c:v>5.971902546999993E-2</c:v>
                </c:pt>
                <c:pt idx="119">
                  <c:v>5.0517223129999872E-2</c:v>
                </c:pt>
                <c:pt idx="120">
                  <c:v>4.7600234239999845E-2</c:v>
                </c:pt>
                <c:pt idx="121">
                  <c:v>4.8143287269999849E-2</c:v>
                </c:pt>
                <c:pt idx="122">
                  <c:v>4.989025781999986E-2</c:v>
                </c:pt>
                <c:pt idx="123">
                  <c:v>5.0021114449999855E-2</c:v>
                </c:pt>
                <c:pt idx="124">
                  <c:v>5.0088677789999855E-2</c:v>
                </c:pt>
                <c:pt idx="125">
                  <c:v>5.4951292219999892E-2</c:v>
                </c:pt>
                <c:pt idx="126">
                  <c:v>5.1213566829999876E-2</c:v>
                </c:pt>
                <c:pt idx="127">
                  <c:v>5.1263436219999875E-2</c:v>
                </c:pt>
                <c:pt idx="128">
                  <c:v>5.1497949149999861E-2</c:v>
                </c:pt>
                <c:pt idx="129">
                  <c:v>5.1697831639999865E-2</c:v>
                </c:pt>
                <c:pt idx="130">
                  <c:v>5.3564924939999883E-2</c:v>
                </c:pt>
                <c:pt idx="131">
                  <c:v>5.092550200999986E-2</c:v>
                </c:pt>
                <c:pt idx="132">
                  <c:v>5.2630764539999868E-2</c:v>
                </c:pt>
                <c:pt idx="133">
                  <c:v>5.1896486629999863E-2</c:v>
                </c:pt>
                <c:pt idx="134">
                  <c:v>5.257112754999986E-2</c:v>
                </c:pt>
                <c:pt idx="135">
                  <c:v>4.7010941919999827E-2</c:v>
                </c:pt>
                <c:pt idx="136">
                  <c:v>5.1293796609999852E-2</c:v>
                </c:pt>
                <c:pt idx="137">
                  <c:v>4.9403655519999853E-2</c:v>
                </c:pt>
                <c:pt idx="138">
                  <c:v>5.1016961909999853E-2</c:v>
                </c:pt>
                <c:pt idx="139">
                  <c:v>4.9399502979999843E-2</c:v>
                </c:pt>
                <c:pt idx="140">
                  <c:v>5.2301605449999858E-2</c:v>
                </c:pt>
                <c:pt idx="141">
                  <c:v>5.129903293999985E-2</c:v>
                </c:pt>
                <c:pt idx="142">
                  <c:v>5.4602362909999813E-2</c:v>
                </c:pt>
                <c:pt idx="143">
                  <c:v>4.9954138659999758E-2</c:v>
                </c:pt>
                <c:pt idx="144">
                  <c:v>5.3807599239999816E-2</c:v>
                </c:pt>
                <c:pt idx="145">
                  <c:v>5.1987946529999787E-2</c:v>
                </c:pt>
                <c:pt idx="146">
                  <c:v>5.2139774679999792E-2</c:v>
                </c:pt>
                <c:pt idx="147">
                  <c:v>5.4396747849999802E-2</c:v>
                </c:pt>
                <c:pt idx="148">
                  <c:v>5.3596134099999811E-2</c:v>
                </c:pt>
                <c:pt idx="149">
                  <c:v>4.9818894469999764E-2</c:v>
                </c:pt>
                <c:pt idx="150">
                  <c:v>5.0054021149999767E-2</c:v>
                </c:pt>
                <c:pt idx="151">
                  <c:v>4.8568150109999764E-2</c:v>
                </c:pt>
                <c:pt idx="152">
                  <c:v>4.8311203139999759E-2</c:v>
                </c:pt>
                <c:pt idx="153">
                  <c:v>5.2848079759999805E-2</c:v>
                </c:pt>
                <c:pt idx="154">
                  <c:v>5.0926964529999785E-2</c:v>
                </c:pt>
                <c:pt idx="155">
                  <c:v>5.2949307259999814E-2</c:v>
                </c:pt>
                <c:pt idx="156">
                  <c:v>5.1113919359999788E-2</c:v>
                </c:pt>
                <c:pt idx="157">
                  <c:v>5.2152467319999798E-2</c:v>
                </c:pt>
                <c:pt idx="158">
                  <c:v>5.0515381879999786E-2</c:v>
                </c:pt>
                <c:pt idx="159">
                  <c:v>5.0771480079999792E-2</c:v>
                </c:pt>
                <c:pt idx="160">
                  <c:v>5.2716988109999807E-2</c:v>
                </c:pt>
                <c:pt idx="161">
                  <c:v>5.3572120029999816E-2</c:v>
                </c:pt>
                <c:pt idx="162">
                  <c:v>5.2240035899999801E-2</c:v>
                </c:pt>
                <c:pt idx="163">
                  <c:v>4.9885491529999784E-2</c:v>
                </c:pt>
                <c:pt idx="164">
                  <c:v>5.2143078449999797E-2</c:v>
                </c:pt>
                <c:pt idx="165">
                  <c:v>5.3207481729999812E-2</c:v>
                </c:pt>
                <c:pt idx="166">
                  <c:v>5.1092216579999794E-2</c:v>
                </c:pt>
                <c:pt idx="167">
                  <c:v>4.7631325889999757E-2</c:v>
                </c:pt>
                <c:pt idx="168">
                  <c:v>5.1066975009999793E-2</c:v>
                </c:pt>
                <c:pt idx="169">
                  <c:v>4.8981952739999779E-2</c:v>
                </c:pt>
                <c:pt idx="170">
                  <c:v>5.237370005999982E-2</c:v>
                </c:pt>
                <c:pt idx="171">
                  <c:v>4.6353263689999744E-2</c:v>
                </c:pt>
                <c:pt idx="172">
                  <c:v>5.0782213959999795E-2</c:v>
                </c:pt>
                <c:pt idx="173">
                  <c:v>4.8756214929999778E-2</c:v>
                </c:pt>
                <c:pt idx="174">
                  <c:v>5.1049777299999793E-2</c:v>
                </c:pt>
                <c:pt idx="175">
                  <c:v>5.2283937699999797E-2</c:v>
                </c:pt>
                <c:pt idx="176">
                  <c:v>5.0309766819999789E-2</c:v>
                </c:pt>
                <c:pt idx="177">
                  <c:v>5.11699000499998E-2</c:v>
                </c:pt>
                <c:pt idx="178">
                  <c:v>5.1359779919999793E-2</c:v>
                </c:pt>
                <c:pt idx="179">
                  <c:v>5.5362874869999835E-2</c:v>
                </c:pt>
                <c:pt idx="180">
                  <c:v>5.131233932999979E-2</c:v>
                </c:pt>
                <c:pt idx="181">
                  <c:v>4.769827547999976E-2</c:v>
                </c:pt>
                <c:pt idx="182">
                  <c:v>5.1643078449999796E-2</c:v>
                </c:pt>
                <c:pt idx="183">
                  <c:v>4.9661712479999703E-2</c:v>
                </c:pt>
                <c:pt idx="184">
                  <c:v>5.1021845709999708E-2</c:v>
                </c:pt>
                <c:pt idx="185">
                  <c:v>5.3052846049999741E-2</c:v>
                </c:pt>
                <c:pt idx="186">
                  <c:v>4.9390727859999685E-2</c:v>
                </c:pt>
                <c:pt idx="187">
                  <c:v>5.2017223129999735E-2</c:v>
                </c:pt>
                <c:pt idx="188">
                  <c:v>5.2101370429999738E-2</c:v>
                </c:pt>
                <c:pt idx="189">
                  <c:v>5.2840767159999733E-2</c:v>
                </c:pt>
                <c:pt idx="190">
                  <c:v>5.1853198579999725E-2</c:v>
                </c:pt>
                <c:pt idx="191">
                  <c:v>5.2160276159999734E-2</c:v>
                </c:pt>
                <c:pt idx="192">
                  <c:v>5.2682475179999744E-2</c:v>
                </c:pt>
                <c:pt idx="193">
                  <c:v>4.8888651589999693E-2</c:v>
                </c:pt>
                <c:pt idx="194">
                  <c:v>5.156685749999973E-2</c:v>
                </c:pt>
                <c:pt idx="195">
                  <c:v>4.8105353059999689E-2</c:v>
                </c:pt>
                <c:pt idx="196">
                  <c:v>5.1429772059999719E-2</c:v>
                </c:pt>
                <c:pt idx="197">
                  <c:v>5.3500404149999743E-2</c:v>
                </c:pt>
                <c:pt idx="198">
                  <c:v>5.0530124589999711E-2</c:v>
                </c:pt>
                <c:pt idx="199">
                  <c:v>5.3615525589999748E-2</c:v>
                </c:pt>
                <c:pt idx="200">
                  <c:v>5.1303302989999709E-2</c:v>
                </c:pt>
                <c:pt idx="201">
                  <c:v>5.4282240159999759E-2</c:v>
                </c:pt>
                <c:pt idx="202">
                  <c:v>4.8912665659999674E-2</c:v>
                </c:pt>
                <c:pt idx="203">
                  <c:v>5.6695194019999784E-2</c:v>
                </c:pt>
                <c:pt idx="204">
                  <c:v>5.0220121969999698E-2</c:v>
                </c:pt>
                <c:pt idx="205">
                  <c:v>5.4249072239999752E-2</c:v>
                </c:pt>
                <c:pt idx="206">
                  <c:v>4.7110941919999656E-2</c:v>
                </c:pt>
                <c:pt idx="207">
                  <c:v>5.1001226719999702E-2</c:v>
                </c:pt>
                <c:pt idx="208">
                  <c:v>5.3656502349999746E-2</c:v>
                </c:pt>
                <c:pt idx="209">
                  <c:v>5.0215851919999693E-2</c:v>
                </c:pt>
                <c:pt idx="210">
                  <c:v>4.5863240109999627E-2</c:v>
                </c:pt>
                <c:pt idx="211">
                  <c:v>5.1012809369999711E-2</c:v>
                </c:pt>
                <c:pt idx="212">
                  <c:v>5.4665042449999757E-2</c:v>
                </c:pt>
                <c:pt idx="213">
                  <c:v>5.5146147199999759E-2</c:v>
                </c:pt>
                <c:pt idx="214">
                  <c:v>5.2284407739999719E-2</c:v>
                </c:pt>
                <c:pt idx="215">
                  <c:v>5.2801487939999725E-2</c:v>
                </c:pt>
                <c:pt idx="216">
                  <c:v>5.2196604139999714E-2</c:v>
                </c:pt>
                <c:pt idx="217">
                  <c:v>4.9079497739999686E-2</c:v>
                </c:pt>
                <c:pt idx="218">
                  <c:v>5.2528192029999719E-2</c:v>
                </c:pt>
                <c:pt idx="219">
                  <c:v>5.3691864049999739E-2</c:v>
                </c:pt>
                <c:pt idx="220">
                  <c:v>4.9746943569999688E-2</c:v>
                </c:pt>
                <c:pt idx="221">
                  <c:v>5.0736588419999701E-2</c:v>
                </c:pt>
                <c:pt idx="222">
                  <c:v>5.1829772059999717E-2</c:v>
                </c:pt>
                <c:pt idx="223">
                  <c:v>5.0978910189999643E-2</c:v>
                </c:pt>
                <c:pt idx="224">
                  <c:v>5.3194789089999681E-2</c:v>
                </c:pt>
                <c:pt idx="225">
                  <c:v>5.4271388769999693E-2</c:v>
                </c:pt>
                <c:pt idx="226">
                  <c:v>5.2744540969999663E-2</c:v>
                </c:pt>
                <c:pt idx="227">
                  <c:v>5.2995637859999667E-2</c:v>
                </c:pt>
                <c:pt idx="228">
                  <c:v>5.3631613309999666E-2</c:v>
                </c:pt>
                <c:pt idx="229">
                  <c:v>4.8389356649999576E-2</c:v>
                </c:pt>
                <c:pt idx="230">
                  <c:v>5.2836235889999646E-2</c:v>
                </c:pt>
                <c:pt idx="231">
                  <c:v>5.1774640139999634E-2</c:v>
                </c:pt>
                <c:pt idx="232">
                  <c:v>5.5682005139999699E-2</c:v>
                </c:pt>
                <c:pt idx="233">
                  <c:v>5.5600051619999702E-2</c:v>
                </c:pt>
                <c:pt idx="234">
                  <c:v>5.2531234579999642E-2</c:v>
                </c:pt>
                <c:pt idx="235">
                  <c:v>5.1109388089999611E-2</c:v>
                </c:pt>
                <c:pt idx="236">
                  <c:v>5.2816844399999646E-2</c:v>
                </c:pt>
                <c:pt idx="237">
                  <c:v>5.329868040999966E-2</c:v>
                </c:pt>
                <c:pt idx="238">
                  <c:v>5.170195797999963E-2</c:v>
                </c:pt>
                <c:pt idx="239">
                  <c:v>5.3451853569999659E-2</c:v>
                </c:pt>
                <c:pt idx="240">
                  <c:v>5.4594671579999685E-2</c:v>
                </c:pt>
                <c:pt idx="241">
                  <c:v>5.7992151469999739E-2</c:v>
                </c:pt>
                <c:pt idx="242">
                  <c:v>5.4022106929999675E-2</c:v>
                </c:pt>
                <c:pt idx="243">
                  <c:v>5.2805993009999649E-2</c:v>
                </c:pt>
                <c:pt idx="244">
                  <c:v>5.5095899079999691E-2</c:v>
                </c:pt>
                <c:pt idx="245">
                  <c:v>5.3237345879999662E-2</c:v>
                </c:pt>
                <c:pt idx="246">
                  <c:v>5.1922694479999643E-2</c:v>
                </c:pt>
                <c:pt idx="247">
                  <c:v>5.1844279749999632E-2</c:v>
                </c:pt>
                <c:pt idx="248">
                  <c:v>5.279452786999965E-2</c:v>
                </c:pt>
                <c:pt idx="249">
                  <c:v>5.3786366499999655E-2</c:v>
                </c:pt>
                <c:pt idx="250">
                  <c:v>5.1768176309999636E-2</c:v>
                </c:pt>
                <c:pt idx="251">
                  <c:v>5.180268923999963E-2</c:v>
                </c:pt>
                <c:pt idx="252">
                  <c:v>5.367051379999966E-2</c:v>
                </c:pt>
                <c:pt idx="253">
                  <c:v>5.5897975349999698E-2</c:v>
                </c:pt>
                <c:pt idx="254">
                  <c:v>5.1468411329999617E-2</c:v>
                </c:pt>
                <c:pt idx="255">
                  <c:v>5.4141002179999662E-2</c:v>
                </c:pt>
                <c:pt idx="256">
                  <c:v>5.3362208719999638E-2</c:v>
                </c:pt>
                <c:pt idx="257">
                  <c:v>5.2189879089999627E-2</c:v>
                </c:pt>
                <c:pt idx="258">
                  <c:v>5.3553551109999646E-2</c:v>
                </c:pt>
                <c:pt idx="259">
                  <c:v>5.2806959289999636E-2</c:v>
                </c:pt>
                <c:pt idx="260">
                  <c:v>5.5635648339999684E-2</c:v>
                </c:pt>
                <c:pt idx="261">
                  <c:v>5.4264049969999659E-2</c:v>
                </c:pt>
                <c:pt idx="262">
                  <c:v>5.5245885979999666E-2</c:v>
                </c:pt>
                <c:pt idx="263">
                  <c:v>5.1673530149999619E-2</c:v>
                </c:pt>
                <c:pt idx="264">
                  <c:v>5.2123047009999549E-2</c:v>
                </c:pt>
                <c:pt idx="265">
                  <c:v>5.4279902669999588E-2</c:v>
                </c:pt>
                <c:pt idx="266">
                  <c:v>5.5558578619999618E-2</c:v>
                </c:pt>
                <c:pt idx="267">
                  <c:v>4.8862770069999485E-2</c:v>
                </c:pt>
                <c:pt idx="268">
                  <c:v>5.0339983499999512E-2</c:v>
                </c:pt>
                <c:pt idx="269">
                  <c:v>4.8779967779999489E-2</c:v>
                </c:pt>
                <c:pt idx="270">
                  <c:v>5.1396460429999541E-2</c:v>
                </c:pt>
                <c:pt idx="271">
                  <c:v>5.2217928189999555E-2</c:v>
                </c:pt>
                <c:pt idx="272">
                  <c:v>5.1151448639999528E-2</c:v>
                </c:pt>
                <c:pt idx="273">
                  <c:v>5.3926729509999591E-2</c:v>
                </c:pt>
                <c:pt idx="274">
                  <c:v>5.1624888259999571E-2</c:v>
                </c:pt>
                <c:pt idx="275">
                  <c:v>5.1460981219999556E-2</c:v>
                </c:pt>
                <c:pt idx="276">
                  <c:v>5.1804034249999575E-2</c:v>
                </c:pt>
                <c:pt idx="277">
                  <c:v>5.3615643099999603E-2</c:v>
                </c:pt>
                <c:pt idx="278">
                  <c:v>5.4630529519999624E-2</c:v>
                </c:pt>
                <c:pt idx="279">
                  <c:v>4.9590845369999526E-2</c:v>
                </c:pt>
                <c:pt idx="280">
                  <c:v>5.2958813639999602E-2</c:v>
                </c:pt>
                <c:pt idx="281">
                  <c:v>5.3015643099999607E-2</c:v>
                </c:pt>
                <c:pt idx="282">
                  <c:v>5.0126585799999554E-2</c:v>
                </c:pt>
                <c:pt idx="283">
                  <c:v>4.9773412639999542E-2</c:v>
                </c:pt>
                <c:pt idx="284">
                  <c:v>5.312137566999961E-2</c:v>
                </c:pt>
                <c:pt idx="285">
                  <c:v>4.868888660999951E-2</c:v>
                </c:pt>
                <c:pt idx="286">
                  <c:v>5.2231730819999593E-2</c:v>
                </c:pt>
                <c:pt idx="287">
                  <c:v>5.095208858999957E-2</c:v>
                </c:pt>
                <c:pt idx="288">
                  <c:v>5.1603185479999564E-2</c:v>
                </c:pt>
                <c:pt idx="289">
                  <c:v>5.0872563869999554E-2</c:v>
                </c:pt>
                <c:pt idx="290">
                  <c:v>4.9625475809999528E-2</c:v>
                </c:pt>
                <c:pt idx="291">
                  <c:v>4.8571806409999502E-2</c:v>
                </c:pt>
                <c:pt idx="292">
                  <c:v>5.079695666999956E-2</c:v>
                </c:pt>
                <c:pt idx="293">
                  <c:v>5.3110759299999588E-2</c:v>
                </c:pt>
                <c:pt idx="294">
                  <c:v>5.2296604139999578E-2</c:v>
                </c:pt>
                <c:pt idx="295">
                  <c:v>5.2899294159999583E-2</c:v>
                </c:pt>
                <c:pt idx="296">
                  <c:v>5.1568672549999563E-2</c:v>
                </c:pt>
                <c:pt idx="297">
                  <c:v>5.4056384839999624E-2</c:v>
                </c:pt>
                <c:pt idx="298">
                  <c:v>5.301502934999959E-2</c:v>
                </c:pt>
                <c:pt idx="299">
                  <c:v>5.3315643099999609E-2</c:v>
                </c:pt>
                <c:pt idx="300">
                  <c:v>5.2151239819999577E-2</c:v>
                </c:pt>
                <c:pt idx="301">
                  <c:v>5.2520996939999579E-2</c:v>
                </c:pt>
                <c:pt idx="302">
                  <c:v>5.3100639169999589E-2</c:v>
                </c:pt>
                <c:pt idx="303">
                  <c:v>5.4398092859999629E-2</c:v>
                </c:pt>
                <c:pt idx="304">
                  <c:v>5.0587802819999542E-2</c:v>
                </c:pt>
                <c:pt idx="305">
                  <c:v>5.2004647999999501E-2</c:v>
                </c:pt>
                <c:pt idx="306">
                  <c:v>5.2438312159999514E-2</c:v>
                </c:pt>
                <c:pt idx="307">
                  <c:v>5.2753433599999511E-2</c:v>
                </c:pt>
                <c:pt idx="308">
                  <c:v>5.0130359609999453E-2</c:v>
                </c:pt>
                <c:pt idx="309">
                  <c:v>5.0976833919999479E-2</c:v>
                </c:pt>
                <c:pt idx="310">
                  <c:v>5.2174901359999526E-2</c:v>
                </c:pt>
                <c:pt idx="311">
                  <c:v>5.1674405119999496E-2</c:v>
                </c:pt>
                <c:pt idx="312">
                  <c:v>5.2780516419999535E-2</c:v>
                </c:pt>
                <c:pt idx="313">
                  <c:v>5.099768792999948E-2</c:v>
                </c:pt>
                <c:pt idx="314">
                  <c:v>5.032377826999946E-2</c:v>
                </c:pt>
                <c:pt idx="315">
                  <c:v>5.2210263059999512E-2</c:v>
                </c:pt>
                <c:pt idx="316">
                  <c:v>5.1557821159999503E-2</c:v>
                </c:pt>
                <c:pt idx="317">
                  <c:v>4.9833167139999454E-2</c:v>
                </c:pt>
                <c:pt idx="318">
                  <c:v>5.0312926879999456E-2</c:v>
                </c:pt>
                <c:pt idx="319">
                  <c:v>5.2421610689999516E-2</c:v>
                </c:pt>
                <c:pt idx="320">
                  <c:v>5.0864402499999489E-2</c:v>
                </c:pt>
                <c:pt idx="321">
                  <c:v>5.2206371739999542E-2</c:v>
                </c:pt>
                <c:pt idx="322">
                  <c:v>5.3048575999999549E-2</c:v>
                </c:pt>
                <c:pt idx="323">
                  <c:v>4.8800847989999452E-2</c:v>
                </c:pt>
                <c:pt idx="324">
                  <c:v>4.8046447329999437E-2</c:v>
                </c:pt>
                <c:pt idx="325">
                  <c:v>5.0682331469999502E-2</c:v>
                </c:pt>
                <c:pt idx="326">
                  <c:v>5.242637697999955E-2</c:v>
                </c:pt>
                <c:pt idx="327">
                  <c:v>5.0586601519999504E-2</c:v>
                </c:pt>
                <c:pt idx="328">
                  <c:v>4.9215120659999459E-2</c:v>
                </c:pt>
                <c:pt idx="329">
                  <c:v>5.2408448009999546E-2</c:v>
                </c:pt>
                <c:pt idx="330">
                  <c:v>5.0988677789999506E-2</c:v>
                </c:pt>
                <c:pt idx="331">
                  <c:v>5.0176833919999483E-2</c:v>
                </c:pt>
                <c:pt idx="332">
                  <c:v>4.7767418849999424E-2</c:v>
                </c:pt>
                <c:pt idx="333">
                  <c:v>5.3513331809999551E-2</c:v>
                </c:pt>
                <c:pt idx="334">
                  <c:v>5.2687711509999527E-2</c:v>
                </c:pt>
                <c:pt idx="335">
                  <c:v>5.1956241129999518E-2</c:v>
                </c:pt>
                <c:pt idx="336">
                  <c:v>5.3224796949999556E-2</c:v>
                </c:pt>
                <c:pt idx="337">
                  <c:v>5.340967550999956E-2</c:v>
                </c:pt>
                <c:pt idx="338">
                  <c:v>5.1628192029999513E-2</c:v>
                </c:pt>
                <c:pt idx="339">
                  <c:v>5.0371715099999492E-2</c:v>
                </c:pt>
                <c:pt idx="340">
                  <c:v>5.1974666339999531E-2</c:v>
                </c:pt>
                <c:pt idx="341">
                  <c:v>5.1155509869999519E-2</c:v>
                </c:pt>
                <c:pt idx="342">
                  <c:v>4.8456332439999444E-2</c:v>
                </c:pt>
                <c:pt idx="343">
                  <c:v>5.232857075999954E-2</c:v>
                </c:pt>
                <c:pt idx="344">
                  <c:v>5.1124653239999512E-2</c:v>
                </c:pt>
                <c:pt idx="345">
                  <c:v>5.1801370429999528E-2</c:v>
                </c:pt>
                <c:pt idx="346">
                  <c:v>5.2753577309999557E-2</c:v>
                </c:pt>
                <c:pt idx="347">
                  <c:v>5.3944567169999583E-2</c:v>
                </c:pt>
                <c:pt idx="348">
                  <c:v>5.2910289259999507E-2</c:v>
                </c:pt>
                <c:pt idx="349">
                  <c:v>5.2531992039999489E-2</c:v>
                </c:pt>
                <c:pt idx="350">
                  <c:v>5.0837463389999456E-2</c:v>
                </c:pt>
                <c:pt idx="351">
                  <c:v>4.8809270579999398E-2</c:v>
                </c:pt>
                <c:pt idx="352">
                  <c:v>4.9218541939999402E-2</c:v>
                </c:pt>
                <c:pt idx="353">
                  <c:v>5.1235269609999454E-2</c:v>
                </c:pt>
                <c:pt idx="354">
                  <c:v>5.144234718999946E-2</c:v>
                </c:pt>
                <c:pt idx="355">
                  <c:v>4.9198301679999418E-2</c:v>
                </c:pt>
                <c:pt idx="356">
                  <c:v>5.2275776329999503E-2</c:v>
                </c:pt>
                <c:pt idx="357">
                  <c:v>4.933427712999941E-2</c:v>
                </c:pt>
                <c:pt idx="358">
                  <c:v>5.0839539659999461E-2</c:v>
                </c:pt>
                <c:pt idx="359">
                  <c:v>5.1953577309999499E-2</c:v>
                </c:pt>
                <c:pt idx="360">
                  <c:v>5.0875515109999457E-2</c:v>
                </c:pt>
                <c:pt idx="361">
                  <c:v>4.9378910189999417E-2</c:v>
                </c:pt>
                <c:pt idx="362">
                  <c:v>4.9163906259999397E-2</c:v>
                </c:pt>
                <c:pt idx="363">
                  <c:v>5.2294554069999499E-2</c:v>
                </c:pt>
                <c:pt idx="364">
                  <c:v>5.0500142929999436E-2</c:v>
                </c:pt>
                <c:pt idx="365">
                  <c:v>5.119125029999947E-2</c:v>
                </c:pt>
                <c:pt idx="366">
                  <c:v>5.1181978939999456E-2</c:v>
                </c:pt>
                <c:pt idx="367">
                  <c:v>4.9556476149999432E-2</c:v>
                </c:pt>
                <c:pt idx="368">
                  <c:v>4.8907808059999391E-2</c:v>
                </c:pt>
                <c:pt idx="369">
                  <c:v>5.0776246369999459E-2</c:v>
                </c:pt>
                <c:pt idx="370">
                  <c:v>5.1678818879999491E-2</c:v>
                </c:pt>
                <c:pt idx="371">
                  <c:v>5.2820174369999515E-2</c:v>
                </c:pt>
                <c:pt idx="372">
                  <c:v>5.0933807089999464E-2</c:v>
                </c:pt>
                <c:pt idx="373">
                  <c:v>4.9375985149999413E-2</c:v>
                </c:pt>
                <c:pt idx="374">
                  <c:v>5.1036000869999452E-2</c:v>
                </c:pt>
                <c:pt idx="375">
                  <c:v>5.2335648339999478E-2</c:v>
                </c:pt>
                <c:pt idx="376">
                  <c:v>5.1846617239999476E-2</c:v>
                </c:pt>
                <c:pt idx="377">
                  <c:v>4.9918424429999421E-2</c:v>
                </c:pt>
                <c:pt idx="378">
                  <c:v>4.8867562559999397E-2</c:v>
                </c:pt>
                <c:pt idx="379">
                  <c:v>4.8733780889999398E-2</c:v>
                </c:pt>
                <c:pt idx="380">
                  <c:v>5.2418568139999469E-2</c:v>
                </c:pt>
                <c:pt idx="381">
                  <c:v>5.1480751439999445E-2</c:v>
                </c:pt>
                <c:pt idx="382">
                  <c:v>5.0783062729999426E-2</c:v>
                </c:pt>
                <c:pt idx="383">
                  <c:v>5.1957586139999457E-2</c:v>
                </c:pt>
                <c:pt idx="384">
                  <c:v>5.1185138999999442E-2</c:v>
                </c:pt>
                <c:pt idx="385">
                  <c:v>5.4193587789999512E-2</c:v>
                </c:pt>
                <c:pt idx="386">
                  <c:v>4.8835713449999346E-2</c:v>
                </c:pt>
                <c:pt idx="387">
                  <c:v>5.4529066999999501E-2</c:v>
                </c:pt>
                <c:pt idx="388">
                  <c:v>5.1101344229999401E-2</c:v>
                </c:pt>
                <c:pt idx="389">
                  <c:v>5.3246003489999388E-2</c:v>
                </c:pt>
                <c:pt idx="390">
                  <c:v>5.449894162999943E-2</c:v>
                </c:pt>
                <c:pt idx="391">
                  <c:v>5.3612104309999409E-2</c:v>
                </c:pt>
                <c:pt idx="392">
                  <c:v>5.2599411669999374E-2</c:v>
                </c:pt>
                <c:pt idx="393">
                  <c:v>5.2398066659999368E-2</c:v>
                </c:pt>
                <c:pt idx="394">
                  <c:v>5.3906254229999409E-2</c:v>
                </c:pt>
                <c:pt idx="395">
                  <c:v>5.1941354709999353E-2</c:v>
                </c:pt>
                <c:pt idx="396">
                  <c:v>5.2414036869999348E-2</c:v>
                </c:pt>
                <c:pt idx="397">
                  <c:v>5.1986954049999326E-2</c:v>
                </c:pt>
                <c:pt idx="398">
                  <c:v>5.1902806749999322E-2</c:v>
                </c:pt>
                <c:pt idx="399">
                  <c:v>5.0588037839999295E-2</c:v>
                </c:pt>
                <c:pt idx="400">
                  <c:v>5.2927695789999347E-2</c:v>
                </c:pt>
                <c:pt idx="401">
                  <c:v>5.4041002179999395E-2</c:v>
                </c:pt>
                <c:pt idx="402">
                  <c:v>5.422441821999939E-2</c:v>
                </c:pt>
                <c:pt idx="403">
                  <c:v>5.3240623449999358E-2</c:v>
                </c:pt>
                <c:pt idx="404">
                  <c:v>5.3585870259999363E-2</c:v>
                </c:pt>
                <c:pt idx="405">
                  <c:v>5.5321258159999429E-2</c:v>
                </c:pt>
                <c:pt idx="406">
                  <c:v>5.3529772059999363E-2</c:v>
                </c:pt>
                <c:pt idx="407">
                  <c:v>5.7470304979999484E-2</c:v>
                </c:pt>
                <c:pt idx="408">
                  <c:v>5.5109179269999406E-2</c:v>
                </c:pt>
                <c:pt idx="409">
                  <c:v>5.2524392019999318E-2</c:v>
                </c:pt>
                <c:pt idx="410">
                  <c:v>5.3665016249999364E-2</c:v>
                </c:pt>
                <c:pt idx="411">
                  <c:v>5.1292542909999267E-2</c:v>
                </c:pt>
                <c:pt idx="412">
                  <c:v>5.230450428999929E-2</c:v>
                </c:pt>
                <c:pt idx="413">
                  <c:v>5.4397452909999353E-2</c:v>
                </c:pt>
                <c:pt idx="414">
                  <c:v>5.5336614619999405E-2</c:v>
                </c:pt>
                <c:pt idx="415">
                  <c:v>5.1535595939999276E-2</c:v>
                </c:pt>
                <c:pt idx="416">
                  <c:v>5.5338808399999398E-2</c:v>
                </c:pt>
                <c:pt idx="417">
                  <c:v>5.3712691859999342E-2</c:v>
                </c:pt>
                <c:pt idx="418">
                  <c:v>5.2475723929999288E-2</c:v>
                </c:pt>
                <c:pt idx="419">
                  <c:v>5.1765838819999271E-2</c:v>
                </c:pt>
                <c:pt idx="420">
                  <c:v>4.92010568099992E-2</c:v>
                </c:pt>
                <c:pt idx="421">
                  <c:v>5.0374000189999255E-2</c:v>
                </c:pt>
                <c:pt idx="422">
                  <c:v>5.0843757309999252E-2</c:v>
                </c:pt>
                <c:pt idx="423">
                  <c:v>5.3852088589999361E-2</c:v>
                </c:pt>
                <c:pt idx="424">
                  <c:v>5.4907102999999402E-2</c:v>
                </c:pt>
                <c:pt idx="425">
                  <c:v>5.756103361999948E-2</c:v>
                </c:pt>
                <c:pt idx="426">
                  <c:v>5.0750717379999269E-2</c:v>
                </c:pt>
                <c:pt idx="427">
                  <c:v>5.5246499729999426E-2</c:v>
                </c:pt>
                <c:pt idx="428">
                  <c:v>5.1604504289999298E-2</c:v>
                </c:pt>
                <c:pt idx="429">
                  <c:v>5.1820970739999223E-2</c:v>
                </c:pt>
                <c:pt idx="430">
                  <c:v>5.2248171069999239E-2</c:v>
                </c:pt>
                <c:pt idx="431">
                  <c:v>5.2139513459999245E-2</c:v>
                </c:pt>
                <c:pt idx="432">
                  <c:v>4.8549228659999125E-2</c:v>
                </c:pt>
                <c:pt idx="433">
                  <c:v>5.2308421809999263E-2</c:v>
                </c:pt>
                <c:pt idx="434">
                  <c:v>5.1097309199999219E-2</c:v>
                </c:pt>
                <c:pt idx="435">
                  <c:v>5.0928165829999227E-2</c:v>
                </c:pt>
                <c:pt idx="436">
                  <c:v>5.2667210029999287E-2</c:v>
                </c:pt>
                <c:pt idx="437">
                  <c:v>5.3841733439999331E-2</c:v>
                </c:pt>
                <c:pt idx="438">
                  <c:v>5.4855039829999369E-2</c:v>
                </c:pt>
                <c:pt idx="439">
                  <c:v>5.1487189069999217E-2</c:v>
                </c:pt>
                <c:pt idx="440">
                  <c:v>5.2661829989999243E-2</c:v>
                </c:pt>
                <c:pt idx="441">
                  <c:v>5.3486719029999269E-2</c:v>
                </c:pt>
                <c:pt idx="442">
                  <c:v>5.5246499729999357E-2</c:v>
                </c:pt>
                <c:pt idx="443">
                  <c:v>5.2181952739999246E-2</c:v>
                </c:pt>
                <c:pt idx="444">
                  <c:v>5.1495846679999221E-2</c:v>
                </c:pt>
                <c:pt idx="445">
                  <c:v>5.6733102029999413E-2</c:v>
                </c:pt>
                <c:pt idx="446">
                  <c:v>5.2533545869999268E-2</c:v>
                </c:pt>
                <c:pt idx="447">
                  <c:v>5.1974757649999245E-2</c:v>
                </c:pt>
                <c:pt idx="448">
                  <c:v>5.2957938669999281E-2</c:v>
                </c:pt>
                <c:pt idx="449">
                  <c:v>5.3419651929999298E-2</c:v>
                </c:pt>
                <c:pt idx="450">
                  <c:v>4.800105680999911E-2</c:v>
                </c:pt>
                <c:pt idx="451">
                  <c:v>4.8917288239999149E-2</c:v>
                </c:pt>
                <c:pt idx="452">
                  <c:v>5.2459401189999269E-2</c:v>
                </c:pt>
                <c:pt idx="453">
                  <c:v>5.4020148169999324E-2</c:v>
                </c:pt>
                <c:pt idx="454">
                  <c:v>5.1592190379999223E-2</c:v>
                </c:pt>
                <c:pt idx="455">
                  <c:v>5.2151827369999237E-2</c:v>
                </c:pt>
                <c:pt idx="456">
                  <c:v>5.4457468629999332E-2</c:v>
                </c:pt>
                <c:pt idx="457">
                  <c:v>5.5171623789999361E-2</c:v>
                </c:pt>
                <c:pt idx="458">
                  <c:v>5.1721584489999237E-2</c:v>
                </c:pt>
                <c:pt idx="459">
                  <c:v>5.4354661099999327E-2</c:v>
                </c:pt>
                <c:pt idx="460">
                  <c:v>5.2129393329999246E-2</c:v>
                </c:pt>
                <c:pt idx="461">
                  <c:v>5.232281198999926E-2</c:v>
                </c:pt>
                <c:pt idx="462">
                  <c:v>4.9735830959999165E-2</c:v>
                </c:pt>
                <c:pt idx="463">
                  <c:v>5.6368346219999407E-2</c:v>
                </c:pt>
                <c:pt idx="464">
                  <c:v>5.0585230309999202E-2</c:v>
                </c:pt>
                <c:pt idx="465">
                  <c:v>5.1868293819999238E-2</c:v>
                </c:pt>
                <c:pt idx="466">
                  <c:v>4.9722172039999166E-2</c:v>
                </c:pt>
                <c:pt idx="467">
                  <c:v>5.2963553729999294E-2</c:v>
                </c:pt>
                <c:pt idx="468">
                  <c:v>5.394746600999932E-2</c:v>
                </c:pt>
                <c:pt idx="469">
                  <c:v>5.1184264029999219E-2</c:v>
                </c:pt>
                <c:pt idx="470">
                  <c:v>5.3453316089999245E-2</c:v>
                </c:pt>
                <c:pt idx="471">
                  <c:v>5.2153668619999191E-2</c:v>
                </c:pt>
                <c:pt idx="472">
                  <c:v>5.3778936389999282E-2</c:v>
                </c:pt>
                <c:pt idx="473">
                  <c:v>5.5554073549999326E-2</c:v>
                </c:pt>
                <c:pt idx="474">
                  <c:v>4.7516295759998994E-2</c:v>
                </c:pt>
                <c:pt idx="475">
                  <c:v>5.1423047009999154E-2</c:v>
                </c:pt>
                <c:pt idx="476">
                  <c:v>4.9604856819999085E-2</c:v>
                </c:pt>
                <c:pt idx="477">
                  <c:v>5.1768176309999185E-2</c:v>
                </c:pt>
                <c:pt idx="478">
                  <c:v>5.4485282709999291E-2</c:v>
                </c:pt>
                <c:pt idx="479">
                  <c:v>4.9775841439999122E-2</c:v>
                </c:pt>
                <c:pt idx="480">
                  <c:v>4.8253263689999062E-2</c:v>
                </c:pt>
                <c:pt idx="481">
                  <c:v>5.266197369999924E-2</c:v>
                </c:pt>
                <c:pt idx="482">
                  <c:v>5.4063201199999272E-2</c:v>
                </c:pt>
                <c:pt idx="483">
                  <c:v>5.2373060109999203E-2</c:v>
                </c:pt>
                <c:pt idx="484">
                  <c:v>5.0626089559999136E-2</c:v>
                </c:pt>
                <c:pt idx="485">
                  <c:v>5.3260628689999229E-2</c:v>
                </c:pt>
                <c:pt idx="486">
                  <c:v>5.0966217549999158E-2</c:v>
                </c:pt>
                <c:pt idx="487">
                  <c:v>5.1589879089999166E-2</c:v>
                </c:pt>
                <c:pt idx="488">
                  <c:v>5.2500377949999205E-2</c:v>
                </c:pt>
                <c:pt idx="489">
                  <c:v>5.0929014599999128E-2</c:v>
                </c:pt>
                <c:pt idx="490">
                  <c:v>5.3387946529999238E-2</c:v>
                </c:pt>
                <c:pt idx="491">
                  <c:v>5.4491132789999279E-2</c:v>
                </c:pt>
                <c:pt idx="492">
                  <c:v>5.3178557659999237E-2</c:v>
                </c:pt>
                <c:pt idx="493">
                  <c:v>5.3000874189999235E-2</c:v>
                </c:pt>
                <c:pt idx="494">
                  <c:v>5.2879406429999221E-2</c:v>
                </c:pt>
                <c:pt idx="495">
                  <c:v>5.5912365529999335E-2</c:v>
                </c:pt>
                <c:pt idx="496">
                  <c:v>5.3219769439999204E-2</c:v>
                </c:pt>
                <c:pt idx="497">
                  <c:v>5.444038842999923E-2</c:v>
                </c:pt>
                <c:pt idx="498">
                  <c:v>5.1216321959999103E-2</c:v>
                </c:pt>
                <c:pt idx="499">
                  <c:v>5.3179145209999161E-2</c:v>
                </c:pt>
                <c:pt idx="500">
                  <c:v>5.282389577999913E-2</c:v>
                </c:pt>
                <c:pt idx="501">
                  <c:v>5.3356593659999188E-2</c:v>
                </c:pt>
                <c:pt idx="502">
                  <c:v>5.4364898739999237E-2</c:v>
                </c:pt>
                <c:pt idx="503">
                  <c:v>5.3258904949999172E-2</c:v>
                </c:pt>
                <c:pt idx="504">
                  <c:v>5.8351527239999382E-2</c:v>
                </c:pt>
                <c:pt idx="505">
                  <c:v>5.1338520979999108E-2</c:v>
                </c:pt>
                <c:pt idx="506">
                  <c:v>5.2844632279999151E-2</c:v>
                </c:pt>
                <c:pt idx="507">
                  <c:v>5.5360628689999219E-2</c:v>
                </c:pt>
                <c:pt idx="508">
                  <c:v>5.4800260439999221E-2</c:v>
                </c:pt>
                <c:pt idx="509">
                  <c:v>5.3133780889999163E-2</c:v>
                </c:pt>
                <c:pt idx="510">
                  <c:v>5.247706893999915E-2</c:v>
                </c:pt>
                <c:pt idx="511">
                  <c:v>5.5369665029999196E-2</c:v>
                </c:pt>
                <c:pt idx="512">
                  <c:v>5.7309557999999261E-2</c:v>
                </c:pt>
                <c:pt idx="513">
                  <c:v>5.4187332779999139E-2</c:v>
                </c:pt>
                <c:pt idx="514">
                  <c:v>5.4785752749999167E-2</c:v>
                </c:pt>
                <c:pt idx="515">
                  <c:v>5.2252676139999066E-2</c:v>
                </c:pt>
                <c:pt idx="516">
                  <c:v>5.6258813639999211E-2</c:v>
                </c:pt>
                <c:pt idx="517">
                  <c:v>5.3871715099999121E-2</c:v>
                </c:pt>
                <c:pt idx="518">
                  <c:v>5.4473673859999142E-2</c:v>
                </c:pt>
                <c:pt idx="519">
                  <c:v>5.3362939979999136E-2</c:v>
                </c:pt>
                <c:pt idx="520">
                  <c:v>5.656589121999922E-2</c:v>
                </c:pt>
                <c:pt idx="521">
                  <c:v>5.5276860119999202E-2</c:v>
                </c:pt>
                <c:pt idx="522">
                  <c:v>5.5644919699999247E-2</c:v>
                </c:pt>
                <c:pt idx="523">
                  <c:v>5.0966452569999043E-2</c:v>
                </c:pt>
                <c:pt idx="524">
                  <c:v>5.4766622479999222E-2</c:v>
                </c:pt>
                <c:pt idx="525">
                  <c:v>4.876935140999894E-2</c:v>
                </c:pt>
                <c:pt idx="526">
                  <c:v>5.1987189069999065E-2</c:v>
                </c:pt>
                <c:pt idx="527">
                  <c:v>5.2330007079999116E-2</c:v>
                </c:pt>
                <c:pt idx="528">
                  <c:v>5.2967706269999165E-2</c:v>
                </c:pt>
                <c:pt idx="529">
                  <c:v>5.8904230359999393E-2</c:v>
                </c:pt>
                <c:pt idx="530">
                  <c:v>4.8964728829998985E-2</c:v>
                </c:pt>
                <c:pt idx="531">
                  <c:v>5.6879576339999328E-2</c:v>
                </c:pt>
                <c:pt idx="532">
                  <c:v>5.1404883019999105E-2</c:v>
                </c:pt>
                <c:pt idx="533">
                  <c:v>4.9040597249999041E-2</c:v>
                </c:pt>
                <c:pt idx="534">
                  <c:v>5.1002454219999147E-2</c:v>
                </c:pt>
                <c:pt idx="535">
                  <c:v>4.6619103289998923E-2</c:v>
                </c:pt>
                <c:pt idx="536">
                  <c:v>4.6742764829998937E-2</c:v>
                </c:pt>
                <c:pt idx="537">
                  <c:v>4.9934512149999083E-2</c:v>
                </c:pt>
                <c:pt idx="538">
                  <c:v>5.0154021149999069E-2</c:v>
                </c:pt>
                <c:pt idx="539">
                  <c:v>5.4738952109999274E-2</c:v>
                </c:pt>
                <c:pt idx="540">
                  <c:v>5.3392712819999202E-2</c:v>
                </c:pt>
                <c:pt idx="541">
                  <c:v>4.6593365479998906E-2</c:v>
                </c:pt>
                <c:pt idx="542">
                  <c:v>4.9949137349999055E-2</c:v>
                </c:pt>
                <c:pt idx="543">
                  <c:v>5.0680490219999097E-2</c:v>
                </c:pt>
                <c:pt idx="544">
                  <c:v>5.4289670269999216E-2</c:v>
                </c:pt>
                <c:pt idx="545">
                  <c:v>5.3553812329999201E-2</c:v>
                </c:pt>
                <c:pt idx="546">
                  <c:v>5.2999529179999144E-2</c:v>
                </c:pt>
                <c:pt idx="547">
                  <c:v>5.5200286639999242E-2</c:v>
                </c:pt>
                <c:pt idx="548">
                  <c:v>5.1882566489999109E-2</c:v>
                </c:pt>
                <c:pt idx="549">
                  <c:v>5.2140009699999122E-2</c:v>
                </c:pt>
                <c:pt idx="550">
                  <c:v>5.4284668959999227E-2</c:v>
                </c:pt>
                <c:pt idx="551">
                  <c:v>5.2050743579999129E-2</c:v>
                </c:pt>
                <c:pt idx="552">
                  <c:v>4.8253146179998915E-2</c:v>
                </c:pt>
                <c:pt idx="553">
                  <c:v>5.9681678809999389E-2</c:v>
                </c:pt>
                <c:pt idx="554">
                  <c:v>4.8359845029998877E-2</c:v>
                </c:pt>
                <c:pt idx="555">
                  <c:v>5.3185138999999076E-2</c:v>
                </c:pt>
                <c:pt idx="556">
                  <c:v>5.1551213619998988E-2</c:v>
                </c:pt>
                <c:pt idx="557">
                  <c:v>5.2972942599999073E-2</c:v>
                </c:pt>
                <c:pt idx="558">
                  <c:v>5.2897714129999142E-2</c:v>
                </c:pt>
                <c:pt idx="559">
                  <c:v>4.7871427679998857E-2</c:v>
                </c:pt>
                <c:pt idx="560">
                  <c:v>4.8690466639998917E-2</c:v>
                </c:pt>
                <c:pt idx="561">
                  <c:v>5.228879529999908E-2</c:v>
                </c:pt>
                <c:pt idx="562">
                  <c:v>5.4547348499999135E-2</c:v>
                </c:pt>
                <c:pt idx="563">
                  <c:v>5.4773935079999142E-2</c:v>
                </c:pt>
                <c:pt idx="564">
                  <c:v>5.3414650619999074E-2</c:v>
                </c:pt>
                <c:pt idx="565">
                  <c:v>5.4997714129999133E-2</c:v>
                </c:pt>
                <c:pt idx="566">
                  <c:v>5.3347204789999048E-2</c:v>
                </c:pt>
                <c:pt idx="567">
                  <c:v>5.539198155999913E-2</c:v>
                </c:pt>
                <c:pt idx="568">
                  <c:v>5.3783911499999046E-2</c:v>
                </c:pt>
                <c:pt idx="569">
                  <c:v>5.3484029009999032E-2</c:v>
                </c:pt>
                <c:pt idx="570">
                  <c:v>5.418952655999907E-2</c:v>
                </c:pt>
                <c:pt idx="571">
                  <c:v>5.3594031629999039E-2</c:v>
                </c:pt>
                <c:pt idx="572">
                  <c:v>5.6490284019999171E-2</c:v>
                </c:pt>
                <c:pt idx="573">
                  <c:v>5.6915173059999213E-2</c:v>
                </c:pt>
                <c:pt idx="574">
                  <c:v>5.7642869629999274E-2</c:v>
                </c:pt>
                <c:pt idx="575">
                  <c:v>5.5871623789999166E-2</c:v>
                </c:pt>
                <c:pt idx="576">
                  <c:v>5.0969612629998926E-2</c:v>
                </c:pt>
                <c:pt idx="577">
                  <c:v>5.1864990049998977E-2</c:v>
                </c:pt>
                <c:pt idx="578">
                  <c:v>5.4848079759999141E-2</c:v>
                </c:pt>
                <c:pt idx="579">
                  <c:v>5.3911490559999116E-2</c:v>
                </c:pt>
                <c:pt idx="580">
                  <c:v>5.626431118999918E-2</c:v>
                </c:pt>
                <c:pt idx="581">
                  <c:v>5.4122459459999092E-2</c:v>
                </c:pt>
                <c:pt idx="582">
                  <c:v>5.7427369459999225E-2</c:v>
                </c:pt>
                <c:pt idx="583">
                  <c:v>5.5538808399999126E-2</c:v>
                </c:pt>
                <c:pt idx="584">
                  <c:v>5.3163292509999016E-2</c:v>
                </c:pt>
                <c:pt idx="585">
                  <c:v>5.2119743239998961E-2</c:v>
                </c:pt>
                <c:pt idx="586">
                  <c:v>5.0573268929998909E-2</c:v>
                </c:pt>
                <c:pt idx="587">
                  <c:v>5.3476102659999039E-2</c:v>
                </c:pt>
                <c:pt idx="588">
                  <c:v>5.4895024109999101E-2</c:v>
                </c:pt>
                <c:pt idx="589">
                  <c:v>5.5711255539999158E-2</c:v>
                </c:pt>
                <c:pt idx="590">
                  <c:v>5.700321167999918E-2</c:v>
                </c:pt>
                <c:pt idx="591">
                  <c:v>5.3017196929999018E-2</c:v>
                </c:pt>
                <c:pt idx="592">
                  <c:v>5.578075143999902E-2</c:v>
                </c:pt>
                <c:pt idx="593">
                  <c:v>5.4300116729998911E-2</c:v>
                </c:pt>
                <c:pt idx="594">
                  <c:v>5.4288534079998924E-2</c:v>
                </c:pt>
                <c:pt idx="595">
                  <c:v>5.36484060899989E-2</c:v>
                </c:pt>
                <c:pt idx="596">
                  <c:v>5.5020004459998953E-2</c:v>
                </c:pt>
                <c:pt idx="597">
                  <c:v>5.6484055209999079E-2</c:v>
                </c:pt>
                <c:pt idx="598">
                  <c:v>5.6514911839999085E-2</c:v>
                </c:pt>
                <c:pt idx="599">
                  <c:v>5.6528570759999078E-2</c:v>
                </c:pt>
                <c:pt idx="600">
                  <c:v>5.0053616219998751E-2</c:v>
                </c:pt>
                <c:pt idx="601">
                  <c:v>5.9236405799999212E-2</c:v>
                </c:pt>
                <c:pt idx="602">
                  <c:v>5.4684407739999011E-2</c:v>
                </c:pt>
                <c:pt idx="603">
                  <c:v>5.2254138659998901E-2</c:v>
                </c:pt>
                <c:pt idx="604">
                  <c:v>4.7426037159998671E-2</c:v>
                </c:pt>
                <c:pt idx="605">
                  <c:v>5.2650364849998937E-2</c:v>
                </c:pt>
                <c:pt idx="606">
                  <c:v>5.2551096109998932E-2</c:v>
                </c:pt>
                <c:pt idx="607">
                  <c:v>4.5478949099998597E-2</c:v>
                </c:pt>
                <c:pt idx="608">
                  <c:v>4.7768737659998742E-2</c:v>
                </c:pt>
                <c:pt idx="609">
                  <c:v>5.4635765849999088E-2</c:v>
                </c:pt>
                <c:pt idx="610">
                  <c:v>5.1910850609998921E-2</c:v>
                </c:pt>
                <c:pt idx="611">
                  <c:v>5.056241753999885E-2</c:v>
                </c:pt>
                <c:pt idx="612">
                  <c:v>5.2696225409998965E-2</c:v>
                </c:pt>
                <c:pt idx="613">
                  <c:v>5.1938782199998937E-2</c:v>
                </c:pt>
                <c:pt idx="614">
                  <c:v>5.471502934999907E-2</c:v>
                </c:pt>
                <c:pt idx="615">
                  <c:v>5.1961216239998921E-2</c:v>
                </c:pt>
                <c:pt idx="616">
                  <c:v>5.136341001999891E-2</c:v>
                </c:pt>
                <c:pt idx="617">
                  <c:v>5.7422511859999255E-2</c:v>
                </c:pt>
                <c:pt idx="618">
                  <c:v>5.5082122649999149E-2</c:v>
                </c:pt>
                <c:pt idx="619">
                  <c:v>5.5055771089999109E-2</c:v>
                </c:pt>
                <c:pt idx="620">
                  <c:v>5.1972302649998865E-2</c:v>
                </c:pt>
                <c:pt idx="621">
                  <c:v>5.2067915089998876E-2</c:v>
                </c:pt>
                <c:pt idx="622">
                  <c:v>5.2367680069998923E-2</c:v>
                </c:pt>
                <c:pt idx="623">
                  <c:v>6.1191563919999373E-2</c:v>
                </c:pt>
                <c:pt idx="624">
                  <c:v>4.3788834209998642E-2</c:v>
                </c:pt>
                <c:pt idx="625">
                  <c:v>5.102915830999899E-2</c:v>
                </c:pt>
                <c:pt idx="626">
                  <c:v>5.8857782249999373E-2</c:v>
                </c:pt>
                <c:pt idx="627">
                  <c:v>5.2028688269999068E-2</c:v>
                </c:pt>
                <c:pt idx="628">
                  <c:v>5.0298184169998983E-2</c:v>
                </c:pt>
                <c:pt idx="629">
                  <c:v>4.4448118669998711E-2</c:v>
                </c:pt>
                <c:pt idx="630">
                  <c:v>5.0305000529998936E-2</c:v>
                </c:pt>
                <c:pt idx="631">
                  <c:v>5.0335857159998956E-2</c:v>
                </c:pt>
                <c:pt idx="632">
                  <c:v>4.9241824749998914E-2</c:v>
                </c:pt>
                <c:pt idx="633">
                  <c:v>4.6880085289998694E-2</c:v>
                </c:pt>
                <c:pt idx="634">
                  <c:v>5.1550626069998925E-2</c:v>
                </c:pt>
                <c:pt idx="635">
                  <c:v>4.5489330449998575E-2</c:v>
                </c:pt>
                <c:pt idx="636">
                  <c:v>5.1164520009998889E-2</c:v>
                </c:pt>
                <c:pt idx="637">
                  <c:v>4.9109623109998807E-2</c:v>
                </c:pt>
                <c:pt idx="638">
                  <c:v>5.4615786809999116E-2</c:v>
                </c:pt>
                <c:pt idx="639">
                  <c:v>4.7110236859998822E-2</c:v>
                </c:pt>
                <c:pt idx="640">
                  <c:v>5.3863606129999179E-2</c:v>
                </c:pt>
                <c:pt idx="641">
                  <c:v>4.6076690209998772E-2</c:v>
                </c:pt>
                <c:pt idx="642">
                  <c:v>4.6069495119998777E-2</c:v>
                </c:pt>
                <c:pt idx="643">
                  <c:v>5.3415316769999201E-2</c:v>
                </c:pt>
                <c:pt idx="644">
                  <c:v>5.1756646059999141E-2</c:v>
                </c:pt>
                <c:pt idx="645">
                  <c:v>4.5571571389998788E-2</c:v>
                </c:pt>
                <c:pt idx="646">
                  <c:v>4.4333140939998725E-2</c:v>
                </c:pt>
                <c:pt idx="647">
                  <c:v>4.8136235889998935E-2</c:v>
                </c:pt>
                <c:pt idx="648">
                  <c:v>4.6871218859998856E-2</c:v>
                </c:pt>
                <c:pt idx="649">
                  <c:v>4.7410615589998893E-2</c:v>
                </c:pt>
                <c:pt idx="650">
                  <c:v>5.1449685989999105E-2</c:v>
                </c:pt>
                <c:pt idx="651">
                  <c:v>4.6153289889998839E-2</c:v>
                </c:pt>
                <c:pt idx="652">
                  <c:v>4.6440244719998858E-2</c:v>
                </c:pt>
                <c:pt idx="653">
                  <c:v>4.7353668619998915E-2</c:v>
                </c:pt>
                <c:pt idx="654">
                  <c:v>5.5164363589999293E-2</c:v>
                </c:pt>
                <c:pt idx="655">
                  <c:v>5.2624940659999148E-2</c:v>
                </c:pt>
                <c:pt idx="656">
                  <c:v>4.8789409049998941E-2</c:v>
                </c:pt>
                <c:pt idx="657">
                  <c:v>5.1796277809999125E-2</c:v>
                </c:pt>
                <c:pt idx="658">
                  <c:v>5.0933337049999063E-2</c:v>
                </c:pt>
                <c:pt idx="659">
                  <c:v>5.073210954999903E-2</c:v>
                </c:pt>
                <c:pt idx="660">
                  <c:v>4.8437815919998906E-2</c:v>
                </c:pt>
                <c:pt idx="661">
                  <c:v>4.8655509869998961E-2</c:v>
                </c:pt>
                <c:pt idx="662">
                  <c:v>4.799172033999892E-2</c:v>
                </c:pt>
                <c:pt idx="663">
                  <c:v>5.2281038859999157E-2</c:v>
                </c:pt>
                <c:pt idx="664">
                  <c:v>4.5961947499998837E-2</c:v>
                </c:pt>
                <c:pt idx="665">
                  <c:v>5.372069680999926E-2</c:v>
                </c:pt>
                <c:pt idx="666">
                  <c:v>5.3876795009999277E-2</c:v>
                </c:pt>
                <c:pt idx="667">
                  <c:v>4.5037672209998811E-2</c:v>
                </c:pt>
                <c:pt idx="668">
                  <c:v>5.2626781909999198E-2</c:v>
                </c:pt>
                <c:pt idx="669">
                  <c:v>4.8745768469999035E-2</c:v>
                </c:pt>
                <c:pt idx="670">
                  <c:v>5.2232396969999234E-2</c:v>
                </c:pt>
                <c:pt idx="671">
                  <c:v>5.3826194359999316E-2</c:v>
                </c:pt>
                <c:pt idx="672">
                  <c:v>5.0771036239999144E-2</c:v>
                </c:pt>
                <c:pt idx="673">
                  <c:v>4.1421297069998642E-2</c:v>
                </c:pt>
                <c:pt idx="674">
                  <c:v>4.3678152729998684E-2</c:v>
                </c:pt>
                <c:pt idx="675">
                  <c:v>4.636952131999883E-2</c:v>
                </c:pt>
                <c:pt idx="676">
                  <c:v>4.5245481049998745E-2</c:v>
                </c:pt>
                <c:pt idx="677">
                  <c:v>5.1184198919999042E-2</c:v>
                </c:pt>
                <c:pt idx="678">
                  <c:v>5.6094985199999309E-2</c:v>
                </c:pt>
                <c:pt idx="679">
                  <c:v>3.6087554309998139E-2</c:v>
                </c:pt>
                <c:pt idx="680">
                  <c:v>4.9090140309998878E-2</c:v>
                </c:pt>
                <c:pt idx="681">
                  <c:v>4.7622929499998794E-2</c:v>
                </c:pt>
                <c:pt idx="682">
                  <c:v>4.8006110519998854E-2</c:v>
                </c:pt>
                <c:pt idx="683">
                  <c:v>4.7643195959998899E-2</c:v>
                </c:pt>
                <c:pt idx="684">
                  <c:v>4.8415878119998909E-2</c:v>
                </c:pt>
                <c:pt idx="685">
                  <c:v>4.8061242439998902E-2</c:v>
                </c:pt>
                <c:pt idx="686">
                  <c:v>5.6432566879999417E-2</c:v>
                </c:pt>
                <c:pt idx="687">
                  <c:v>3.9278714079998445E-2</c:v>
                </c:pt>
                <c:pt idx="688">
                  <c:v>4.3957063699998744E-2</c:v>
                </c:pt>
                <c:pt idx="689">
                  <c:v>4.9817131819999069E-2</c:v>
                </c:pt>
                <c:pt idx="690">
                  <c:v>5.0670801219999125E-2</c:v>
                </c:pt>
                <c:pt idx="691">
                  <c:v>4.8551383529998993E-2</c:v>
                </c:pt>
                <c:pt idx="692">
                  <c:v>4.2894122939998669E-2</c:v>
                </c:pt>
                <c:pt idx="693">
                  <c:v>4.6656854879998912E-2</c:v>
                </c:pt>
                <c:pt idx="694">
                  <c:v>4.3728897089998761E-2</c:v>
                </c:pt>
                <c:pt idx="695">
                  <c:v>5.0690923969999135E-2</c:v>
                </c:pt>
                <c:pt idx="696">
                  <c:v>5.1114467999999177E-2</c:v>
                </c:pt>
                <c:pt idx="697">
                  <c:v>5.1314467999999169E-2</c:v>
                </c:pt>
                <c:pt idx="698">
                  <c:v>4.6930033279998951E-2</c:v>
                </c:pt>
                <c:pt idx="699">
                  <c:v>4.4227199549998805E-2</c:v>
                </c:pt>
                <c:pt idx="700">
                  <c:v>4.8929328219999083E-2</c:v>
                </c:pt>
                <c:pt idx="701">
                  <c:v>3.9436536019998539E-2</c:v>
                </c:pt>
                <c:pt idx="702">
                  <c:v>4.4264402499998842E-2</c:v>
                </c:pt>
                <c:pt idx="703">
                  <c:v>4.3604151759998808E-2</c:v>
                </c:pt>
                <c:pt idx="704">
                  <c:v>4.3852323609998814E-2</c:v>
                </c:pt>
                <c:pt idx="705">
                  <c:v>4.3486222789998794E-2</c:v>
                </c:pt>
                <c:pt idx="706">
                  <c:v>4.7423216919999012E-2</c:v>
                </c:pt>
                <c:pt idx="707">
                  <c:v>4.6488207749998962E-2</c:v>
                </c:pt>
                <c:pt idx="708">
                  <c:v>4.7195899079999007E-2</c:v>
                </c:pt>
                <c:pt idx="709">
                  <c:v>4.8920553099999112E-2</c:v>
                </c:pt>
                <c:pt idx="710">
                  <c:v>4.7322485659999011E-2</c:v>
                </c:pt>
                <c:pt idx="711">
                  <c:v>4.9539095819999136E-2</c:v>
                </c:pt>
                <c:pt idx="712">
                  <c:v>4.7366269949999026E-2</c:v>
                </c:pt>
                <c:pt idx="713">
                  <c:v>4.3322811989998822E-2</c:v>
                </c:pt>
                <c:pt idx="714">
                  <c:v>4.7740793359999083E-2</c:v>
                </c:pt>
                <c:pt idx="715">
                  <c:v>4.8650560959999097E-2</c:v>
                </c:pt>
                <c:pt idx="716">
                  <c:v>5.0135700739999192E-2</c:v>
                </c:pt>
                <c:pt idx="717">
                  <c:v>4.8272994999999069E-2</c:v>
                </c:pt>
                <c:pt idx="718">
                  <c:v>4.5664428699998913E-2</c:v>
                </c:pt>
                <c:pt idx="719">
                  <c:v>4.53658912199989E-2</c:v>
                </c:pt>
                <c:pt idx="720">
                  <c:v>4.8079458829999068E-2</c:v>
                </c:pt>
                <c:pt idx="721">
                  <c:v>4.7358226089998998E-2</c:v>
                </c:pt>
                <c:pt idx="722">
                  <c:v>4.463161330999886E-2</c:v>
                </c:pt>
                <c:pt idx="723">
                  <c:v>4.7760916109999038E-2</c:v>
                </c:pt>
                <c:pt idx="724">
                  <c:v>4.8788612679999115E-2</c:v>
                </c:pt>
                <c:pt idx="725">
                  <c:v>4.8347022169999081E-2</c:v>
                </c:pt>
                <c:pt idx="726">
                  <c:v>3.9401435539998558E-2</c:v>
                </c:pt>
                <c:pt idx="727">
                  <c:v>4.1289382849998668E-2</c:v>
                </c:pt>
                <c:pt idx="728">
                  <c:v>4.5993705299998952E-2</c:v>
                </c:pt>
                <c:pt idx="729">
                  <c:v>4.412819202999882E-2</c:v>
                </c:pt>
                <c:pt idx="730">
                  <c:v>4.5109910529998881E-2</c:v>
                </c:pt>
                <c:pt idx="731">
                  <c:v>4.3489526559998784E-2</c:v>
                </c:pt>
                <c:pt idx="732">
                  <c:v>4.5611869289998913E-2</c:v>
                </c:pt>
                <c:pt idx="733">
                  <c:v>4.6410171749998966E-2</c:v>
                </c:pt>
                <c:pt idx="734">
                  <c:v>5.056436358999921E-2</c:v>
                </c:pt>
                <c:pt idx="735">
                  <c:v>5.0165212359999184E-2</c:v>
                </c:pt>
                <c:pt idx="736">
                  <c:v>4.1003159279998647E-2</c:v>
                </c:pt>
                <c:pt idx="737">
                  <c:v>4.250853931999872E-2</c:v>
                </c:pt>
                <c:pt idx="738">
                  <c:v>4.9653864729999157E-2</c:v>
                </c:pt>
                <c:pt idx="739">
                  <c:v>4.861739303999911E-2</c:v>
                </c:pt>
                <c:pt idx="740">
                  <c:v>4.4128688269998856E-2</c:v>
                </c:pt>
                <c:pt idx="741">
                  <c:v>4.5785047689998956E-2</c:v>
                </c:pt>
                <c:pt idx="742">
                  <c:v>3.7576899029998431E-2</c:v>
                </c:pt>
                <c:pt idx="743">
                  <c:v>4.7724209399999037E-2</c:v>
                </c:pt>
                <c:pt idx="744">
                  <c:v>4.4552584829998826E-2</c:v>
                </c:pt>
                <c:pt idx="745">
                  <c:v>4.7364689919999009E-2</c:v>
                </c:pt>
                <c:pt idx="746">
                  <c:v>4.0313514429998587E-2</c:v>
                </c:pt>
                <c:pt idx="747">
                  <c:v>4.3484407739998794E-2</c:v>
                </c:pt>
                <c:pt idx="748">
                  <c:v>4.4204412979998824E-2</c:v>
                </c:pt>
                <c:pt idx="749">
                  <c:v>4.3977826399998823E-2</c:v>
                </c:pt>
                <c:pt idx="750">
                  <c:v>4.5901749159998922E-2</c:v>
                </c:pt>
                <c:pt idx="751">
                  <c:v>4.9192765219999143E-2</c:v>
                </c:pt>
                <c:pt idx="752">
                  <c:v>4.3610380569998788E-2</c:v>
                </c:pt>
                <c:pt idx="753">
                  <c:v>4.5534303329998888E-2</c:v>
                </c:pt>
                <c:pt idx="754">
                  <c:v>4.5165891219998908E-2</c:v>
                </c:pt>
                <c:pt idx="755">
                  <c:v>4.7813971759999019E-2</c:v>
                </c:pt>
                <c:pt idx="756">
                  <c:v>4.689054523999895E-2</c:v>
                </c:pt>
                <c:pt idx="757">
                  <c:v>4.4691250299998805E-2</c:v>
                </c:pt>
                <c:pt idx="758">
                  <c:v>4.4813449319998824E-2</c:v>
                </c:pt>
                <c:pt idx="759">
                  <c:v>4.9186797629999141E-2</c:v>
                </c:pt>
                <c:pt idx="760">
                  <c:v>4.2239278439998681E-2</c:v>
                </c:pt>
                <c:pt idx="761">
                  <c:v>3.9599737999998524E-2</c:v>
                </c:pt>
                <c:pt idx="762">
                  <c:v>4.4085400219998822E-2</c:v>
                </c:pt>
                <c:pt idx="763">
                  <c:v>4.7142020859999023E-2</c:v>
                </c:pt>
                <c:pt idx="764">
                  <c:v>4.4943339669998889E-2</c:v>
                </c:pt>
                <c:pt idx="765">
                  <c:v>4.367101003999882E-2</c:v>
                </c:pt>
                <c:pt idx="766">
                  <c:v>4.3464663719998797E-2</c:v>
                </c:pt>
                <c:pt idx="767">
                  <c:v>4.2346238509998732E-2</c:v>
                </c:pt>
                <c:pt idx="768">
                  <c:v>4.3575280089998836E-2</c:v>
                </c:pt>
                <c:pt idx="769">
                  <c:v>4.6309584199999032E-2</c:v>
                </c:pt>
                <c:pt idx="770">
                  <c:v>4.6884225119999068E-2</c:v>
                </c:pt>
                <c:pt idx="771">
                  <c:v>4.6684956379999074E-2</c:v>
                </c:pt>
                <c:pt idx="772">
                  <c:v>4.4892739019998941E-2</c:v>
                </c:pt>
                <c:pt idx="773">
                  <c:v>4.5157494829998944E-2</c:v>
                </c:pt>
                <c:pt idx="774">
                  <c:v>4.6041407109998995E-2</c:v>
                </c:pt>
                <c:pt idx="775">
                  <c:v>4.6643365869999044E-2</c:v>
                </c:pt>
                <c:pt idx="776">
                  <c:v>4.1818306919998716E-2</c:v>
                </c:pt>
                <c:pt idx="777">
                  <c:v>4.6627630679999026E-2</c:v>
                </c:pt>
                <c:pt idx="778">
                  <c:v>4.7003734119999051E-2</c:v>
                </c:pt>
                <c:pt idx="779">
                  <c:v>4.3148811019998803E-2</c:v>
                </c:pt>
                <c:pt idx="780">
                  <c:v>4.3086980249998796E-2</c:v>
                </c:pt>
                <c:pt idx="781">
                  <c:v>4.3826259469998852E-2</c:v>
                </c:pt>
                <c:pt idx="782">
                  <c:v>4.2610028039998783E-2</c:v>
                </c:pt>
                <c:pt idx="783">
                  <c:v>4.4428949489998898E-2</c:v>
                </c:pt>
                <c:pt idx="784">
                  <c:v>4.5079197609998914E-2</c:v>
                </c:pt>
                <c:pt idx="785">
                  <c:v>4.9121193049999165E-2</c:v>
                </c:pt>
                <c:pt idx="786">
                  <c:v>4.453699334999886E-2</c:v>
                </c:pt>
                <c:pt idx="787">
                  <c:v>4.7662757359999045E-2</c:v>
                </c:pt>
                <c:pt idx="788">
                  <c:v>4.197525388999869E-2</c:v>
                </c:pt>
                <c:pt idx="789">
                  <c:v>4.4203329189998836E-2</c:v>
                </c:pt>
                <c:pt idx="790">
                  <c:v>4.6736405799998992E-2</c:v>
                </c:pt>
                <c:pt idx="791">
                  <c:v>4.7162874869999025E-2</c:v>
                </c:pt>
                <c:pt idx="792">
                  <c:v>4.5246878459998904E-2</c:v>
                </c:pt>
                <c:pt idx="793">
                  <c:v>4.458662771999887E-2</c:v>
                </c:pt>
                <c:pt idx="794">
                  <c:v>4.5106632959998894E-2</c:v>
                </c:pt>
                <c:pt idx="795">
                  <c:v>4.4764311189998872E-2</c:v>
                </c:pt>
                <c:pt idx="796">
                  <c:v>4.45441884399988E-2</c:v>
                </c:pt>
                <c:pt idx="797">
                  <c:v>4.5738103339998878E-2</c:v>
                </c:pt>
                <c:pt idx="798">
                  <c:v>4.6305549169998912E-2</c:v>
                </c:pt>
                <c:pt idx="799">
                  <c:v>4.7341172089998995E-2</c:v>
                </c:pt>
                <c:pt idx="800">
                  <c:v>4.3928570759998752E-2</c:v>
                </c:pt>
                <c:pt idx="801">
                  <c:v>4.7997766529999049E-2</c:v>
                </c:pt>
                <c:pt idx="802">
                  <c:v>4.8388991409999076E-2</c:v>
                </c:pt>
                <c:pt idx="803">
                  <c:v>4.5759571099998911E-2</c:v>
                </c:pt>
                <c:pt idx="804">
                  <c:v>4.4616021829998825E-2</c:v>
                </c:pt>
                <c:pt idx="805">
                  <c:v>4.4806632959998829E-2</c:v>
                </c:pt>
                <c:pt idx="806">
                  <c:v>4.6782997619998976E-2</c:v>
                </c:pt>
                <c:pt idx="807">
                  <c:v>4.5308591719998875E-2</c:v>
                </c:pt>
                <c:pt idx="808">
                  <c:v>4.2459779919998691E-2</c:v>
                </c:pt>
                <c:pt idx="809">
                  <c:v>4.360113540999877E-2</c:v>
                </c:pt>
                <c:pt idx="810">
                  <c:v>4.5227251949998895E-2</c:v>
                </c:pt>
                <c:pt idx="811">
                  <c:v>4.4752493519998868E-2</c:v>
                </c:pt>
                <c:pt idx="812">
                  <c:v>4.685971480999903E-2</c:v>
                </c:pt>
                <c:pt idx="813">
                  <c:v>4.5486771429998935E-2</c:v>
                </c:pt>
                <c:pt idx="814">
                  <c:v>4.4133950799998836E-2</c:v>
                </c:pt>
                <c:pt idx="815">
                  <c:v>4.4377003829998866E-2</c:v>
                </c:pt>
                <c:pt idx="816">
                  <c:v>4.4291394009998861E-2</c:v>
                </c:pt>
                <c:pt idx="817">
                  <c:v>4.2929915769998772E-2</c:v>
                </c:pt>
                <c:pt idx="818">
                  <c:v>4.5370539999998863E-2</c:v>
                </c:pt>
                <c:pt idx="819">
                  <c:v>4.6724705639998976E-2</c:v>
                </c:pt>
                <c:pt idx="820">
                  <c:v>4.8410341659999127E-2</c:v>
                </c:pt>
                <c:pt idx="821">
                  <c:v>4.651031545999898E-2</c:v>
                </c:pt>
                <c:pt idx="822">
                  <c:v>4.4149189749998805E-2</c:v>
                </c:pt>
                <c:pt idx="823">
                  <c:v>4.5037868319998932E-2</c:v>
                </c:pt>
                <c:pt idx="824">
                  <c:v>4.2965042449998804E-2</c:v>
                </c:pt>
                <c:pt idx="825">
                  <c:v>4.207674260999876E-2</c:v>
                </c:pt>
                <c:pt idx="826">
                  <c:v>4.2976507589998818E-2</c:v>
                </c:pt>
                <c:pt idx="827">
                  <c:v>4.3990545239998888E-2</c:v>
                </c:pt>
                <c:pt idx="828">
                  <c:v>4.7023504339999085E-2</c:v>
                </c:pt>
                <c:pt idx="829">
                  <c:v>4.1240270919998712E-2</c:v>
                </c:pt>
                <c:pt idx="830">
                  <c:v>4.025562737999866E-2</c:v>
                </c:pt>
                <c:pt idx="831">
                  <c:v>4.3272002519998853E-2</c:v>
                </c:pt>
                <c:pt idx="832">
                  <c:v>4.4584577649998944E-2</c:v>
                </c:pt>
                <c:pt idx="833">
                  <c:v>4.4108474209998909E-2</c:v>
                </c:pt>
                <c:pt idx="834">
                  <c:v>4.5345442139999005E-2</c:v>
                </c:pt>
                <c:pt idx="835">
                  <c:v>4.3363344909998866E-2</c:v>
                </c:pt>
                <c:pt idx="836">
                  <c:v>4.2821140649998812E-2</c:v>
                </c:pt>
                <c:pt idx="837">
                  <c:v>4.0765629999998602E-2</c:v>
                </c:pt>
                <c:pt idx="838">
                  <c:v>4.4293235259998877E-2</c:v>
                </c:pt>
                <c:pt idx="839">
                  <c:v>4.2933219539998783E-2</c:v>
                </c:pt>
                <c:pt idx="840">
                  <c:v>4.5298732809998937E-2</c:v>
                </c:pt>
                <c:pt idx="841">
                  <c:v>4.4042987139998852E-2</c:v>
                </c:pt>
                <c:pt idx="842">
                  <c:v>4.2484433939998748E-2</c:v>
                </c:pt>
                <c:pt idx="843">
                  <c:v>4.2851997279998763E-2</c:v>
                </c:pt>
                <c:pt idx="844">
                  <c:v>4.2193940319998714E-2</c:v>
                </c:pt>
                <c:pt idx="845">
                  <c:v>4.2335530829998747E-2</c:v>
                </c:pt>
                <c:pt idx="846">
                  <c:v>4.444067584999889E-2</c:v>
                </c:pt>
                <c:pt idx="847">
                  <c:v>4.5201657849998932E-2</c:v>
                </c:pt>
                <c:pt idx="848">
                  <c:v>4.1814180579998694E-2</c:v>
                </c:pt>
                <c:pt idx="849">
                  <c:v>4.3668959969998838E-2</c:v>
                </c:pt>
                <c:pt idx="850">
                  <c:v>4.4198967829998881E-2</c:v>
                </c:pt>
                <c:pt idx="851">
                  <c:v>4.2828831979998802E-2</c:v>
                </c:pt>
                <c:pt idx="852">
                  <c:v>4.1622720679998712E-2</c:v>
                </c:pt>
                <c:pt idx="853">
                  <c:v>4.1209910529998679E-2</c:v>
                </c:pt>
                <c:pt idx="854">
                  <c:v>4.3950064719998884E-2</c:v>
                </c:pt>
                <c:pt idx="855">
                  <c:v>4.3215055549998826E-2</c:v>
                </c:pt>
                <c:pt idx="856">
                  <c:v>4.4091772739998883E-2</c:v>
                </c:pt>
                <c:pt idx="857">
                  <c:v>4.4792268979998939E-2</c:v>
                </c:pt>
                <c:pt idx="858">
                  <c:v>4.1190519039998666E-2</c:v>
                </c:pt>
                <c:pt idx="859">
                  <c:v>4.3046147199998788E-2</c:v>
                </c:pt>
                <c:pt idx="860">
                  <c:v>4.4686653919998903E-2</c:v>
                </c:pt>
                <c:pt idx="861">
                  <c:v>4.2906632959998775E-2</c:v>
                </c:pt>
                <c:pt idx="862">
                  <c:v>4.5326050649998943E-2</c:v>
                </c:pt>
                <c:pt idx="863">
                  <c:v>4.3011516759998814E-2</c:v>
                </c:pt>
                <c:pt idx="864">
                  <c:v>4.28720025199988E-2</c:v>
                </c:pt>
                <c:pt idx="865">
                  <c:v>4.5943130849998987E-2</c:v>
                </c:pt>
                <c:pt idx="866">
                  <c:v>4.4972877489998939E-2</c:v>
                </c:pt>
                <c:pt idx="867">
                  <c:v>4.4059571099998848E-2</c:v>
                </c:pt>
                <c:pt idx="868">
                  <c:v>4.5306045409998913E-2</c:v>
                </c:pt>
                <c:pt idx="869">
                  <c:v>4.3748223469998807E-2</c:v>
                </c:pt>
                <c:pt idx="870">
                  <c:v>4.3987006449998825E-2</c:v>
                </c:pt>
                <c:pt idx="871">
                  <c:v>4.8520840519999157E-2</c:v>
                </c:pt>
                <c:pt idx="872">
                  <c:v>4.1094292849998632E-2</c:v>
                </c:pt>
                <c:pt idx="873">
                  <c:v>4.2071741299998688E-2</c:v>
                </c:pt>
                <c:pt idx="874">
                  <c:v>4.7181065059999035E-2</c:v>
                </c:pt>
                <c:pt idx="875">
                  <c:v>4.8437541989999125E-2</c:v>
                </c:pt>
                <c:pt idx="876">
                  <c:v>4.3439069619998757E-2</c:v>
                </c:pt>
                <c:pt idx="877">
                  <c:v>4.1160014939998574E-2</c:v>
                </c:pt>
                <c:pt idx="878">
                  <c:v>4.1538690889998613E-2</c:v>
                </c:pt>
                <c:pt idx="879">
                  <c:v>4.553678452999891E-2</c:v>
                </c:pt>
                <c:pt idx="880">
                  <c:v>4.5272877489998871E-2</c:v>
                </c:pt>
                <c:pt idx="881">
                  <c:v>4.5808121679998877E-2</c:v>
                </c:pt>
                <c:pt idx="882">
                  <c:v>4.6404465379998892E-2</c:v>
                </c:pt>
                <c:pt idx="883">
                  <c:v>4.1418920669998527E-2</c:v>
                </c:pt>
                <c:pt idx="884">
                  <c:v>4.4500169129998712E-2</c:v>
                </c:pt>
                <c:pt idx="885">
                  <c:v>3.9234747169998335E-2</c:v>
                </c:pt>
                <c:pt idx="886">
                  <c:v>4.4616518069998765E-2</c:v>
                </c:pt>
                <c:pt idx="887">
                  <c:v>4.8152167189999019E-2</c:v>
                </c:pt>
                <c:pt idx="888">
                  <c:v>4.7517889279998955E-2</c:v>
                </c:pt>
                <c:pt idx="889">
                  <c:v>4.7011542959998924E-2</c:v>
                </c:pt>
                <c:pt idx="890">
                  <c:v>4.3203446699998607E-2</c:v>
                </c:pt>
                <c:pt idx="891">
                  <c:v>4.6718973069998865E-2</c:v>
                </c:pt>
                <c:pt idx="892">
                  <c:v>4.3389787779998606E-2</c:v>
                </c:pt>
                <c:pt idx="893">
                  <c:v>3.953694094999833E-2</c:v>
                </c:pt>
                <c:pt idx="894">
                  <c:v>4.5166883699998758E-2</c:v>
                </c:pt>
                <c:pt idx="895">
                  <c:v>4.610335538999881E-2</c:v>
                </c:pt>
                <c:pt idx="896">
                  <c:v>4.8654478479998979E-2</c:v>
                </c:pt>
                <c:pt idx="897">
                  <c:v>3.5046394929997948E-2</c:v>
                </c:pt>
                <c:pt idx="898">
                  <c:v>4.3923451939998644E-2</c:v>
                </c:pt>
                <c:pt idx="899">
                  <c:v>4.5812861769998769E-2</c:v>
                </c:pt>
                <c:pt idx="900">
                  <c:v>4.7420318079998885E-2</c:v>
                </c:pt>
                <c:pt idx="901">
                  <c:v>4.5565421179998761E-2</c:v>
                </c:pt>
                <c:pt idx="902">
                  <c:v>4.0563410019998372E-2</c:v>
                </c:pt>
                <c:pt idx="903">
                  <c:v>4.8234473239998944E-2</c:v>
                </c:pt>
                <c:pt idx="904">
                  <c:v>4.1757207409998484E-2</c:v>
                </c:pt>
                <c:pt idx="905">
                  <c:v>5.1353655909999185E-2</c:v>
                </c:pt>
                <c:pt idx="906">
                  <c:v>4.8042282079998971E-2</c:v>
                </c:pt>
                <c:pt idx="907">
                  <c:v>3.990865682999839E-2</c:v>
                </c:pt>
                <c:pt idx="908">
                  <c:v>3.9387306579998324E-2</c:v>
                </c:pt>
                <c:pt idx="909">
                  <c:v>4.6110550479998805E-2</c:v>
                </c:pt>
                <c:pt idx="910">
                  <c:v>4.3980046379998708E-2</c:v>
                </c:pt>
                <c:pt idx="911">
                  <c:v>4.6976677499999009E-2</c:v>
                </c:pt>
                <c:pt idx="912">
                  <c:v>4.0215381879998506E-2</c:v>
                </c:pt>
                <c:pt idx="913">
                  <c:v>3.976659627999847E-2</c:v>
                </c:pt>
                <c:pt idx="914">
                  <c:v>4.2733950799998713E-2</c:v>
                </c:pt>
                <c:pt idx="915">
                  <c:v>4.1017836879998604E-2</c:v>
                </c:pt>
                <c:pt idx="916">
                  <c:v>4.0577826399998546E-2</c:v>
                </c:pt>
                <c:pt idx="917">
                  <c:v>4.5133480759998831E-2</c:v>
                </c:pt>
                <c:pt idx="918">
                  <c:v>4.6123008099998884E-2</c:v>
                </c:pt>
                <c:pt idx="919">
                  <c:v>4.4017980589998694E-2</c:v>
                </c:pt>
                <c:pt idx="920">
                  <c:v>4.1038312159998459E-2</c:v>
                </c:pt>
                <c:pt idx="921">
                  <c:v>4.0745624759998426E-2</c:v>
                </c:pt>
                <c:pt idx="922">
                  <c:v>5.0227069329999131E-2</c:v>
                </c:pt>
                <c:pt idx="923">
                  <c:v>4.6603499099998898E-2</c:v>
                </c:pt>
                <c:pt idx="924">
                  <c:v>4.7291446409999049E-2</c:v>
                </c:pt>
                <c:pt idx="925">
                  <c:v>3.2142007369997866E-2</c:v>
                </c:pt>
                <c:pt idx="926">
                  <c:v>4.4999346559998855E-2</c:v>
                </c:pt>
                <c:pt idx="927">
                  <c:v>4.8056698459999096E-2</c:v>
                </c:pt>
                <c:pt idx="928">
                  <c:v>4.3348719709998741E-2</c:v>
                </c:pt>
                <c:pt idx="929">
                  <c:v>3.7131939639998245E-2</c:v>
                </c:pt>
                <c:pt idx="930">
                  <c:v>4.0200756679998492E-2</c:v>
                </c:pt>
                <c:pt idx="931">
                  <c:v>4.1055157339998566E-2</c:v>
                </c:pt>
                <c:pt idx="932">
                  <c:v>4.0953812329998542E-2</c:v>
                </c:pt>
                <c:pt idx="933">
                  <c:v>4.3056149819998682E-2</c:v>
                </c:pt>
                <c:pt idx="934">
                  <c:v>4.5428623159998925E-2</c:v>
                </c:pt>
                <c:pt idx="935">
                  <c:v>4.2592856529998682E-2</c:v>
                </c:pt>
                <c:pt idx="936">
                  <c:v>4.3908239189998796E-2</c:v>
                </c:pt>
                <c:pt idx="937">
                  <c:v>4.2567614959998695E-2</c:v>
                </c:pt>
                <c:pt idx="938">
                  <c:v>4.2281273879998707E-2</c:v>
                </c:pt>
                <c:pt idx="939">
                  <c:v>4.5983755079998995E-2</c:v>
                </c:pt>
                <c:pt idx="940">
                  <c:v>4.2940793359998744E-2</c:v>
                </c:pt>
                <c:pt idx="941">
                  <c:v>4.4082762599998868E-2</c:v>
                </c:pt>
                <c:pt idx="942">
                  <c:v>4.4869599919998927E-2</c:v>
                </c:pt>
                <c:pt idx="943">
                  <c:v>4.9645259519999263E-2</c:v>
                </c:pt>
                <c:pt idx="944">
                  <c:v>5.5703133859999747E-2</c:v>
                </c:pt>
                <c:pt idx="945">
                  <c:v>3.8741354709998413E-2</c:v>
                </c:pt>
                <c:pt idx="946">
                  <c:v>3.9644044729998461E-2</c:v>
                </c:pt>
                <c:pt idx="947">
                  <c:v>3.7273530149998277E-2</c:v>
                </c:pt>
                <c:pt idx="948">
                  <c:v>4.0051122309998494E-2</c:v>
                </c:pt>
                <c:pt idx="949">
                  <c:v>3.8603420499998362E-2</c:v>
                </c:pt>
                <c:pt idx="950">
                  <c:v>4.1780163889998612E-2</c:v>
                </c:pt>
                <c:pt idx="951">
                  <c:v>4.5245324629998876E-2</c:v>
                </c:pt>
                <c:pt idx="952">
                  <c:v>4.7587790109999056E-2</c:v>
                </c:pt>
                <c:pt idx="953">
                  <c:v>3.9851971079998466E-2</c:v>
                </c:pt>
                <c:pt idx="954">
                  <c:v>3.9654164859998453E-2</c:v>
                </c:pt>
                <c:pt idx="955">
                  <c:v>4.3335060789998742E-2</c:v>
                </c:pt>
                <c:pt idx="956">
                  <c:v>4.2810054239998695E-2</c:v>
                </c:pt>
                <c:pt idx="957">
                  <c:v>4.4368607439998813E-2</c:v>
                </c:pt>
                <c:pt idx="958">
                  <c:v>4.5258866039998916E-2</c:v>
                </c:pt>
                <c:pt idx="959">
                  <c:v>4.6724614329998977E-2</c:v>
                </c:pt>
                <c:pt idx="960">
                  <c:v>4.2563344909998621E-2</c:v>
                </c:pt>
                <c:pt idx="961">
                  <c:v>4.1557847359998554E-2</c:v>
                </c:pt>
                <c:pt idx="962">
                  <c:v>4.3747753429998752E-2</c:v>
                </c:pt>
                <c:pt idx="963">
                  <c:v>4.4981300079998829E-2</c:v>
                </c:pt>
                <c:pt idx="964">
                  <c:v>4.3324209399998696E-2</c:v>
                </c:pt>
                <c:pt idx="965">
                  <c:v>4.2666883699998631E-2</c:v>
                </c:pt>
                <c:pt idx="966">
                  <c:v>4.3511895489998717E-2</c:v>
                </c:pt>
                <c:pt idx="967">
                  <c:v>4.3455679779998743E-2</c:v>
                </c:pt>
                <c:pt idx="968">
                  <c:v>4.4867523649998853E-2</c:v>
                </c:pt>
                <c:pt idx="969">
                  <c:v>4.5364481099998896E-2</c:v>
                </c:pt>
                <c:pt idx="970">
                  <c:v>4.5255940999998877E-2</c:v>
                </c:pt>
                <c:pt idx="971">
                  <c:v>4.5174601229998876E-2</c:v>
                </c:pt>
                <c:pt idx="972">
                  <c:v>3.3470931439997929E-2</c:v>
                </c:pt>
                <c:pt idx="973">
                  <c:v>4.2685426419998673E-2</c:v>
                </c:pt>
                <c:pt idx="974">
                  <c:v>4.3463606129998743E-2</c:v>
                </c:pt>
                <c:pt idx="975">
                  <c:v>4.4676912519998842E-2</c:v>
                </c:pt>
                <c:pt idx="976">
                  <c:v>4.2668959969998657E-2</c:v>
                </c:pt>
                <c:pt idx="977">
                  <c:v>4.3398236569998715E-2</c:v>
                </c:pt>
                <c:pt idx="978">
                  <c:v>4.3295429039998695E-2</c:v>
                </c:pt>
                <c:pt idx="979">
                  <c:v>4.1212483039998568E-2</c:v>
                </c:pt>
                <c:pt idx="980">
                  <c:v>4.5103381589998888E-2</c:v>
                </c:pt>
                <c:pt idx="981">
                  <c:v>4.2948602199998714E-2</c:v>
                </c:pt>
                <c:pt idx="982">
                  <c:v>4.4397884039998815E-2</c:v>
                </c:pt>
                <c:pt idx="983">
                  <c:v>4.5101305319998855E-2</c:v>
                </c:pt>
                <c:pt idx="984">
                  <c:v>4.279981659999868E-2</c:v>
                </c:pt>
                <c:pt idx="985">
                  <c:v>4.2426520689998651E-2</c:v>
                </c:pt>
                <c:pt idx="986">
                  <c:v>4.5185335109998906E-2</c:v>
                </c:pt>
                <c:pt idx="987">
                  <c:v>4.1669808739998621E-2</c:v>
                </c:pt>
                <c:pt idx="988">
                  <c:v>4.4781065059998883E-2</c:v>
                </c:pt>
                <c:pt idx="989">
                  <c:v>3.7812691859998311E-2</c:v>
                </c:pt>
                <c:pt idx="990">
                  <c:v>4.5363867349998865E-2</c:v>
                </c:pt>
                <c:pt idx="991">
                  <c:v>4.3995925279998759E-2</c:v>
                </c:pt>
                <c:pt idx="992">
                  <c:v>4.4581417589998791E-2</c:v>
                </c:pt>
                <c:pt idx="993">
                  <c:v>3.912050069999834E-2</c:v>
                </c:pt>
                <c:pt idx="994">
                  <c:v>4.4105314149998749E-2</c:v>
                </c:pt>
                <c:pt idx="995">
                  <c:v>4.4512274219998808E-2</c:v>
                </c:pt>
                <c:pt idx="996">
                  <c:v>4.3769338699998751E-2</c:v>
                </c:pt>
                <c:pt idx="997">
                  <c:v>4.3124940659998695E-2</c:v>
                </c:pt>
                <c:pt idx="998">
                  <c:v>4.1153577309998537E-2</c:v>
                </c:pt>
                <c:pt idx="999">
                  <c:v>4.532581562999885E-2</c:v>
                </c:pt>
                <c:pt idx="1000">
                  <c:v>4.7093143949998875E-2</c:v>
                </c:pt>
                <c:pt idx="1001">
                  <c:v>4.7787176359998948E-2</c:v>
                </c:pt>
                <c:pt idx="1002">
                  <c:v>4.6667406139998834E-2</c:v>
                </c:pt>
                <c:pt idx="1003">
                  <c:v>4.8192060159998981E-2</c:v>
                </c:pt>
                <c:pt idx="1004">
                  <c:v>4.5385687639998756E-2</c:v>
                </c:pt>
                <c:pt idx="1005">
                  <c:v>4.6756554749998847E-2</c:v>
                </c:pt>
                <c:pt idx="1006">
                  <c:v>4.4081887629998609E-2</c:v>
                </c:pt>
                <c:pt idx="1007">
                  <c:v>4.2900286639998494E-2</c:v>
                </c:pt>
                <c:pt idx="1008">
                  <c:v>4.2041498419998428E-2</c:v>
                </c:pt>
                <c:pt idx="1009">
                  <c:v>3.9354399879998239E-2</c:v>
                </c:pt>
                <c:pt idx="1010">
                  <c:v>4.5987646399998805E-2</c:v>
                </c:pt>
                <c:pt idx="1011">
                  <c:v>3.9427813299998227E-2</c:v>
                </c:pt>
                <c:pt idx="1012">
                  <c:v>4.4071036239998619E-2</c:v>
                </c:pt>
                <c:pt idx="1013">
                  <c:v>4.2289552759998475E-2</c:v>
                </c:pt>
                <c:pt idx="1014">
                  <c:v>4.4361647369998633E-2</c:v>
                </c:pt>
                <c:pt idx="1015">
                  <c:v>4.3673961279998605E-2</c:v>
                </c:pt>
                <c:pt idx="1016">
                  <c:v>4.6015813009998782E-2</c:v>
                </c:pt>
                <c:pt idx="1017">
                  <c:v>4.5357024789998715E-2</c:v>
                </c:pt>
                <c:pt idx="1018">
                  <c:v>3.6649607389997965E-2</c:v>
                </c:pt>
                <c:pt idx="1019">
                  <c:v>4.4421401869998621E-2</c:v>
                </c:pt>
                <c:pt idx="1020">
                  <c:v>4.3175541309998566E-2</c:v>
                </c:pt>
                <c:pt idx="1021">
                  <c:v>4.3966152439998581E-2</c:v>
                </c:pt>
                <c:pt idx="1022">
                  <c:v>4.4999464069998725E-2</c:v>
                </c:pt>
                <c:pt idx="1023">
                  <c:v>4.4966909899998769E-2</c:v>
                </c:pt>
                <c:pt idx="1024">
                  <c:v>4.4273491239998741E-2</c:v>
                </c:pt>
                <c:pt idx="1025">
                  <c:v>4.6465708599998913E-2</c:v>
                </c:pt>
                <c:pt idx="1026">
                  <c:v>4.4892151469998753E-2</c:v>
                </c:pt>
                <c:pt idx="1027">
                  <c:v>4.796717111999891E-2</c:v>
                </c:pt>
                <c:pt idx="1028">
                  <c:v>4.4485543929998594E-2</c:v>
                </c:pt>
                <c:pt idx="1029">
                  <c:v>4.4087972729998509E-2</c:v>
                </c:pt>
                <c:pt idx="1030">
                  <c:v>4.9118999269998895E-2</c:v>
                </c:pt>
                <c:pt idx="1031">
                  <c:v>5.0639265729999064E-2</c:v>
                </c:pt>
                <c:pt idx="1032">
                  <c:v>3.6542268589997803E-2</c:v>
                </c:pt>
                <c:pt idx="1033">
                  <c:v>4.361687059999847E-2</c:v>
                </c:pt>
                <c:pt idx="1034">
                  <c:v>4.0758317399998356E-2</c:v>
                </c:pt>
                <c:pt idx="1035">
                  <c:v>3.7029249619998025E-2</c:v>
                </c:pt>
                <c:pt idx="1036">
                  <c:v>4.2789317739998535E-2</c:v>
                </c:pt>
                <c:pt idx="1037">
                  <c:v>4.0858931149998383E-2</c:v>
                </c:pt>
                <c:pt idx="1038">
                  <c:v>4.4938247049998742E-2</c:v>
                </c:pt>
                <c:pt idx="1039">
                  <c:v>4.440654164999875E-2</c:v>
                </c:pt>
                <c:pt idx="1040">
                  <c:v>4.174687845999854E-2</c:v>
                </c:pt>
                <c:pt idx="1041">
                  <c:v>4.2837254569998554E-2</c:v>
                </c:pt>
                <c:pt idx="1042">
                  <c:v>4.6664128569998901E-2</c:v>
                </c:pt>
                <c:pt idx="1043">
                  <c:v>4.1368581239998439E-2</c:v>
                </c:pt>
                <c:pt idx="1044">
                  <c:v>4.1251997279998454E-2</c:v>
                </c:pt>
                <c:pt idx="1045">
                  <c:v>4.2451527239998593E-2</c:v>
                </c:pt>
                <c:pt idx="1046">
                  <c:v>3.7256711169998118E-2</c:v>
                </c:pt>
                <c:pt idx="1047">
                  <c:v>4.1801396629998516E-2</c:v>
                </c:pt>
                <c:pt idx="1048">
                  <c:v>4.3568489929998677E-2</c:v>
                </c:pt>
                <c:pt idx="1049">
                  <c:v>4.3958983549998727E-2</c:v>
                </c:pt>
                <c:pt idx="1050">
                  <c:v>3.5728400849997982E-2</c:v>
                </c:pt>
                <c:pt idx="1051">
                  <c:v>4.4223008099998726E-2</c:v>
                </c:pt>
                <c:pt idx="1052">
                  <c:v>4.2380425109998558E-2</c:v>
                </c:pt>
                <c:pt idx="1053">
                  <c:v>4.3733128229998711E-2</c:v>
                </c:pt>
                <c:pt idx="1054">
                  <c:v>4.1907742949998557E-2</c:v>
                </c:pt>
                <c:pt idx="1055">
                  <c:v>4.4160328559998754E-2</c:v>
                </c:pt>
                <c:pt idx="1056">
                  <c:v>4.3426781909998671E-2</c:v>
                </c:pt>
                <c:pt idx="1057">
                  <c:v>3.936820250999834E-2</c:v>
                </c:pt>
                <c:pt idx="1058">
                  <c:v>4.2328479449998596E-2</c:v>
                </c:pt>
                <c:pt idx="1059">
                  <c:v>4.5275097469998853E-2</c:v>
                </c:pt>
                <c:pt idx="1060">
                  <c:v>4.3550443449998699E-2</c:v>
                </c:pt>
                <c:pt idx="1061">
                  <c:v>3.888209644999828E-2</c:v>
                </c:pt>
                <c:pt idx="1062">
                  <c:v>4.1434447039998532E-2</c:v>
                </c:pt>
                <c:pt idx="1063">
                  <c:v>4.1107129199998524E-2</c:v>
                </c:pt>
                <c:pt idx="1064">
                  <c:v>4.282031807999867E-2</c:v>
                </c:pt>
                <c:pt idx="1065">
                  <c:v>4.2975685019998676E-2</c:v>
                </c:pt>
                <c:pt idx="1066">
                  <c:v>4.2010550479998576E-2</c:v>
                </c:pt>
                <c:pt idx="1067">
                  <c:v>4.4486915139998764E-2</c:v>
                </c:pt>
                <c:pt idx="1068">
                  <c:v>4.2223595649998558E-2</c:v>
                </c:pt>
                <c:pt idx="1069">
                  <c:v>4.7271702389999011E-2</c:v>
                </c:pt>
                <c:pt idx="1070">
                  <c:v>3.7404883019998128E-2</c:v>
                </c:pt>
                <c:pt idx="1071">
                  <c:v>4.1635413319998468E-2</c:v>
                </c:pt>
                <c:pt idx="1072">
                  <c:v>3.9948197269998299E-2</c:v>
                </c:pt>
                <c:pt idx="1073">
                  <c:v>4.0132344569998306E-2</c:v>
                </c:pt>
                <c:pt idx="1074">
                  <c:v>4.6649738389998904E-2</c:v>
                </c:pt>
                <c:pt idx="1075">
                  <c:v>4.1009793019998381E-2</c:v>
                </c:pt>
                <c:pt idx="1076">
                  <c:v>4.1939683369998475E-2</c:v>
                </c:pt>
                <c:pt idx="1077">
                  <c:v>4.4361177329998711E-2</c:v>
                </c:pt>
                <c:pt idx="1078">
                  <c:v>4.1326755709998469E-2</c:v>
                </c:pt>
                <c:pt idx="1079">
                  <c:v>4.5452049679998857E-2</c:v>
                </c:pt>
                <c:pt idx="1080">
                  <c:v>4.509680024999882E-2</c:v>
                </c:pt>
                <c:pt idx="1081">
                  <c:v>4.629791023999888E-2</c:v>
                </c:pt>
                <c:pt idx="1082">
                  <c:v>4.4899607779998789E-2</c:v>
                </c:pt>
                <c:pt idx="1083">
                  <c:v>4.1983232639998522E-2</c:v>
                </c:pt>
                <c:pt idx="1084">
                  <c:v>3.6517928189998022E-2</c:v>
                </c:pt>
                <c:pt idx="1085">
                  <c:v>4.2427630679998579E-2</c:v>
                </c:pt>
                <c:pt idx="1086">
                  <c:v>4.0373582549998385E-2</c:v>
                </c:pt>
                <c:pt idx="1087">
                  <c:v>4.4614846729998756E-2</c:v>
                </c:pt>
                <c:pt idx="1088">
                  <c:v>3.9442347189998256E-2</c:v>
                </c:pt>
                <c:pt idx="1089">
                  <c:v>4.2628361939998582E-2</c:v>
                </c:pt>
                <c:pt idx="1090">
                  <c:v>4.7516805489998808E-2</c:v>
                </c:pt>
                <c:pt idx="1091">
                  <c:v>4.4642752119998581E-2</c:v>
                </c:pt>
                <c:pt idx="1092">
                  <c:v>4.6754478479998737E-2</c:v>
                </c:pt>
                <c:pt idx="1093">
                  <c:v>4.6742164569998759E-2</c:v>
                </c:pt>
                <c:pt idx="1094">
                  <c:v>4.2818098099998411E-2</c:v>
                </c:pt>
                <c:pt idx="1095">
                  <c:v>4.114807975999827E-2</c:v>
                </c:pt>
                <c:pt idx="1096">
                  <c:v>4.5543130849998677E-2</c:v>
                </c:pt>
                <c:pt idx="1097">
                  <c:v>4.2441145889998408E-2</c:v>
                </c:pt>
                <c:pt idx="1098">
                  <c:v>3.8983415259998017E-2</c:v>
                </c:pt>
                <c:pt idx="1099">
                  <c:v>4.7813149189998835E-2</c:v>
                </c:pt>
                <c:pt idx="1100">
                  <c:v>4.5245559649998601E-2</c:v>
                </c:pt>
                <c:pt idx="1101">
                  <c:v>4.7765708599998818E-2</c:v>
                </c:pt>
                <c:pt idx="1102">
                  <c:v>4.9727800589998976E-2</c:v>
                </c:pt>
                <c:pt idx="1103">
                  <c:v>4.2647844739998345E-2</c:v>
                </c:pt>
                <c:pt idx="1104">
                  <c:v>4.671508174999868E-2</c:v>
                </c:pt>
                <c:pt idx="1105">
                  <c:v>3.9855483669997985E-2</c:v>
                </c:pt>
                <c:pt idx="1106">
                  <c:v>4.639165522999858E-2</c:v>
                </c:pt>
                <c:pt idx="1107">
                  <c:v>3.6986692829997898E-2</c:v>
                </c:pt>
                <c:pt idx="1108">
                  <c:v>4.5307390419998608E-2</c:v>
                </c:pt>
                <c:pt idx="1109">
                  <c:v>4.0357938669998115E-2</c:v>
                </c:pt>
                <c:pt idx="1110">
                  <c:v>4.4476155059998482E-2</c:v>
                </c:pt>
                <c:pt idx="1111">
                  <c:v>4.7131548199998707E-2</c:v>
                </c:pt>
                <c:pt idx="1112">
                  <c:v>4.3172355049998321E-2</c:v>
                </c:pt>
                <c:pt idx="1113">
                  <c:v>4.6484342629998614E-2</c:v>
                </c:pt>
                <c:pt idx="1114">
                  <c:v>4.8647048369998801E-2</c:v>
                </c:pt>
                <c:pt idx="1115">
                  <c:v>5.1580738729999062E-2</c:v>
                </c:pt>
                <c:pt idx="1116">
                  <c:v>4.6266909899998668E-2</c:v>
                </c:pt>
                <c:pt idx="1117">
                  <c:v>5.005547095999887E-2</c:v>
                </c:pt>
                <c:pt idx="1118">
                  <c:v>5.3587463779999206E-2</c:v>
                </c:pt>
                <c:pt idx="1119">
                  <c:v>4.4365773709998356E-2</c:v>
                </c:pt>
                <c:pt idx="1120">
                  <c:v>4.3591602829998154E-2</c:v>
                </c:pt>
                <c:pt idx="1121">
                  <c:v>4.757053999999844E-2</c:v>
                </c:pt>
                <c:pt idx="1122">
                  <c:v>5.2146813349998836E-2</c:v>
                </c:pt>
                <c:pt idx="1123">
                  <c:v>4.8499202849998424E-2</c:v>
                </c:pt>
                <c:pt idx="1124">
                  <c:v>3.7075292799997321E-2</c:v>
                </c:pt>
                <c:pt idx="1125">
                  <c:v>4.6175280089998237E-2</c:v>
                </c:pt>
                <c:pt idx="1126">
                  <c:v>3.8940688559997577E-2</c:v>
                </c:pt>
                <c:pt idx="1127">
                  <c:v>5.1066204839998845E-2</c:v>
                </c:pt>
                <c:pt idx="1128">
                  <c:v>4.2873203819998214E-2</c:v>
                </c:pt>
                <c:pt idx="1129">
                  <c:v>4.4309675509998286E-2</c:v>
                </c:pt>
                <c:pt idx="1130">
                  <c:v>4.5805431659998494E-2</c:v>
                </c:pt>
                <c:pt idx="1131">
                  <c:v>4.2601605449998109E-2</c:v>
                </c:pt>
                <c:pt idx="1132">
                  <c:v>4.7349333459998491E-2</c:v>
                </c:pt>
                <c:pt idx="1133">
                  <c:v>4.3232814609998019E-2</c:v>
                </c:pt>
                <c:pt idx="1134">
                  <c:v>2.8933884909996758E-2</c:v>
                </c:pt>
                <c:pt idx="1135">
                  <c:v>5.5124287999999133E-2</c:v>
                </c:pt>
                <c:pt idx="1136">
                  <c:v>5.0461321039998799E-2</c:v>
                </c:pt>
                <c:pt idx="1137">
                  <c:v>4.8050443449998592E-2</c:v>
                </c:pt>
                <c:pt idx="1138">
                  <c:v>4.8593992719998702E-2</c:v>
                </c:pt>
                <c:pt idx="1139">
                  <c:v>4.0690962879997829E-2</c:v>
                </c:pt>
                <c:pt idx="1140">
                  <c:v>4.8739357039998689E-2</c:v>
                </c:pt>
                <c:pt idx="1141">
                  <c:v>5.0493170149998962E-2</c:v>
                </c:pt>
                <c:pt idx="1142">
                  <c:v>3.5146538639997539E-2</c:v>
                </c:pt>
                <c:pt idx="1143">
                  <c:v>4.4361386149998308E-2</c:v>
                </c:pt>
                <c:pt idx="1144">
                  <c:v>5.3445142009999141E-2</c:v>
                </c:pt>
                <c:pt idx="1145">
                  <c:v>4.6928361939998525E-2</c:v>
                </c:pt>
                <c:pt idx="1146">
                  <c:v>4.3499529179998081E-2</c:v>
                </c:pt>
                <c:pt idx="1147">
                  <c:v>4.2013658139997939E-2</c:v>
                </c:pt>
                <c:pt idx="1148">
                  <c:v>5.7480294889999402E-2</c:v>
                </c:pt>
                <c:pt idx="1149">
                  <c:v>4.4515878119998145E-2</c:v>
                </c:pt>
                <c:pt idx="1150">
                  <c:v>7.023105274000066E-2</c:v>
                </c:pt>
                <c:pt idx="1151">
                  <c:v>4.0033023429997719E-2</c:v>
                </c:pt>
                <c:pt idx="1152">
                  <c:v>3.4591498029997197E-2</c:v>
                </c:pt>
                <c:pt idx="1153">
                  <c:v>5.6921624179999297E-2</c:v>
                </c:pt>
                <c:pt idx="1154">
                  <c:v>3.364794875999709E-2</c:v>
                </c:pt>
                <c:pt idx="1155">
                  <c:v>4.6572120029998332E-2</c:v>
                </c:pt>
                <c:pt idx="1156">
                  <c:v>5.6736628109999326E-2</c:v>
                </c:pt>
                <c:pt idx="1157">
                  <c:v>6.4782567270000049E-2</c:v>
                </c:pt>
                <c:pt idx="1158">
                  <c:v>5.3614141669998922E-2</c:v>
                </c:pt>
                <c:pt idx="1159">
                  <c:v>1.010132995999475E-2</c:v>
                </c:pt>
                <c:pt idx="1160">
                  <c:v>6.2689004899999831E-2</c:v>
                </c:pt>
                <c:pt idx="1161">
                  <c:v>3.9541302309997611E-2</c:v>
                </c:pt>
                <c:pt idx="1162">
                  <c:v>3.0784250539996762E-2</c:v>
                </c:pt>
                <c:pt idx="1163">
                  <c:v>3.979178544999748E-2</c:v>
                </c:pt>
                <c:pt idx="1164">
                  <c:v>2.5451500259996047E-2</c:v>
                </c:pt>
                <c:pt idx="1165">
                  <c:v>5.7476377369999249E-2</c:v>
                </c:pt>
                <c:pt idx="1166">
                  <c:v>2.4199645909995827E-2</c:v>
                </c:pt>
                <c:pt idx="1167">
                  <c:v>4.7381743919998179E-2</c:v>
                </c:pt>
                <c:pt idx="1168">
                  <c:v>3.351329211999679E-2</c:v>
                </c:pt>
                <c:pt idx="1169">
                  <c:v>4.0351539949997461E-2</c:v>
                </c:pt>
                <c:pt idx="1170">
                  <c:v>4.7583820189998211E-2</c:v>
                </c:pt>
                <c:pt idx="1171">
                  <c:v>4.6039043419998038E-2</c:v>
                </c:pt>
                <c:pt idx="1172">
                  <c:v>5.1750325939998586E-2</c:v>
                </c:pt>
                <c:pt idx="1173">
                  <c:v>4.6000377949997964E-2</c:v>
                </c:pt>
                <c:pt idx="1174">
                  <c:v>3.7318815869997107E-2</c:v>
                </c:pt>
                <c:pt idx="1175">
                  <c:v>4.6674287609998033E-2</c:v>
                </c:pt>
                <c:pt idx="1176">
                  <c:v>4.4812926879997862E-2</c:v>
                </c:pt>
                <c:pt idx="1177">
                  <c:v>4.6715878119998076E-2</c:v>
                </c:pt>
                <c:pt idx="1178">
                  <c:v>4.1818868269997561E-2</c:v>
                </c:pt>
                <c:pt idx="1179">
                  <c:v>4.6895872879998031E-2</c:v>
                </c:pt>
                <c:pt idx="1180">
                  <c:v>5.0543483379998456E-2</c:v>
                </c:pt>
                <c:pt idx="1181">
                  <c:v>4.6145507249998038E-2</c:v>
                </c:pt>
                <c:pt idx="1182">
                  <c:v>4.5370017559998019E-2</c:v>
                </c:pt>
                <c:pt idx="1183">
                  <c:v>4.5775750129998023E-2</c:v>
                </c:pt>
                <c:pt idx="1184">
                  <c:v>4.6510759299998108E-2</c:v>
                </c:pt>
                <c:pt idx="1185">
                  <c:v>4.9395546549998379E-2</c:v>
                </c:pt>
                <c:pt idx="1186">
                  <c:v>4.8635178299998361E-2</c:v>
                </c:pt>
                <c:pt idx="1187">
                  <c:v>4.523977467999802E-2</c:v>
                </c:pt>
                <c:pt idx="1188">
                  <c:v>4.5849659789998082E-2</c:v>
                </c:pt>
                <c:pt idx="1189">
                  <c:v>4.8278583859998281E-2</c:v>
                </c:pt>
                <c:pt idx="1190">
                  <c:v>4.9637137059998421E-2</c:v>
                </c:pt>
                <c:pt idx="1191">
                  <c:v>5.3275476199998832E-2</c:v>
                </c:pt>
                <c:pt idx="1192">
                  <c:v>4.8408826739998266E-2</c:v>
                </c:pt>
                <c:pt idx="1193">
                  <c:v>4.0238612289997464E-2</c:v>
                </c:pt>
                <c:pt idx="1194">
                  <c:v>4.5503185479997987E-2</c:v>
                </c:pt>
                <c:pt idx="1195">
                  <c:v>4.5313423119997934E-2</c:v>
                </c:pt>
                <c:pt idx="1196">
                  <c:v>5.0249072239998284E-2</c:v>
                </c:pt>
                <c:pt idx="1197">
                  <c:v>4.6784525249997974E-2</c:v>
                </c:pt>
                <c:pt idx="1198">
                  <c:v>4.5550482359997813E-2</c:v>
                </c:pt>
                <c:pt idx="1199">
                  <c:v>5.0454191059998252E-2</c:v>
                </c:pt>
                <c:pt idx="1200">
                  <c:v>5.0508095479998273E-2</c:v>
                </c:pt>
                <c:pt idx="1201">
                  <c:v>4.7252206099997959E-2</c:v>
                </c:pt>
                <c:pt idx="1202">
                  <c:v>4.7376598899997971E-2</c:v>
                </c:pt>
                <c:pt idx="1203">
                  <c:v>4.5339630969997838E-2</c:v>
                </c:pt>
                <c:pt idx="1204">
                  <c:v>4.7827957009998062E-2</c:v>
                </c:pt>
                <c:pt idx="1205">
                  <c:v>4.8206985489998098E-2</c:v>
                </c:pt>
                <c:pt idx="1206">
                  <c:v>4.7124418219998035E-2</c:v>
                </c:pt>
                <c:pt idx="1207">
                  <c:v>4.7251997279998202E-2</c:v>
                </c:pt>
                <c:pt idx="1208">
                  <c:v>4.8149568479998295E-2</c:v>
                </c:pt>
                <c:pt idx="1209">
                  <c:v>4.7578583859998205E-2</c:v>
                </c:pt>
                <c:pt idx="1210">
                  <c:v>5.0912039199998586E-2</c:v>
                </c:pt>
                <c:pt idx="1211">
                  <c:v>4.5784786469998062E-2</c:v>
                </c:pt>
                <c:pt idx="1212">
                  <c:v>4.7933102029998259E-2</c:v>
                </c:pt>
                <c:pt idx="1213">
                  <c:v>4.1252414919997565E-2</c:v>
                </c:pt>
                <c:pt idx="1214">
                  <c:v>4.5275632619997994E-2</c:v>
                </c:pt>
                <c:pt idx="1215">
                  <c:v>4.903213574999836E-2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F4-49A9-A587-F6C03CEEF1D0}"/>
            </c:ext>
          </c:extLst>
        </c:ser>
        <c:dLbls>
          <c:showLegendKey val="0"/>
          <c:showVal val="0"/>
          <c:showCatName val="0"/>
          <c:showSerName val="0"/>
          <c:showPercent val="0"/>
          <c:showBubbleSize val="0"/>
        </c:dLbls>
        <c:gapWidth val="150"/>
        <c:axId val="258674847"/>
        <c:axId val="1462997899"/>
      </c:barChart>
      <c:catAx>
        <c:axId val="258674847"/>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62997899"/>
        <c:crosses val="autoZero"/>
        <c:auto val="1"/>
        <c:lblAlgn val="ctr"/>
        <c:lblOffset val="100"/>
        <c:noMultiLvlLbl val="1"/>
      </c:catAx>
      <c:valAx>
        <c:axId val="14629978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5867484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a:t>
            </a:r>
            <a:r>
              <a:rPr lang="en-US" baseline="0"/>
              <a:t> Approaches for 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Cost of Quity</c:v>
          </c:tx>
          <c:spPr>
            <a:solidFill>
              <a:schemeClr val="accent1"/>
            </a:solidFill>
            <a:ln>
              <a:noFill/>
            </a:ln>
            <a:effectLst/>
          </c:spPr>
          <c:invertIfNegative val="0"/>
          <c:cat>
            <c:strRef>
              <c:f>'Q1)DDM+Earnings Model'!$B$21:$B$24</c:f>
              <c:strCache>
                <c:ptCount val="4"/>
                <c:pt idx="0">
                  <c:v>CAPM</c:v>
                </c:pt>
                <c:pt idx="1">
                  <c:v>Dividend Discount Model</c:v>
                </c:pt>
                <c:pt idx="2">
                  <c:v>Earnings Capitalization</c:v>
                </c:pt>
                <c:pt idx="3">
                  <c:v>Fama French Model</c:v>
                </c:pt>
              </c:strCache>
            </c:strRef>
          </c:cat>
          <c:val>
            <c:numRef>
              <c:f>'Q1)DDM+Earnings Model'!$D$21:$D$24</c:f>
              <c:numCache>
                <c:formatCode>0.00%</c:formatCode>
                <c:ptCount val="4"/>
                <c:pt idx="1">
                  <c:v>7.9298723404255297E-2</c:v>
                </c:pt>
                <c:pt idx="2" formatCode="General">
                  <c:v>9.8769469260000006E-2</c:v>
                </c:pt>
                <c:pt idx="3" formatCode="General">
                  <c:v>1.7000000000000001E-2</c:v>
                </c:pt>
              </c:numCache>
            </c:numRef>
          </c:val>
          <c:extLst>
            <c:ext xmlns:c16="http://schemas.microsoft.com/office/drawing/2014/chart" uri="{C3380CC4-5D6E-409C-BE32-E72D297353CC}">
              <c16:uniqueId val="{00000001-D824-4A8B-A55A-B0CEA3B70BFD}"/>
            </c:ext>
          </c:extLst>
        </c:ser>
        <c:dLbls>
          <c:showLegendKey val="0"/>
          <c:showVal val="0"/>
          <c:showCatName val="0"/>
          <c:showSerName val="0"/>
          <c:showPercent val="0"/>
          <c:showBubbleSize val="0"/>
        </c:dLbls>
        <c:gapWidth val="219"/>
        <c:overlap val="-27"/>
        <c:axId val="1913103887"/>
        <c:axId val="1913124047"/>
      </c:barChart>
      <c:catAx>
        <c:axId val="191310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24047"/>
        <c:crosses val="autoZero"/>
        <c:auto val="1"/>
        <c:lblAlgn val="ctr"/>
        <c:lblOffset val="100"/>
        <c:noMultiLvlLbl val="0"/>
      </c:catAx>
      <c:valAx>
        <c:axId val="191312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Cost</a:t>
                </a:r>
                <a:r>
                  <a:rPr lang="en-IN" baseline="0"/>
                  <a:t> of Equity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0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Debt to Equity Ratio Variation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1"/>
          <c:order val="0"/>
          <c:tx>
            <c:v>Industry Avg</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'[1]Question 3, Part-1+2'!$B$7:$B$11</c:f>
              <c:numCache>
                <c:formatCode>General</c:formatCode>
                <c:ptCount val="5"/>
                <c:pt idx="0">
                  <c:v>43891</c:v>
                </c:pt>
                <c:pt idx="1">
                  <c:v>44256</c:v>
                </c:pt>
                <c:pt idx="2">
                  <c:v>44621</c:v>
                </c:pt>
                <c:pt idx="3">
                  <c:v>44986</c:v>
                </c:pt>
                <c:pt idx="4">
                  <c:v>45352</c:v>
                </c:pt>
              </c:numCache>
            </c:numRef>
          </c:cat>
          <c:val>
            <c:numRef>
              <c:f>'[1]Question 3, Part-1+2'!$H$7:$H$11</c:f>
              <c:numCache>
                <c:formatCode>General</c:formatCode>
                <c:ptCount val="5"/>
                <c:pt idx="0">
                  <c:v>0.83250000000000002</c:v>
                </c:pt>
                <c:pt idx="1">
                  <c:v>0.75750000000000006</c:v>
                </c:pt>
                <c:pt idx="2">
                  <c:v>0.97</c:v>
                </c:pt>
                <c:pt idx="3">
                  <c:v>1</c:v>
                </c:pt>
                <c:pt idx="4">
                  <c:v>0.9325</c:v>
                </c:pt>
              </c:numCache>
            </c:numRef>
          </c:val>
          <c:smooth val="0"/>
          <c:extLst>
            <c:ext xmlns:c16="http://schemas.microsoft.com/office/drawing/2014/chart" uri="{C3380CC4-5D6E-409C-BE32-E72D297353CC}">
              <c16:uniqueId val="{00000000-B1C4-478F-9AFE-F7E5E49C6130}"/>
            </c:ext>
          </c:extLst>
        </c:ser>
        <c:ser>
          <c:idx val="0"/>
          <c:order val="1"/>
          <c:tx>
            <c:v>Kalpataru</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'[1]Question 3, Part-1+2'!$B$7:$B$11</c:f>
              <c:numCache>
                <c:formatCode>General</c:formatCode>
                <c:ptCount val="5"/>
                <c:pt idx="0">
                  <c:v>43891</c:v>
                </c:pt>
                <c:pt idx="1">
                  <c:v>44256</c:v>
                </c:pt>
                <c:pt idx="2">
                  <c:v>44621</c:v>
                </c:pt>
                <c:pt idx="3">
                  <c:v>44986</c:v>
                </c:pt>
                <c:pt idx="4">
                  <c:v>45352</c:v>
                </c:pt>
              </c:numCache>
            </c:numRef>
          </c:cat>
          <c:val>
            <c:numRef>
              <c:f>'[1]Question 3, Part-1+2'!$C$7:$C$11</c:f>
              <c:numCache>
                <c:formatCode>General</c:formatCode>
                <c:ptCount val="5"/>
                <c:pt idx="0">
                  <c:v>0.33</c:v>
                </c:pt>
                <c:pt idx="1">
                  <c:v>0.25</c:v>
                </c:pt>
                <c:pt idx="2">
                  <c:v>0.38</c:v>
                </c:pt>
                <c:pt idx="3">
                  <c:v>0.55000000000000004</c:v>
                </c:pt>
                <c:pt idx="4">
                  <c:v>0.56999999999999995</c:v>
                </c:pt>
              </c:numCache>
            </c:numRef>
          </c:val>
          <c:smooth val="0"/>
          <c:extLst>
            <c:ext xmlns:c16="http://schemas.microsoft.com/office/drawing/2014/chart" uri="{C3380CC4-5D6E-409C-BE32-E72D297353CC}">
              <c16:uniqueId val="{00000001-B1C4-478F-9AFE-F7E5E49C6130}"/>
            </c:ext>
          </c:extLst>
        </c:ser>
        <c:dLbls>
          <c:showLegendKey val="0"/>
          <c:showVal val="0"/>
          <c:showCatName val="0"/>
          <c:showSerName val="0"/>
          <c:showPercent val="0"/>
          <c:showBubbleSize val="0"/>
        </c:dLbls>
        <c:marker val="1"/>
        <c:smooth val="0"/>
        <c:axId val="31607344"/>
        <c:axId val="31605904"/>
      </c:lineChart>
      <c:catAx>
        <c:axId val="3160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5904"/>
        <c:crosses val="autoZero"/>
        <c:auto val="0"/>
        <c:lblAlgn val="ctr"/>
        <c:lblOffset val="100"/>
        <c:noMultiLvlLbl val="0"/>
      </c:catAx>
      <c:valAx>
        <c:axId val="3160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Debt</a:t>
                </a:r>
                <a:r>
                  <a:rPr lang="en-IN" baseline="0"/>
                  <a:t> to Equity Ratio</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0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Current Ratio Variation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tx>
            <c:v>Kalpataru</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'[1]Question 3, Part-1+2'!$B$16:$B$20</c:f>
              <c:numCache>
                <c:formatCode>General</c:formatCode>
                <c:ptCount val="5"/>
                <c:pt idx="0">
                  <c:v>43891</c:v>
                </c:pt>
                <c:pt idx="1">
                  <c:v>44256</c:v>
                </c:pt>
                <c:pt idx="2">
                  <c:v>44621</c:v>
                </c:pt>
                <c:pt idx="3">
                  <c:v>44986</c:v>
                </c:pt>
                <c:pt idx="4">
                  <c:v>45352</c:v>
                </c:pt>
              </c:numCache>
            </c:numRef>
          </c:cat>
          <c:val>
            <c:numRef>
              <c:f>'[1]Question 3, Part-1+2'!$C$16:$C$20</c:f>
              <c:numCache>
                <c:formatCode>General</c:formatCode>
                <c:ptCount val="5"/>
                <c:pt idx="0">
                  <c:v>1.35</c:v>
                </c:pt>
                <c:pt idx="1">
                  <c:v>1.42</c:v>
                </c:pt>
                <c:pt idx="2">
                  <c:v>1.6</c:v>
                </c:pt>
                <c:pt idx="3">
                  <c:v>1.27</c:v>
                </c:pt>
                <c:pt idx="4">
                  <c:v>1.27</c:v>
                </c:pt>
              </c:numCache>
            </c:numRef>
          </c:val>
          <c:smooth val="0"/>
          <c:extLst>
            <c:ext xmlns:c16="http://schemas.microsoft.com/office/drawing/2014/chart" uri="{C3380CC4-5D6E-409C-BE32-E72D297353CC}">
              <c16:uniqueId val="{00000000-E8F8-4E2B-B9BB-12E31E58A715}"/>
            </c:ext>
          </c:extLst>
        </c:ser>
        <c:ser>
          <c:idx val="1"/>
          <c:order val="1"/>
          <c:tx>
            <c:v>Industry Avg</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'[1]Question 3, Part-1+2'!$B$16:$B$20</c:f>
              <c:numCache>
                <c:formatCode>General</c:formatCode>
                <c:ptCount val="5"/>
                <c:pt idx="0">
                  <c:v>43891</c:v>
                </c:pt>
                <c:pt idx="1">
                  <c:v>44256</c:v>
                </c:pt>
                <c:pt idx="2">
                  <c:v>44621</c:v>
                </c:pt>
                <c:pt idx="3">
                  <c:v>44986</c:v>
                </c:pt>
                <c:pt idx="4">
                  <c:v>45352</c:v>
                </c:pt>
              </c:numCache>
            </c:numRef>
          </c:cat>
          <c:val>
            <c:numRef>
              <c:f>'[1]Question 3, Part-1+2'!$H$16:$H$20</c:f>
              <c:numCache>
                <c:formatCode>General</c:formatCode>
                <c:ptCount val="5"/>
                <c:pt idx="0">
                  <c:v>1.2600000000000002</c:v>
                </c:pt>
                <c:pt idx="1">
                  <c:v>1.1925000000000001</c:v>
                </c:pt>
                <c:pt idx="2">
                  <c:v>1.155</c:v>
                </c:pt>
                <c:pt idx="3">
                  <c:v>1.1200000000000001</c:v>
                </c:pt>
                <c:pt idx="4">
                  <c:v>1.095</c:v>
                </c:pt>
              </c:numCache>
            </c:numRef>
          </c:val>
          <c:smooth val="0"/>
          <c:extLst>
            <c:ext xmlns:c16="http://schemas.microsoft.com/office/drawing/2014/chart" uri="{C3380CC4-5D6E-409C-BE32-E72D297353CC}">
              <c16:uniqueId val="{00000001-E8F8-4E2B-B9BB-12E31E58A715}"/>
            </c:ext>
          </c:extLst>
        </c:ser>
        <c:dLbls>
          <c:showLegendKey val="0"/>
          <c:showVal val="0"/>
          <c:showCatName val="0"/>
          <c:showSerName val="0"/>
          <c:showPercent val="0"/>
          <c:showBubbleSize val="0"/>
        </c:dLbls>
        <c:marker val="1"/>
        <c:smooth val="0"/>
        <c:axId val="32045120"/>
        <c:axId val="32043680"/>
      </c:lineChart>
      <c:catAx>
        <c:axId val="3204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3680"/>
        <c:crosses val="autoZero"/>
        <c:auto val="0"/>
        <c:lblAlgn val="ctr"/>
        <c:lblOffset val="100"/>
        <c:noMultiLvlLbl val="0"/>
      </c:catAx>
      <c:valAx>
        <c:axId val="3204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Current</a:t>
                </a:r>
                <a:r>
                  <a:rPr lang="en-IN" baseline="0"/>
                  <a:t> Ratio</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baseline="0"/>
              <a:t>Interest Coverage Ratio Variation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tx>
            <c:v>Kalpataru</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'[1]Question 3, Part-1+2'!$B$25:$B$29</c:f>
              <c:numCache>
                <c:formatCode>General</c:formatCode>
                <c:ptCount val="5"/>
                <c:pt idx="0">
                  <c:v>43891</c:v>
                </c:pt>
                <c:pt idx="1">
                  <c:v>44256</c:v>
                </c:pt>
                <c:pt idx="2">
                  <c:v>44621</c:v>
                </c:pt>
                <c:pt idx="3">
                  <c:v>44986</c:v>
                </c:pt>
                <c:pt idx="4">
                  <c:v>45352</c:v>
                </c:pt>
              </c:numCache>
            </c:numRef>
          </c:cat>
          <c:val>
            <c:numRef>
              <c:f>'[1]Question 3, Part-1+2'!$C$25:$C$29</c:f>
              <c:numCache>
                <c:formatCode>General</c:formatCode>
                <c:ptCount val="5"/>
                <c:pt idx="0">
                  <c:v>2.2799999999999998</c:v>
                </c:pt>
                <c:pt idx="1">
                  <c:v>2.76</c:v>
                </c:pt>
                <c:pt idx="2">
                  <c:v>3.23</c:v>
                </c:pt>
                <c:pt idx="3">
                  <c:v>3.02</c:v>
                </c:pt>
                <c:pt idx="4">
                  <c:v>3.27</c:v>
                </c:pt>
              </c:numCache>
            </c:numRef>
          </c:val>
          <c:smooth val="0"/>
          <c:extLst>
            <c:ext xmlns:c16="http://schemas.microsoft.com/office/drawing/2014/chart" uri="{C3380CC4-5D6E-409C-BE32-E72D297353CC}">
              <c16:uniqueId val="{00000000-F841-4F10-8442-C7CE9003C05B}"/>
            </c:ext>
          </c:extLst>
        </c:ser>
        <c:ser>
          <c:idx val="1"/>
          <c:order val="1"/>
          <c:tx>
            <c:v>Industry Avg</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'[1]Question 3, Part-1+2'!$B$25:$B$29</c:f>
              <c:numCache>
                <c:formatCode>General</c:formatCode>
                <c:ptCount val="5"/>
                <c:pt idx="0">
                  <c:v>43891</c:v>
                </c:pt>
                <c:pt idx="1">
                  <c:v>44256</c:v>
                </c:pt>
                <c:pt idx="2">
                  <c:v>44621</c:v>
                </c:pt>
                <c:pt idx="3">
                  <c:v>44986</c:v>
                </c:pt>
                <c:pt idx="4">
                  <c:v>45352</c:v>
                </c:pt>
              </c:numCache>
            </c:numRef>
          </c:cat>
          <c:val>
            <c:numRef>
              <c:f>'[1]Question 3, Part-1+2'!$H$25:$H$29</c:f>
              <c:numCache>
                <c:formatCode>General</c:formatCode>
                <c:ptCount val="5"/>
                <c:pt idx="0">
                  <c:v>2.1750000000000003</c:v>
                </c:pt>
                <c:pt idx="1">
                  <c:v>1.8499999999999999</c:v>
                </c:pt>
                <c:pt idx="2">
                  <c:v>2.4000000000000004</c:v>
                </c:pt>
                <c:pt idx="3">
                  <c:v>2.4075000000000002</c:v>
                </c:pt>
                <c:pt idx="4">
                  <c:v>2.2574999999999998</c:v>
                </c:pt>
              </c:numCache>
            </c:numRef>
          </c:val>
          <c:smooth val="0"/>
          <c:extLst>
            <c:ext xmlns:c16="http://schemas.microsoft.com/office/drawing/2014/chart" uri="{C3380CC4-5D6E-409C-BE32-E72D297353CC}">
              <c16:uniqueId val="{00000001-F841-4F10-8442-C7CE9003C05B}"/>
            </c:ext>
          </c:extLst>
        </c:ser>
        <c:dLbls>
          <c:showLegendKey val="0"/>
          <c:showVal val="0"/>
          <c:showCatName val="0"/>
          <c:showSerName val="0"/>
          <c:showPercent val="0"/>
          <c:showBubbleSize val="0"/>
        </c:dLbls>
        <c:marker val="1"/>
        <c:smooth val="0"/>
        <c:axId val="1030400816"/>
        <c:axId val="1030401776"/>
      </c:lineChart>
      <c:catAx>
        <c:axId val="103040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401776"/>
        <c:crosses val="autoZero"/>
        <c:auto val="0"/>
        <c:lblAlgn val="ctr"/>
        <c:lblOffset val="100"/>
        <c:noMultiLvlLbl val="1"/>
      </c:catAx>
      <c:valAx>
        <c:axId val="103040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ICR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4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Earnings</a:t>
            </a:r>
            <a:r>
              <a:rPr lang="en-IN" baseline="0"/>
              <a:t> Per Share Comparison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v>Kalpataru</c:v>
          </c:tx>
          <c:spPr>
            <a:solidFill>
              <a:schemeClr val="accent1"/>
            </a:solidFill>
            <a:ln>
              <a:noFill/>
            </a:ln>
            <a:effectLst/>
          </c:spPr>
          <c:invertIfNegative val="0"/>
          <c:cat>
            <c:numRef>
              <c:f>'[1]Question 3, Part-1+2'!$B$64:$B$68</c:f>
              <c:numCache>
                <c:formatCode>General</c:formatCode>
                <c:ptCount val="5"/>
                <c:pt idx="0">
                  <c:v>43891</c:v>
                </c:pt>
                <c:pt idx="1">
                  <c:v>44256</c:v>
                </c:pt>
                <c:pt idx="2">
                  <c:v>44621</c:v>
                </c:pt>
                <c:pt idx="3">
                  <c:v>44986</c:v>
                </c:pt>
                <c:pt idx="4">
                  <c:v>45352</c:v>
                </c:pt>
              </c:numCache>
            </c:numRef>
          </c:cat>
          <c:val>
            <c:numRef>
              <c:f>'[1]Question 3, Part-1+2'!$C$64:$C$68</c:f>
              <c:numCache>
                <c:formatCode>General</c:formatCode>
                <c:ptCount val="5"/>
                <c:pt idx="0">
                  <c:v>30.02</c:v>
                </c:pt>
                <c:pt idx="1">
                  <c:v>40.57</c:v>
                </c:pt>
                <c:pt idx="2">
                  <c:v>34.61</c:v>
                </c:pt>
                <c:pt idx="3">
                  <c:v>32.75</c:v>
                </c:pt>
                <c:pt idx="4">
                  <c:v>32.81</c:v>
                </c:pt>
              </c:numCache>
            </c:numRef>
          </c:val>
          <c:extLst>
            <c:ext xmlns:c16="http://schemas.microsoft.com/office/drawing/2014/chart" uri="{C3380CC4-5D6E-409C-BE32-E72D297353CC}">
              <c16:uniqueId val="{00000000-17CD-45FB-BF5E-60494C06ED72}"/>
            </c:ext>
          </c:extLst>
        </c:ser>
        <c:ser>
          <c:idx val="1"/>
          <c:order val="1"/>
          <c:tx>
            <c:v>Industry Avg</c:v>
          </c:tx>
          <c:spPr>
            <a:solidFill>
              <a:schemeClr val="accent2"/>
            </a:solidFill>
            <a:ln>
              <a:noFill/>
            </a:ln>
            <a:effectLst/>
          </c:spPr>
          <c:invertIfNegative val="0"/>
          <c:cat>
            <c:numRef>
              <c:f>'[1]Question 3, Part-1+2'!$B$64:$B$68</c:f>
              <c:numCache>
                <c:formatCode>General</c:formatCode>
                <c:ptCount val="5"/>
                <c:pt idx="0">
                  <c:v>43891</c:v>
                </c:pt>
                <c:pt idx="1">
                  <c:v>44256</c:v>
                </c:pt>
                <c:pt idx="2">
                  <c:v>44621</c:v>
                </c:pt>
                <c:pt idx="3">
                  <c:v>44986</c:v>
                </c:pt>
                <c:pt idx="4">
                  <c:v>45352</c:v>
                </c:pt>
              </c:numCache>
            </c:numRef>
          </c:cat>
          <c:val>
            <c:numRef>
              <c:f>'[1]Question 3, Part-1+2'!$H$64:$H$68</c:f>
              <c:numCache>
                <c:formatCode>General</c:formatCode>
                <c:ptCount val="5"/>
                <c:pt idx="0">
                  <c:v>16.055</c:v>
                </c:pt>
                <c:pt idx="1">
                  <c:v>5.47</c:v>
                </c:pt>
                <c:pt idx="2">
                  <c:v>1.8675000000000002</c:v>
                </c:pt>
                <c:pt idx="3">
                  <c:v>-22.335000000000001</c:v>
                </c:pt>
                <c:pt idx="4">
                  <c:v>-7.23</c:v>
                </c:pt>
              </c:numCache>
            </c:numRef>
          </c:val>
          <c:extLst>
            <c:ext xmlns:c16="http://schemas.microsoft.com/office/drawing/2014/chart" uri="{C3380CC4-5D6E-409C-BE32-E72D297353CC}">
              <c16:uniqueId val="{00000001-17CD-45FB-BF5E-60494C06ED72}"/>
            </c:ext>
          </c:extLst>
        </c:ser>
        <c:dLbls>
          <c:showLegendKey val="0"/>
          <c:showVal val="0"/>
          <c:showCatName val="0"/>
          <c:showSerName val="0"/>
          <c:showPercent val="0"/>
          <c:showBubbleSize val="0"/>
        </c:dLbls>
        <c:gapWidth val="219"/>
        <c:overlap val="-27"/>
        <c:axId val="21020128"/>
        <c:axId val="21021088"/>
      </c:barChart>
      <c:catAx>
        <c:axId val="2102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1088"/>
        <c:crosses val="autoZero"/>
        <c:auto val="0"/>
        <c:lblAlgn val="ctr"/>
        <c:lblOffset val="100"/>
        <c:noMultiLvlLbl val="0"/>
      </c:catAx>
      <c:valAx>
        <c:axId val="2102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(Return on Networth / Equity) % Comparison Over Time</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v>Kalpataru</c:v>
          </c:tx>
          <c:spPr>
            <a:solidFill>
              <a:schemeClr val="accent1"/>
            </a:solidFill>
            <a:ln>
              <a:noFill/>
            </a:ln>
            <a:effectLst/>
          </c:spPr>
          <c:invertIfNegative val="0"/>
          <c:cat>
            <c:numRef>
              <c:f>'[1]Question 3, Part-1+2'!$B$73:$B$77</c:f>
              <c:numCache>
                <c:formatCode>General</c:formatCode>
                <c:ptCount val="5"/>
                <c:pt idx="0">
                  <c:v>43891</c:v>
                </c:pt>
                <c:pt idx="1">
                  <c:v>44256</c:v>
                </c:pt>
                <c:pt idx="2">
                  <c:v>44621</c:v>
                </c:pt>
                <c:pt idx="3">
                  <c:v>44986</c:v>
                </c:pt>
                <c:pt idx="4">
                  <c:v>45352</c:v>
                </c:pt>
              </c:numCache>
            </c:numRef>
          </c:cat>
          <c:val>
            <c:numRef>
              <c:f>'[1]Question 3, Part-1+2'!$C$73:$C$77</c:f>
              <c:numCache>
                <c:formatCode>General</c:formatCode>
                <c:ptCount val="5"/>
                <c:pt idx="0">
                  <c:v>13.09</c:v>
                </c:pt>
                <c:pt idx="1">
                  <c:v>15.92</c:v>
                </c:pt>
                <c:pt idx="2">
                  <c:v>11.81</c:v>
                </c:pt>
                <c:pt idx="3">
                  <c:v>9.99</c:v>
                </c:pt>
                <c:pt idx="4">
                  <c:v>9.26</c:v>
                </c:pt>
              </c:numCache>
            </c:numRef>
          </c:val>
          <c:extLst>
            <c:ext xmlns:c16="http://schemas.microsoft.com/office/drawing/2014/chart" uri="{C3380CC4-5D6E-409C-BE32-E72D297353CC}">
              <c16:uniqueId val="{00000000-3376-4242-80F6-0DBD554E026F}"/>
            </c:ext>
          </c:extLst>
        </c:ser>
        <c:ser>
          <c:idx val="1"/>
          <c:order val="1"/>
          <c:tx>
            <c:v>Industry Avg</c:v>
          </c:tx>
          <c:spPr>
            <a:solidFill>
              <a:schemeClr val="accent2"/>
            </a:solidFill>
            <a:ln>
              <a:noFill/>
            </a:ln>
            <a:effectLst/>
          </c:spPr>
          <c:invertIfNegative val="0"/>
          <c:cat>
            <c:numRef>
              <c:f>'[1]Question 3, Part-1+2'!$B$73:$B$77</c:f>
              <c:numCache>
                <c:formatCode>General</c:formatCode>
                <c:ptCount val="5"/>
                <c:pt idx="0">
                  <c:v>43891</c:v>
                </c:pt>
                <c:pt idx="1">
                  <c:v>44256</c:v>
                </c:pt>
                <c:pt idx="2">
                  <c:v>44621</c:v>
                </c:pt>
                <c:pt idx="3">
                  <c:v>44986</c:v>
                </c:pt>
                <c:pt idx="4">
                  <c:v>45352</c:v>
                </c:pt>
              </c:numCache>
            </c:numRef>
          </c:cat>
          <c:val>
            <c:numRef>
              <c:f>'[1]Question 3, Part-1+2'!$H$73:$H$77</c:f>
              <c:numCache>
                <c:formatCode>General</c:formatCode>
                <c:ptCount val="5"/>
                <c:pt idx="0">
                  <c:v>12.1875</c:v>
                </c:pt>
                <c:pt idx="1">
                  <c:v>7.1675000000000004</c:v>
                </c:pt>
                <c:pt idx="2">
                  <c:v>4.3149999999999995</c:v>
                </c:pt>
                <c:pt idx="3">
                  <c:v>-5.7074999999999996</c:v>
                </c:pt>
                <c:pt idx="4">
                  <c:v>-4.2474999999999996</c:v>
                </c:pt>
              </c:numCache>
            </c:numRef>
          </c:val>
          <c:extLst>
            <c:ext xmlns:c16="http://schemas.microsoft.com/office/drawing/2014/chart" uri="{C3380CC4-5D6E-409C-BE32-E72D297353CC}">
              <c16:uniqueId val="{00000001-3376-4242-80F6-0DBD554E026F}"/>
            </c:ext>
          </c:extLst>
        </c:ser>
        <c:dLbls>
          <c:showLegendKey val="0"/>
          <c:showVal val="0"/>
          <c:showCatName val="0"/>
          <c:showSerName val="0"/>
          <c:showPercent val="0"/>
          <c:showBubbleSize val="0"/>
        </c:dLbls>
        <c:gapWidth val="219"/>
        <c:overlap val="-27"/>
        <c:axId val="205787184"/>
        <c:axId val="205787664"/>
      </c:barChart>
      <c:catAx>
        <c:axId val="20578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7664"/>
        <c:crosses val="autoZero"/>
        <c:auto val="0"/>
        <c:lblAlgn val="ctr"/>
        <c:lblOffset val="100"/>
        <c:noMultiLvlLbl val="0"/>
      </c:catAx>
      <c:valAx>
        <c:axId val="20578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ROE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Earnings</a:t>
            </a:r>
            <a:r>
              <a:rPr lang="en-IN" baseline="0"/>
              <a:t> Yield Comparison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v>Kalpataru</c:v>
          </c:tx>
          <c:spPr>
            <a:solidFill>
              <a:schemeClr val="accent1"/>
            </a:solidFill>
            <a:ln>
              <a:noFill/>
            </a:ln>
            <a:effectLst/>
          </c:spPr>
          <c:invertIfNegative val="0"/>
          <c:cat>
            <c:numRef>
              <c:f>'[1]Question 3, Part-1+2'!$B$82:$B$86</c:f>
              <c:numCache>
                <c:formatCode>General</c:formatCode>
                <c:ptCount val="5"/>
                <c:pt idx="0">
                  <c:v>43891</c:v>
                </c:pt>
                <c:pt idx="1">
                  <c:v>44256</c:v>
                </c:pt>
                <c:pt idx="2">
                  <c:v>44621</c:v>
                </c:pt>
                <c:pt idx="3">
                  <c:v>44986</c:v>
                </c:pt>
                <c:pt idx="4">
                  <c:v>45352</c:v>
                </c:pt>
              </c:numCache>
            </c:numRef>
          </c:cat>
          <c:val>
            <c:numRef>
              <c:f>'[1]Question 3, Part-1+2'!$C$82:$C$86</c:f>
              <c:numCache>
                <c:formatCode>General</c:formatCode>
                <c:ptCount val="5"/>
                <c:pt idx="0">
                  <c:v>0.16</c:v>
                </c:pt>
                <c:pt idx="1">
                  <c:v>0.11</c:v>
                </c:pt>
                <c:pt idx="2">
                  <c:v>0.09</c:v>
                </c:pt>
                <c:pt idx="3">
                  <c:v>0.06</c:v>
                </c:pt>
                <c:pt idx="4">
                  <c:v>0.03</c:v>
                </c:pt>
              </c:numCache>
            </c:numRef>
          </c:val>
          <c:extLst>
            <c:ext xmlns:c16="http://schemas.microsoft.com/office/drawing/2014/chart" uri="{C3380CC4-5D6E-409C-BE32-E72D297353CC}">
              <c16:uniqueId val="{00000000-F772-4B22-A0CF-C391F0D08F60}"/>
            </c:ext>
          </c:extLst>
        </c:ser>
        <c:ser>
          <c:idx val="1"/>
          <c:order val="1"/>
          <c:tx>
            <c:v>Industry Avg</c:v>
          </c:tx>
          <c:spPr>
            <a:solidFill>
              <a:schemeClr val="accent2"/>
            </a:solidFill>
            <a:ln>
              <a:noFill/>
            </a:ln>
            <a:effectLst/>
          </c:spPr>
          <c:invertIfNegative val="0"/>
          <c:cat>
            <c:numRef>
              <c:f>'[1]Question 3, Part-1+2'!$B$82:$B$86</c:f>
              <c:numCache>
                <c:formatCode>General</c:formatCode>
                <c:ptCount val="5"/>
                <c:pt idx="0">
                  <c:v>43891</c:v>
                </c:pt>
                <c:pt idx="1">
                  <c:v>44256</c:v>
                </c:pt>
                <c:pt idx="2">
                  <c:v>44621</c:v>
                </c:pt>
                <c:pt idx="3">
                  <c:v>44986</c:v>
                </c:pt>
                <c:pt idx="4">
                  <c:v>45352</c:v>
                </c:pt>
              </c:numCache>
            </c:numRef>
          </c:cat>
          <c:val>
            <c:numRef>
              <c:f>'[1]Question 3, Part-1+2'!$H$82:$H$86</c:f>
              <c:numCache>
                <c:formatCode>General</c:formatCode>
                <c:ptCount val="5"/>
                <c:pt idx="0">
                  <c:v>1.095</c:v>
                </c:pt>
                <c:pt idx="1">
                  <c:v>4.2500000000000003E-2</c:v>
                </c:pt>
                <c:pt idx="2">
                  <c:v>1.5000000000000001E-2</c:v>
                </c:pt>
                <c:pt idx="3">
                  <c:v>-0.1225</c:v>
                </c:pt>
                <c:pt idx="4">
                  <c:v>-3.2500000000000001E-2</c:v>
                </c:pt>
              </c:numCache>
            </c:numRef>
          </c:val>
          <c:extLst>
            <c:ext xmlns:c16="http://schemas.microsoft.com/office/drawing/2014/chart" uri="{C3380CC4-5D6E-409C-BE32-E72D297353CC}">
              <c16:uniqueId val="{00000001-F772-4B22-A0CF-C391F0D08F60}"/>
            </c:ext>
          </c:extLst>
        </c:ser>
        <c:dLbls>
          <c:showLegendKey val="0"/>
          <c:showVal val="0"/>
          <c:showCatName val="0"/>
          <c:showSerName val="0"/>
          <c:showPercent val="0"/>
          <c:showBubbleSize val="0"/>
        </c:dLbls>
        <c:gapWidth val="219"/>
        <c:overlap val="-27"/>
        <c:axId val="1335413103"/>
        <c:axId val="1335408783"/>
      </c:barChart>
      <c:catAx>
        <c:axId val="1335413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408783"/>
        <c:crosses val="autoZero"/>
        <c:auto val="0"/>
        <c:lblAlgn val="ctr"/>
        <c:lblOffset val="100"/>
        <c:noMultiLvlLbl val="0"/>
      </c:catAx>
      <c:valAx>
        <c:axId val="133540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EY</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4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10</xdr:col>
      <xdr:colOff>19050</xdr:colOff>
      <xdr:row>1101</xdr:row>
      <xdr:rowOff>123825</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285750</xdr:colOff>
      <xdr:row>14</xdr:row>
      <xdr:rowOff>76200</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523875</xdr:colOff>
      <xdr:row>10</xdr:row>
      <xdr:rowOff>50800</xdr:rowOff>
    </xdr:from>
    <xdr:to>
      <xdr:col>11</xdr:col>
      <xdr:colOff>47625</xdr:colOff>
      <xdr:row>25</xdr:row>
      <xdr:rowOff>127000</xdr:rowOff>
    </xdr:to>
    <xdr:graphicFrame macro="">
      <xdr:nvGraphicFramePr>
        <xdr:cNvPr id="2" name="Chart 1">
          <a:extLst>
            <a:ext uri="{FF2B5EF4-FFF2-40B4-BE49-F238E27FC236}">
              <a16:creationId xmlns:a16="http://schemas.microsoft.com/office/drawing/2014/main" id="{E6FE28F3-4F6B-55D1-8673-71B0CA6BD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19657</xdr:colOff>
      <xdr:row>3</xdr:row>
      <xdr:rowOff>156858</xdr:rowOff>
    </xdr:from>
    <xdr:to>
      <xdr:col>18</xdr:col>
      <xdr:colOff>6754</xdr:colOff>
      <xdr:row>18</xdr:row>
      <xdr:rowOff>141861</xdr:rowOff>
    </xdr:to>
    <xdr:graphicFrame macro="">
      <xdr:nvGraphicFramePr>
        <xdr:cNvPr id="2" name="Chart 1">
          <a:extLst>
            <a:ext uri="{FF2B5EF4-FFF2-40B4-BE49-F238E27FC236}">
              <a16:creationId xmlns:a16="http://schemas.microsoft.com/office/drawing/2014/main" id="{F92B1DBB-C0C7-4A0F-A7E6-4E4DDC112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595145</xdr:colOff>
      <xdr:row>19</xdr:row>
      <xdr:rowOff>47286</xdr:rowOff>
    </xdr:from>
    <xdr:to>
      <xdr:col>17</xdr:col>
      <xdr:colOff>580957</xdr:colOff>
      <xdr:row>36</xdr:row>
      <xdr:rowOff>87819</xdr:rowOff>
    </xdr:to>
    <xdr:graphicFrame macro="">
      <xdr:nvGraphicFramePr>
        <xdr:cNvPr id="3" name="Chart 2">
          <a:extLst>
            <a:ext uri="{FF2B5EF4-FFF2-40B4-BE49-F238E27FC236}">
              <a16:creationId xmlns:a16="http://schemas.microsoft.com/office/drawing/2014/main" id="{94EE2ABF-36D3-4982-A050-28A2CDCE9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7429</xdr:colOff>
      <xdr:row>38</xdr:row>
      <xdr:rowOff>9865</xdr:rowOff>
    </xdr:from>
    <xdr:to>
      <xdr:col>17</xdr:col>
      <xdr:colOff>601221</xdr:colOff>
      <xdr:row>53</xdr:row>
      <xdr:rowOff>168884</xdr:rowOff>
    </xdr:to>
    <xdr:graphicFrame macro="">
      <xdr:nvGraphicFramePr>
        <xdr:cNvPr id="4" name="Chart 3">
          <a:extLst>
            <a:ext uri="{FF2B5EF4-FFF2-40B4-BE49-F238E27FC236}">
              <a16:creationId xmlns:a16="http://schemas.microsoft.com/office/drawing/2014/main" id="{7412DDF4-D588-43A6-AB3A-3A37BD2D8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5839</xdr:colOff>
      <xdr:row>61</xdr:row>
      <xdr:rowOff>161159</xdr:rowOff>
    </xdr:from>
    <xdr:to>
      <xdr:col>16</xdr:col>
      <xdr:colOff>286114</xdr:colOff>
      <xdr:row>76</xdr:row>
      <xdr:rowOff>167290</xdr:rowOff>
    </xdr:to>
    <xdr:graphicFrame macro="">
      <xdr:nvGraphicFramePr>
        <xdr:cNvPr id="5" name="Chart 4">
          <a:extLst>
            <a:ext uri="{FF2B5EF4-FFF2-40B4-BE49-F238E27FC236}">
              <a16:creationId xmlns:a16="http://schemas.microsoft.com/office/drawing/2014/main" id="{B481C649-94E6-427E-B512-85BAC10E0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20437</xdr:colOff>
      <xdr:row>78</xdr:row>
      <xdr:rowOff>7883</xdr:rowOff>
    </xdr:from>
    <xdr:to>
      <xdr:col>16</xdr:col>
      <xdr:colOff>300712</xdr:colOff>
      <xdr:row>93</xdr:row>
      <xdr:rowOff>14014</xdr:rowOff>
    </xdr:to>
    <xdr:graphicFrame macro="">
      <xdr:nvGraphicFramePr>
        <xdr:cNvPr id="6" name="Chart 5">
          <a:extLst>
            <a:ext uri="{FF2B5EF4-FFF2-40B4-BE49-F238E27FC236}">
              <a16:creationId xmlns:a16="http://schemas.microsoft.com/office/drawing/2014/main" id="{0C2CE858-5216-4241-AB9F-DEC3A1452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13139</xdr:colOff>
      <xdr:row>95</xdr:row>
      <xdr:rowOff>7882</xdr:rowOff>
    </xdr:from>
    <xdr:to>
      <xdr:col>16</xdr:col>
      <xdr:colOff>293414</xdr:colOff>
      <xdr:row>110</xdr:row>
      <xdr:rowOff>14013</xdr:rowOff>
    </xdr:to>
    <xdr:graphicFrame macro="">
      <xdr:nvGraphicFramePr>
        <xdr:cNvPr id="7" name="Chart 6">
          <a:extLst>
            <a:ext uri="{FF2B5EF4-FFF2-40B4-BE49-F238E27FC236}">
              <a16:creationId xmlns:a16="http://schemas.microsoft.com/office/drawing/2014/main" id="{67B68382-D0D5-452F-A366-9205805FE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45475</xdr:colOff>
      <xdr:row>5</xdr:row>
      <xdr:rowOff>7179</xdr:rowOff>
    </xdr:from>
    <xdr:to>
      <xdr:col>22</xdr:col>
      <xdr:colOff>350764</xdr:colOff>
      <xdr:row>20</xdr:row>
      <xdr:rowOff>67024</xdr:rowOff>
    </xdr:to>
    <xdr:graphicFrame macro="">
      <xdr:nvGraphicFramePr>
        <xdr:cNvPr id="3" name="Chart 2">
          <a:extLst>
            <a:ext uri="{FF2B5EF4-FFF2-40B4-BE49-F238E27FC236}">
              <a16:creationId xmlns:a16="http://schemas.microsoft.com/office/drawing/2014/main" id="{0493DC64-A1A5-4D12-83AC-360F961F5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29686</xdr:colOff>
      <xdr:row>20</xdr:row>
      <xdr:rowOff>77172</xdr:rowOff>
    </xdr:from>
    <xdr:to>
      <xdr:col>22</xdr:col>
      <xdr:colOff>342348</xdr:colOff>
      <xdr:row>35</xdr:row>
      <xdr:rowOff>150449</xdr:rowOff>
    </xdr:to>
    <xdr:graphicFrame macro="">
      <xdr:nvGraphicFramePr>
        <xdr:cNvPr id="4" name="Chart 3">
          <a:extLst>
            <a:ext uri="{FF2B5EF4-FFF2-40B4-BE49-F238E27FC236}">
              <a16:creationId xmlns:a16="http://schemas.microsoft.com/office/drawing/2014/main" id="{DB3F26C1-64C0-4200-83C3-480AE863F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589359</xdr:colOff>
      <xdr:row>43</xdr:row>
      <xdr:rowOff>93265</xdr:rowOff>
    </xdr:from>
    <xdr:to>
      <xdr:col>19</xdr:col>
      <xdr:colOff>483525</xdr:colOff>
      <xdr:row>61</xdr:row>
      <xdr:rowOff>128377</xdr:rowOff>
    </xdr:to>
    <xdr:sp macro="" textlink="">
      <xdr:nvSpPr>
        <xdr:cNvPr id="5" name="TextBox 4">
          <a:extLst>
            <a:ext uri="{FF2B5EF4-FFF2-40B4-BE49-F238E27FC236}">
              <a16:creationId xmlns:a16="http://schemas.microsoft.com/office/drawing/2014/main" id="{3986AED2-3608-415A-BD2D-A872D6D1E78D}"/>
            </a:ext>
          </a:extLst>
        </xdr:cNvPr>
        <xdr:cNvSpPr txBox="1"/>
      </xdr:nvSpPr>
      <xdr:spPr>
        <a:xfrm>
          <a:off x="8787209" y="8011715"/>
          <a:ext cx="7634816" cy="33498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High Volatility and Price Movement</a:t>
          </a:r>
          <a:r>
            <a:rPr lang="en-IN" sz="1400"/>
            <a:t>:</a:t>
          </a:r>
        </a:p>
        <a:p>
          <a:r>
            <a:rPr lang="en-IN" sz="1400"/>
            <a:t>The sharp rise in the company's stock price from ₹650-₹710 (December 2023) to a peak of ₹1400 (September 2024), followed by a decline to ₹1145, likely contributed to the </a:t>
          </a:r>
          <a:r>
            <a:rPr lang="en-IN" sz="1400" b="1"/>
            <a:t>high volatility</a:t>
          </a:r>
          <a:r>
            <a:rPr lang="en-IN" sz="1400"/>
            <a:t> seen in the 1-year rolling standard deviation and the elevated </a:t>
          </a:r>
          <a:r>
            <a:rPr lang="en-IN" sz="1400" b="1"/>
            <a:t>1-year Beta (1.3)</a:t>
          </a:r>
          <a:r>
            <a:rPr lang="en-IN" sz="1400"/>
            <a:t>.</a:t>
          </a:r>
        </a:p>
        <a:p>
          <a:endParaRPr lang="en-IN" sz="1400"/>
        </a:p>
        <a:p>
          <a:r>
            <a:rPr lang="en-IN" sz="1400" b="1"/>
            <a:t>Higher Risk in the Short Term</a:t>
          </a:r>
          <a:r>
            <a:rPr lang="en-IN" sz="1400"/>
            <a:t>:</a:t>
          </a:r>
        </a:p>
        <a:p>
          <a:r>
            <a:rPr lang="en-IN" sz="1400"/>
            <a:t>The company's volatility consistently exceeds that of the market over the 1-year period, suggesting that it is a </a:t>
          </a:r>
          <a:r>
            <a:rPr lang="en-IN" sz="1400" b="1"/>
            <a:t>high-risk investment in the short term</a:t>
          </a:r>
          <a:r>
            <a:rPr lang="en-IN" sz="1400"/>
            <a:t>, with price movements influenced by both market factors and company-specific events.</a:t>
          </a:r>
        </a:p>
        <a:p>
          <a:endParaRPr lang="en-IN" sz="1400"/>
        </a:p>
        <a:p>
          <a:r>
            <a:rPr lang="en-IN" sz="1400" b="1"/>
            <a:t>Decreasing Beta Over Longer Horizons</a:t>
          </a:r>
          <a:r>
            <a:rPr lang="en-IN" sz="1400"/>
            <a:t>:</a:t>
          </a:r>
        </a:p>
        <a:p>
          <a:r>
            <a:rPr lang="en-IN" sz="1400"/>
            <a:t>Beta reduces</a:t>
          </a:r>
          <a:r>
            <a:rPr lang="en-IN" sz="1400" baseline="0"/>
            <a:t> with longer time horizon,</a:t>
          </a:r>
          <a:r>
            <a:rPr lang="en-IN" sz="1400"/>
            <a:t> from </a:t>
          </a:r>
          <a:r>
            <a:rPr lang="en-IN" sz="1400" b="1"/>
            <a:t>1.3 (1-year)</a:t>
          </a:r>
          <a:r>
            <a:rPr lang="en-IN" sz="1400"/>
            <a:t> to </a:t>
          </a:r>
          <a:r>
            <a:rPr lang="en-IN" sz="1400" b="1"/>
            <a:t>0.28 (5-year)</a:t>
          </a:r>
          <a:r>
            <a:rPr lang="en-IN" sz="1400"/>
            <a:t>, indicating that while the stock has</a:t>
          </a:r>
          <a:r>
            <a:rPr lang="en-IN" sz="1400" baseline="0"/>
            <a:t> been</a:t>
          </a:r>
          <a:r>
            <a:rPr lang="en-IN" sz="1400"/>
            <a:t> highly sensitive to market movements in the short term, it demonstrates </a:t>
          </a:r>
          <a:r>
            <a:rPr lang="en-IN" sz="1400" b="1"/>
            <a:t>greater stability and reduced risk</a:t>
          </a:r>
          <a:r>
            <a:rPr lang="en-IN" sz="1400"/>
            <a:t> over longer investment horizons.</a:t>
          </a:r>
        </a:p>
        <a:p>
          <a:endParaRPr lang="en-IN"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193040</xdr:colOff>
      <xdr:row>5</xdr:row>
      <xdr:rowOff>132080</xdr:rowOff>
    </xdr:from>
    <xdr:to>
      <xdr:col>30</xdr:col>
      <xdr:colOff>213360</xdr:colOff>
      <xdr:row>20</xdr:row>
      <xdr:rowOff>132080</xdr:rowOff>
    </xdr:to>
    <xdr:graphicFrame macro="">
      <xdr:nvGraphicFramePr>
        <xdr:cNvPr id="2" name="Chart 1">
          <a:extLst>
            <a:ext uri="{FF2B5EF4-FFF2-40B4-BE49-F238E27FC236}">
              <a16:creationId xmlns:a16="http://schemas.microsoft.com/office/drawing/2014/main" id="{4D5446A9-2507-4AA8-A301-EF8723715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195942</xdr:colOff>
      <xdr:row>21</xdr:row>
      <xdr:rowOff>54428</xdr:rowOff>
    </xdr:from>
    <xdr:to>
      <xdr:col>30</xdr:col>
      <xdr:colOff>228599</xdr:colOff>
      <xdr:row>36</xdr:row>
      <xdr:rowOff>21770</xdr:rowOff>
    </xdr:to>
    <xdr:graphicFrame macro="">
      <xdr:nvGraphicFramePr>
        <xdr:cNvPr id="3" name="Chart 2">
          <a:extLst>
            <a:ext uri="{FF2B5EF4-FFF2-40B4-BE49-F238E27FC236}">
              <a16:creationId xmlns:a16="http://schemas.microsoft.com/office/drawing/2014/main" id="{A386C004-5B6A-4097-88B3-7771B09E3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313830</xdr:colOff>
      <xdr:row>5</xdr:row>
      <xdr:rowOff>144944</xdr:rowOff>
    </xdr:from>
    <xdr:to>
      <xdr:col>55</xdr:col>
      <xdr:colOff>513907</xdr:colOff>
      <xdr:row>50</xdr:row>
      <xdr:rowOff>17721</xdr:rowOff>
    </xdr:to>
    <xdr:sp macro="" textlink="">
      <xdr:nvSpPr>
        <xdr:cNvPr id="4" name="TextBox 3">
          <a:extLst>
            <a:ext uri="{FF2B5EF4-FFF2-40B4-BE49-F238E27FC236}">
              <a16:creationId xmlns:a16="http://schemas.microsoft.com/office/drawing/2014/main" id="{345B01A2-634D-432F-97C6-C1092B6CBF49}"/>
            </a:ext>
          </a:extLst>
        </xdr:cNvPr>
        <xdr:cNvSpPr txBox="1"/>
      </xdr:nvSpPr>
      <xdr:spPr>
        <a:xfrm>
          <a:off x="18766930" y="1084744"/>
          <a:ext cx="15440077" cy="8216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u="sng"/>
            <a:t>ANALYSIS</a:t>
          </a:r>
        </a:p>
        <a:p>
          <a:endParaRPr lang="en-IN" b="1" u="sng"/>
        </a:p>
        <a:p>
          <a:r>
            <a:rPr lang="en-IN" b="1" u="sng"/>
            <a:t>Revenue Growth: Positives and Challenges</a:t>
          </a:r>
        </a:p>
        <a:p>
          <a:r>
            <a:rPr lang="en-IN"/>
            <a:t>Kalpataru Power Transmission Limited (KPIL) has seen a steady increase in revenue from </a:t>
          </a:r>
          <a:r>
            <a:rPr lang="en-IN" b="1"/>
            <a:t>₹6,051 crores in March 2013</a:t>
          </a:r>
          <a:r>
            <a:rPr lang="en-IN"/>
            <a:t> to </a:t>
          </a:r>
          <a:r>
            <a:rPr lang="en-IN" b="1"/>
            <a:t>₹19,626 crores in March 2024</a:t>
          </a:r>
          <a:r>
            <a:rPr lang="en-IN"/>
            <a:t>, underscoring its capacity to seize market opportunities and expand internationally:</a:t>
          </a:r>
        </a:p>
        <a:p>
          <a:r>
            <a:rPr lang="en-IN" b="1" u="sng"/>
            <a:t>Positives</a:t>
          </a:r>
          <a:r>
            <a:rPr lang="en-IN" u="sng"/>
            <a:t>:</a:t>
          </a:r>
          <a:r>
            <a:rPr lang="en-IN"/>
            <a:t> Revenue growth was particularly strong in </a:t>
          </a:r>
          <a:r>
            <a:rPr lang="en-IN" b="1"/>
            <a:t>March 2020</a:t>
          </a:r>
          <a:r>
            <a:rPr lang="en-IN"/>
            <a:t> (24.47% increase) and </a:t>
          </a:r>
          <a:r>
            <a:rPr lang="en-IN" b="1"/>
            <a:t>March 2024</a:t>
          </a:r>
          <a:r>
            <a:rPr lang="en-IN"/>
            <a:t> (19.96% rise), driven by successful execution in the T&amp;D and Railways sectors. </a:t>
          </a:r>
          <a:r>
            <a:rPr lang="en-IN" b="1"/>
            <a:t>KPIL’s strategic international expansion led to 46% of revenue coming from global markets in 2020-21</a:t>
          </a:r>
          <a:r>
            <a:rPr lang="en-IN"/>
            <a:t>, reducing dependence on domestic operations​. this trend is likely</a:t>
          </a:r>
          <a:r>
            <a:rPr lang="en-IN" baseline="0"/>
            <a:t> to continue with new projects on the books </a:t>
          </a:r>
          <a:endParaRPr lang="en-IN"/>
        </a:p>
        <a:p>
          <a:r>
            <a:rPr lang="en-IN" b="1" u="sng"/>
            <a:t>Negatives</a:t>
          </a:r>
          <a:r>
            <a:rPr lang="en-IN" u="sng"/>
            <a:t>:</a:t>
          </a:r>
          <a:r>
            <a:rPr lang="en-IN"/>
            <a:t> Despite the upward trend, revenue growth slowed in </a:t>
          </a:r>
          <a:r>
            <a:rPr lang="en-IN" b="1"/>
            <a:t>2022</a:t>
          </a:r>
          <a:r>
            <a:rPr lang="en-IN"/>
            <a:t> due to global supply chain disruptions and delays in international projects. Increased competition in the domestic market also put pressure on margins and market share​.</a:t>
          </a:r>
        </a:p>
        <a:p>
          <a:endParaRPr lang="en-IN"/>
        </a:p>
        <a:p>
          <a:r>
            <a:rPr lang="en-IN" b="1" u="sng"/>
            <a:t>Operating Profit Growth: Efficiency and Setbacks</a:t>
          </a:r>
        </a:p>
        <a:p>
          <a:r>
            <a:rPr lang="en-IN"/>
            <a:t>Operating profit grew from </a:t>
          </a:r>
          <a:r>
            <a:rPr lang="en-IN" b="1"/>
            <a:t>₹505 crores in March 2013</a:t>
          </a:r>
          <a:r>
            <a:rPr lang="en-IN"/>
            <a:t> to </a:t>
          </a:r>
          <a:r>
            <a:rPr lang="en-IN" b="1"/>
            <a:t>₹1,814 crores in March 2024</a:t>
          </a:r>
          <a:r>
            <a:rPr lang="en-IN"/>
            <a:t>, with a focus on maintaining stable profitability:</a:t>
          </a:r>
        </a:p>
        <a:p>
          <a:r>
            <a:rPr lang="en-IN" b="1" u="sng"/>
            <a:t>Positives</a:t>
          </a:r>
          <a:r>
            <a:rPr lang="en-IN" u="sng"/>
            <a:t>:</a:t>
          </a:r>
          <a:r>
            <a:rPr lang="en-IN"/>
            <a:t> In </a:t>
          </a:r>
          <a:r>
            <a:rPr lang="en-IN" b="1"/>
            <a:t>March 2024</a:t>
          </a:r>
          <a:r>
            <a:rPr lang="en-IN"/>
            <a:t>, KPIL achieved a </a:t>
          </a:r>
          <a:r>
            <a:rPr lang="en-IN" b="1"/>
            <a:t>21.74% increase in operating profit</a:t>
          </a:r>
          <a:r>
            <a:rPr lang="en-IN"/>
            <a:t>, highlighting effective cost management and recovery after challenging periods. The company maintained solid operating profit margins around </a:t>
          </a:r>
          <a:r>
            <a:rPr lang="en-IN" b="1"/>
            <a:t>12.7%</a:t>
          </a:r>
          <a:r>
            <a:rPr lang="en-IN"/>
            <a:t>, demonstrating operational stability even during volatile market conditions​.</a:t>
          </a:r>
        </a:p>
        <a:p>
          <a:r>
            <a:rPr lang="en-IN" b="1" u="sng"/>
            <a:t>Negatives</a:t>
          </a:r>
          <a:r>
            <a:rPr lang="en-IN" u="sng"/>
            <a:t>:</a:t>
          </a:r>
          <a:r>
            <a:rPr lang="en-IN"/>
            <a:t> A significant </a:t>
          </a:r>
          <a:r>
            <a:rPr lang="en-IN" b="1"/>
            <a:t>17.73% drop in operating profit in March 2022</a:t>
          </a:r>
          <a:r>
            <a:rPr lang="en-IN"/>
            <a:t> was due to rising raw material costs and project execution delays during the pandemic. Additionally, entering new international markets sometimes resulted in unexpected expenses, impacting operating margins​.</a:t>
          </a:r>
        </a:p>
        <a:p>
          <a:endParaRPr lang="en-IN"/>
        </a:p>
        <a:p>
          <a:r>
            <a:rPr lang="en-IN" b="1" u="sng"/>
            <a:t>Capital Expenditure and Fixed Assets: Growth and Risks</a:t>
          </a:r>
        </a:p>
        <a:p>
          <a:r>
            <a:rPr lang="en-IN"/>
            <a:t>KPIL’s capital investments have been substantial, with Plant, Property, and Equipment (PPE) increasing from </a:t>
          </a:r>
          <a:r>
            <a:rPr lang="en-IN" b="1"/>
            <a:t>₹1,278 crores in March 2013</a:t>
          </a:r>
          <a:r>
            <a:rPr lang="en-IN"/>
            <a:t> to </a:t>
          </a:r>
          <a:r>
            <a:rPr lang="en-IN" b="1"/>
            <a:t>₹3,073 crores in March 2024</a:t>
          </a:r>
          <a:r>
            <a:rPr lang="en-IN"/>
            <a:t>:</a:t>
          </a:r>
        </a:p>
        <a:p>
          <a:r>
            <a:rPr lang="en-IN" b="1" u="sng"/>
            <a:t>Positives</a:t>
          </a:r>
          <a:r>
            <a:rPr lang="en-IN" u="sng"/>
            <a:t>:</a:t>
          </a:r>
          <a:r>
            <a:rPr lang="en-IN"/>
            <a:t> CapEx has driven revenue growth by expanding operational capacity and improving technological infrastructure</a:t>
          </a:r>
          <a:r>
            <a:rPr lang="en-IN" b="1"/>
            <a:t>, enabling the company to handle larger projects</a:t>
          </a:r>
          <a:r>
            <a:rPr lang="en-IN"/>
            <a:t>. This strategic spending aligns with KPIL’s long-term goals for market leadership.</a:t>
          </a:r>
        </a:p>
        <a:p>
          <a:r>
            <a:rPr lang="en-IN" b="1" u="sng"/>
            <a:t>Negatives</a:t>
          </a:r>
          <a:r>
            <a:rPr lang="en-IN" u="sng"/>
            <a:t>: </a:t>
          </a:r>
          <a:r>
            <a:rPr lang="en-IN"/>
            <a:t>High levels of CapEx have occasionally pressured cash flows, particularly during slow project execution periods. Some investments in PPE did not result in immediate revenue growth, raising concerns about capital efficiency, especially in international markets</a:t>
          </a:r>
          <a:r>
            <a:rPr lang="en-IN" baseline="0"/>
            <a:t> (during earlier years, this trend is not expected to continue.)</a:t>
          </a:r>
        </a:p>
        <a:p>
          <a:endParaRPr lang="en-IN"/>
        </a:p>
        <a:p>
          <a:r>
            <a:rPr lang="en-IN" b="1" u="sng"/>
            <a:t>International Expansion: Opportunities and Challenges</a:t>
          </a:r>
        </a:p>
        <a:p>
          <a:r>
            <a:rPr lang="en-IN"/>
            <a:t>KPIL’s foreign operations have been a major growth driver, accounting for a significant share of revenue:</a:t>
          </a:r>
        </a:p>
        <a:p>
          <a:r>
            <a:rPr lang="en-IN" b="1" u="sng"/>
            <a:t>Positives</a:t>
          </a:r>
          <a:r>
            <a:rPr lang="en-IN"/>
            <a:t>: Acquisitions like </a:t>
          </a:r>
          <a:r>
            <a:rPr lang="en-IN" b="1"/>
            <a:t>Linjemontage in Sweden</a:t>
          </a:r>
          <a:r>
            <a:rPr lang="en-IN"/>
            <a:t> and </a:t>
          </a:r>
          <a:r>
            <a:rPr lang="en-IN" b="1"/>
            <a:t>Fasttel Engenharia in Brazil</a:t>
          </a:r>
          <a:r>
            <a:rPr lang="en-IN"/>
            <a:t> have diversified KPIL’s revenue base and expanded its market reach. The company’s strategic entry into high-growth regions, including Southeast Asia and Africa, has provided a buffer against domestic market fluctuations​.</a:t>
          </a:r>
        </a:p>
        <a:p>
          <a:r>
            <a:rPr lang="en-IN" b="1" u="sng"/>
            <a:t>Negatives</a:t>
          </a:r>
          <a:r>
            <a:rPr lang="en-IN" u="sng"/>
            <a:t>:</a:t>
          </a:r>
          <a:r>
            <a:rPr lang="en-IN"/>
            <a:t> International expansion may</a:t>
          </a:r>
          <a:r>
            <a:rPr lang="en-IN" baseline="0"/>
            <a:t> bring</a:t>
          </a:r>
          <a:r>
            <a:rPr lang="en-IN"/>
            <a:t> challenges, including unexpected compliance costs, cultural barriers, and local regulations, which may affect</a:t>
          </a:r>
          <a:r>
            <a:rPr lang="en-IN" baseline="0"/>
            <a:t> </a:t>
          </a:r>
          <a:r>
            <a:rPr lang="en-IN"/>
            <a:t>project timelines and profitability. These factors sometimes may lead to revenue recognition delays, impacting short-term financial performance.</a:t>
          </a:r>
        </a:p>
        <a:p>
          <a:endParaRPr lang="en-IN"/>
        </a:p>
        <a:p>
          <a:r>
            <a:rPr lang="en-IN" b="1" u="sng"/>
            <a:t>Earnings Growth and Future Potential: Promise and Risks(</a:t>
          </a:r>
          <a:r>
            <a:rPr lang="en-IN" b="1" u="sng" baseline="0"/>
            <a:t> covid-19 like events</a:t>
          </a:r>
          <a:r>
            <a:rPr lang="en-IN" b="1" u="sng"/>
            <a:t>)</a:t>
          </a:r>
        </a:p>
        <a:p>
          <a:r>
            <a:rPr lang="en-IN"/>
            <a:t>KPIL’s earnings have shown positive trends, despite some pressures:</a:t>
          </a:r>
        </a:p>
        <a:p>
          <a:r>
            <a:rPr lang="en-IN" b="1" u="sng"/>
            <a:t>Positives</a:t>
          </a:r>
          <a:r>
            <a:rPr lang="en-IN" u="sng"/>
            <a:t>:</a:t>
          </a:r>
          <a:r>
            <a:rPr lang="en-IN"/>
            <a:t> Profit After Tax (PAT) rose from </a:t>
          </a:r>
          <a:r>
            <a:rPr lang="en-IN" b="1"/>
            <a:t>₹157 crores in 2016-17</a:t>
          </a:r>
          <a:r>
            <a:rPr lang="en-IN"/>
            <a:t> to </a:t>
          </a:r>
          <a:r>
            <a:rPr lang="en-IN" b="1"/>
            <a:t>₹662 crores in 2020-21</a:t>
          </a:r>
          <a:r>
            <a:rPr lang="en-IN"/>
            <a:t>, reflecting successful cost management and diversification efforts. A robust </a:t>
          </a:r>
          <a:r>
            <a:rPr lang="en-IN" b="1"/>
            <a:t>order book of ₹27,900 crores in 2020-21</a:t>
          </a:r>
          <a:r>
            <a:rPr lang="en-IN"/>
            <a:t> provides strong revenue visibility, supporting future earnings potential​.</a:t>
          </a:r>
          <a:r>
            <a:rPr lang="en-IN" baseline="0"/>
            <a:t>(This trend has been continuing from past 10 years and expected to remain the same.)</a:t>
          </a:r>
          <a:endParaRPr lang="en-IN"/>
        </a:p>
        <a:p>
          <a:r>
            <a:rPr lang="en-IN" b="1" u="sng"/>
            <a:t>Negatives</a:t>
          </a:r>
          <a:r>
            <a:rPr lang="en-IN" u="sng"/>
            <a:t>:</a:t>
          </a:r>
          <a:r>
            <a:rPr lang="en-IN"/>
            <a:t> Earnings faced downward pressure during economic downturns and from currency fluctuations due to the company's significant international exposure. The impact of global uncertainties, particularly during the COVID-19 pandemic, was visible in slower earnings growth in affected periods​.</a:t>
          </a:r>
        </a:p>
        <a:p>
          <a:endParaRPr lang="en-IN"/>
        </a:p>
        <a:p>
          <a:r>
            <a:rPr lang="en-IN" b="1" u="sng"/>
            <a:t>Financial Fundamentals: Strengths and Weaknesses</a:t>
          </a:r>
        </a:p>
        <a:p>
          <a:r>
            <a:rPr lang="en-IN"/>
            <a:t>KPIL's financial fundamentals are solid but not without challenges:</a:t>
          </a:r>
        </a:p>
        <a:p>
          <a:r>
            <a:rPr lang="en-IN" b="1" u="sng"/>
            <a:t>Strengths</a:t>
          </a:r>
          <a:r>
            <a:rPr lang="en-IN" u="sng"/>
            <a:t>:</a:t>
          </a:r>
          <a:r>
            <a:rPr lang="en-IN"/>
            <a:t> A </a:t>
          </a:r>
          <a:r>
            <a:rPr lang="en-IN" b="1"/>
            <a:t>33% reduction in net debt in 2020-21</a:t>
          </a:r>
          <a:r>
            <a:rPr lang="en-IN"/>
            <a:t> significantly strengthened KPIL’s balance sheet, enhancing its capacity to finance new projects. The company’s diversified portfolio—spanning T&amp;D, Railways, and Oil &amp; Gas—has helped maintain stable cash flows and manage sector-specific risks​.</a:t>
          </a:r>
        </a:p>
        <a:p>
          <a:r>
            <a:rPr lang="en-IN" b="1" u="sng"/>
            <a:t>Weaknesses</a:t>
          </a:r>
          <a:r>
            <a:rPr lang="en-IN" u="sng"/>
            <a:t>: </a:t>
          </a:r>
          <a:r>
            <a:rPr lang="en-IN"/>
            <a:t>Despite the overall financial stability, high CapEx requirements have occasionally strained liquidity, especially during years of heavy spending. Furthermore, the cyclical nature of infrastructure projects makes KPIL’s earnings vulnerable to economic slowdowns and changes in market conditions​( But this</a:t>
          </a:r>
          <a:r>
            <a:rPr lang="en-IN" baseline="0"/>
            <a:t> trend hasn't coninued in recent years)</a:t>
          </a:r>
          <a:endParaRPr lang="en-IN"/>
        </a:p>
        <a:p>
          <a:endParaRPr lang="en-IN"/>
        </a:p>
        <a:p>
          <a:r>
            <a:rPr lang="en-IN" b="1" u="sng"/>
            <a:t>Industry Positioning and Competitive Analysis</a:t>
          </a:r>
        </a:p>
        <a:p>
          <a:r>
            <a:rPr lang="en-IN"/>
            <a:t>KPIL’s competitive position has been strong, with performance metrics indicating both successes and challenges:</a:t>
          </a:r>
        </a:p>
        <a:p>
          <a:r>
            <a:rPr lang="en-IN"/>
            <a:t>KPIL has outperformed industry averages during favorable periods, such as in </a:t>
          </a:r>
          <a:r>
            <a:rPr lang="en-IN" b="1"/>
            <a:t>2019</a:t>
          </a:r>
          <a:r>
            <a:rPr lang="en-IN"/>
            <a:t>, due to efficient project management and a diversified revenue stream. This competitive edge underscores KPIL’s ability to excel when market conditions are supportive.</a:t>
          </a:r>
        </a:p>
        <a:p>
          <a:endParaRPr lang="en-IN"/>
        </a:p>
      </xdr:txBody>
    </xdr:sp>
    <xdr:clientData/>
  </xdr:twoCellAnchor>
  <xdr:twoCellAnchor>
    <xdr:from>
      <xdr:col>30</xdr:col>
      <xdr:colOff>283535</xdr:colOff>
      <xdr:row>50</xdr:row>
      <xdr:rowOff>106326</xdr:rowOff>
    </xdr:from>
    <xdr:to>
      <xdr:col>55</xdr:col>
      <xdr:colOff>513907</xdr:colOff>
      <xdr:row>55</xdr:row>
      <xdr:rowOff>53164</xdr:rowOff>
    </xdr:to>
    <xdr:sp macro="" textlink="">
      <xdr:nvSpPr>
        <xdr:cNvPr id="5" name="TextBox 4">
          <a:extLst>
            <a:ext uri="{FF2B5EF4-FFF2-40B4-BE49-F238E27FC236}">
              <a16:creationId xmlns:a16="http://schemas.microsoft.com/office/drawing/2014/main" id="{9413B21B-3791-43AC-99BF-CB3D891E4FB6}"/>
            </a:ext>
          </a:extLst>
        </xdr:cNvPr>
        <xdr:cNvSpPr txBox="1"/>
      </xdr:nvSpPr>
      <xdr:spPr>
        <a:xfrm>
          <a:off x="18736635" y="9390026"/>
          <a:ext cx="15470372" cy="8675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Kalpataru Power Transmission Limited (KPIL) is poised for solid growth, driven by its strategic focus on key infrastructure and energy markets. The company’s steady rise in revenue and profits, particularly in Transmission &amp; Distribution, Railways, and Oil &amp; Gas, reflects a strong grasp of industry opportunities. The nearly 50% contribution of international projects to KPIL's revenue is a clear indication of its success in tapping into new, high-potential markets abroad.</a:t>
          </a:r>
        </a:p>
        <a:p>
          <a:r>
            <a:rPr lang="en-IN"/>
            <a:t>Going forward, KPIL’s sizeable order book and investments in technology are likely to keep earnings on an upward trend. The company’s efforts to reduce debt and improve efficiency put it in a good position to handle market shifts and challenges. With a diversified portfolio and a clear focus on emerging opportunities—such as increased global infrastructure spending and the move toward sustainable energy—KPIL is well-prepared to capture future growth.</a:t>
          </a:r>
        </a:p>
        <a:p>
          <a:endParaRPr lang="en-IN"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22860</xdr:colOff>
      <xdr:row>2</xdr:row>
      <xdr:rowOff>129540</xdr:rowOff>
    </xdr:from>
    <xdr:to>
      <xdr:col>18</xdr:col>
      <xdr:colOff>91440</xdr:colOff>
      <xdr:row>34</xdr:row>
      <xdr:rowOff>160020</xdr:rowOff>
    </xdr:to>
    <xdr:sp macro="" textlink="">
      <xdr:nvSpPr>
        <xdr:cNvPr id="2" name="TextBox 1">
          <a:extLst>
            <a:ext uri="{FF2B5EF4-FFF2-40B4-BE49-F238E27FC236}">
              <a16:creationId xmlns:a16="http://schemas.microsoft.com/office/drawing/2014/main" id="{424145F3-4499-44FC-9C71-7381B26FF450}"/>
            </a:ext>
          </a:extLst>
        </xdr:cNvPr>
        <xdr:cNvSpPr txBox="1"/>
      </xdr:nvSpPr>
      <xdr:spPr>
        <a:xfrm>
          <a:off x="632460" y="497840"/>
          <a:ext cx="10431780" cy="5923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KPIL has shown a clear commitment to environmental and social sustainability through several targeted initiatives, which reflect positively on its long-term prospects:</a:t>
          </a:r>
        </a:p>
        <a:p>
          <a:endParaRPr lang="en-IN"/>
        </a:p>
        <a:p>
          <a:r>
            <a:rPr lang="en-IN" b="1"/>
            <a:t>1. Environmental Initiatives</a:t>
          </a:r>
        </a:p>
        <a:p>
          <a:r>
            <a:rPr lang="en-IN" b="1"/>
            <a:t>Carbon and Water Neutrality Goals</a:t>
          </a:r>
          <a:r>
            <a:rPr lang="en-IN"/>
            <a:t>: KPIL aims to achieve carbon neutrality by </a:t>
          </a:r>
          <a:r>
            <a:rPr lang="en-IN" b="1"/>
            <a:t>2040</a:t>
          </a:r>
          <a:r>
            <a:rPr lang="en-IN"/>
            <a:t> and water neutrality by </a:t>
          </a:r>
          <a:r>
            <a:rPr lang="en-IN" b="1"/>
            <a:t>2032</a:t>
          </a:r>
          <a:r>
            <a:rPr lang="en-IN"/>
            <a:t>. This includes reducing Scope 1 and Scope 2 emissions, focusing particularly on its Transmission &amp; Distribution operations​.</a:t>
          </a:r>
        </a:p>
        <a:p>
          <a:r>
            <a:rPr lang="en-IN" b="1"/>
            <a:t>Sustainability in Daily Operations</a:t>
          </a:r>
          <a:r>
            <a:rPr lang="en-IN"/>
            <a:t>: KPIL integrates sustainability into its core business processes, with a clear focus on energy efficiency, sustainable engineering practices, and minimizing environmental impact. This includes implementing green energy alternatives and sustainability practices in project execution​.</a:t>
          </a:r>
        </a:p>
        <a:p>
          <a:r>
            <a:rPr lang="en-IN" b="1"/>
            <a:t>Circular Economy by 2035</a:t>
          </a:r>
          <a:r>
            <a:rPr lang="en-IN"/>
            <a:t>: The company's goal to establish a circular economy by 2035 underscores a strategic commitment to reducing waste and promoting recycling, enhancing its long-term environmental resilience​.</a:t>
          </a:r>
        </a:p>
        <a:p>
          <a:endParaRPr lang="en-IN"/>
        </a:p>
        <a:p>
          <a:r>
            <a:rPr lang="en-IN" b="1"/>
            <a:t>2. Social Initiatives</a:t>
          </a:r>
        </a:p>
        <a:p>
          <a:r>
            <a:rPr lang="en-IN" b="1"/>
            <a:t>Community Development</a:t>
          </a:r>
          <a:r>
            <a:rPr lang="en-IN"/>
            <a:t>: KPIL actively engages in community development, particularly in education and healthcare for underserved regions. This strengthens the company’s relationship with local communities and supports long-term operational stability​.</a:t>
          </a:r>
        </a:p>
        <a:p>
          <a:r>
            <a:rPr lang="en-IN" b="1"/>
            <a:t>Employee Safety and Well-being</a:t>
          </a:r>
          <a:r>
            <a:rPr lang="en-IN"/>
            <a:t>: The company prioritizes high safety standards for employees, which has resulted in a stable and motivated workforce, contributing to long-term sustainability in project delivery and execution​.</a:t>
          </a:r>
        </a:p>
        <a:p>
          <a:r>
            <a:rPr lang="en-IN" b="1"/>
            <a:t>Diversity and Inclusion</a:t>
          </a:r>
          <a:r>
            <a:rPr lang="en-IN"/>
            <a:t>: KPIL has initiatives to support gender diversity and inclusive hiring practices, which align with global trends towards a more equitable and socially responsible corporate environment​.</a:t>
          </a:r>
        </a:p>
        <a:p>
          <a:endParaRPr lang="en-IN"/>
        </a:p>
        <a:p>
          <a:r>
            <a:rPr lang="en-IN" b="1" u="sng"/>
            <a:t>Impact on Long-term Sustainability</a:t>
          </a:r>
        </a:p>
        <a:p>
          <a:r>
            <a:rPr lang="en-IN"/>
            <a:t>The company's initiatives are likely to positively influence its long-term sustainability:</a:t>
          </a:r>
        </a:p>
        <a:p>
          <a:r>
            <a:rPr lang="en-IN" b="1"/>
            <a:t>Operational Resilience</a:t>
          </a:r>
          <a:r>
            <a:rPr lang="en-IN"/>
            <a:t>: KPIL’s focus on energy efficiency and carbon reduction efforts not only aligns with </a:t>
          </a:r>
          <a:r>
            <a:rPr lang="en-IN" b="0" u="sng"/>
            <a:t>regulatory trends </a:t>
          </a:r>
          <a:r>
            <a:rPr lang="en-IN"/>
            <a:t>but also reduces operational costs over the long term, enhancing its financial sustainability.</a:t>
          </a:r>
        </a:p>
        <a:p>
          <a:r>
            <a:rPr lang="en-IN" b="1"/>
            <a:t>Reputation and Stakeholder Trust</a:t>
          </a:r>
          <a:r>
            <a:rPr lang="en-IN"/>
            <a:t>: By prioritizing environmental goals like carbon and water neutrality, KPIL strengthens its </a:t>
          </a:r>
          <a:r>
            <a:rPr lang="en-IN" b="0" u="sng"/>
            <a:t>brand image</a:t>
          </a:r>
          <a:r>
            <a:rPr lang="en-IN"/>
            <a:t>, which is increasingly important as investors and clients lean toward companies with strong ESG (Environmental, Social, and Governance) profiles.</a:t>
          </a:r>
        </a:p>
        <a:p>
          <a:r>
            <a:rPr lang="en-IN" b="1"/>
            <a:t>Compliance and Risk Mitigation</a:t>
          </a:r>
          <a:r>
            <a:rPr lang="en-IN"/>
            <a:t>: KPIL’s proactive stance on sustainability </a:t>
          </a:r>
          <a:r>
            <a:rPr lang="en-IN" b="0" u="sng"/>
            <a:t>prepares it for stricter future regulations</a:t>
          </a:r>
          <a:r>
            <a:rPr lang="en-IN"/>
            <a:t>, mitigating the risk of non-compliance and potential operational disruptions.</a:t>
          </a:r>
        </a:p>
        <a:p>
          <a:r>
            <a:rPr lang="en-IN" b="1"/>
            <a:t>Social Stability</a:t>
          </a:r>
          <a:r>
            <a:rPr lang="en-IN"/>
            <a:t>: Investments in community development and employee well-being contribute to a stable work environment and better relationships with local stakeholders, reducing risks tied to social unrest or employee turnover.</a:t>
          </a:r>
        </a:p>
        <a:p>
          <a:endParaRPr lang="en-IN"/>
        </a:p>
        <a:p>
          <a:r>
            <a:rPr lang="en-IN" b="1"/>
            <a:t>Financial Challenge</a:t>
          </a:r>
        </a:p>
        <a:p>
          <a:endParaRPr lang="en-IN" b="1"/>
        </a:p>
        <a:p>
          <a:r>
            <a:rPr lang="en-IN" b="1"/>
            <a:t>Cost and Investment Pressure</a:t>
          </a:r>
          <a:r>
            <a:rPr lang="en-IN"/>
            <a:t>: The substantial investment required for achieving carbon and water neutrality might strain financial resources in the short term. This could impact profitability if not balanced carefully with core business needs​.</a:t>
          </a:r>
        </a:p>
        <a:p>
          <a:endParaRPr lang="en-IN" sz="1100" kern="12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d66a78d102441b81/Desktop/BITS/3rd%20Year/3-1/Finman/Q3_Final.xlsx" TargetMode="External"/><Relationship Id="rId1" Type="http://schemas.openxmlformats.org/officeDocument/2006/relationships/externalLinkPath" Target="https://d.docs.live.net/d66a78d102441b81/Desktop/BITS/3rd%20Year/3-1/Finman/Q3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stion 3, Part-1+2"/>
      <sheetName val="Q3 part 3"/>
      <sheetName val="Q3 Part4"/>
      <sheetName val="Q3 Part5"/>
      <sheetName val="Rm,Rf,ERP"/>
    </sheetNames>
    <sheetDataSet>
      <sheetData sheetId="0">
        <row r="7">
          <cell r="B7">
            <v>43891</v>
          </cell>
          <cell r="C7">
            <v>0.33</v>
          </cell>
          <cell r="H7">
            <v>0.83250000000000002</v>
          </cell>
        </row>
        <row r="8">
          <cell r="B8">
            <v>44256</v>
          </cell>
          <cell r="C8">
            <v>0.25</v>
          </cell>
          <cell r="H8">
            <v>0.75750000000000006</v>
          </cell>
        </row>
        <row r="9">
          <cell r="B9">
            <v>44621</v>
          </cell>
          <cell r="C9">
            <v>0.38</v>
          </cell>
          <cell r="H9">
            <v>0.97</v>
          </cell>
        </row>
        <row r="10">
          <cell r="B10">
            <v>44986</v>
          </cell>
          <cell r="C10">
            <v>0.55000000000000004</v>
          </cell>
          <cell r="H10">
            <v>1</v>
          </cell>
        </row>
        <row r="11">
          <cell r="B11">
            <v>45352</v>
          </cell>
          <cell r="C11">
            <v>0.56999999999999995</v>
          </cell>
          <cell r="H11">
            <v>0.9325</v>
          </cell>
        </row>
        <row r="16">
          <cell r="B16">
            <v>43891</v>
          </cell>
          <cell r="C16">
            <v>1.35</v>
          </cell>
          <cell r="H16">
            <v>1.2600000000000002</v>
          </cell>
        </row>
        <row r="17">
          <cell r="B17">
            <v>44256</v>
          </cell>
          <cell r="C17">
            <v>1.42</v>
          </cell>
          <cell r="H17">
            <v>1.1925000000000001</v>
          </cell>
        </row>
        <row r="18">
          <cell r="B18">
            <v>44621</v>
          </cell>
          <cell r="C18">
            <v>1.6</v>
          </cell>
          <cell r="H18">
            <v>1.155</v>
          </cell>
        </row>
        <row r="19">
          <cell r="B19">
            <v>44986</v>
          </cell>
          <cell r="C19">
            <v>1.27</v>
          </cell>
          <cell r="H19">
            <v>1.1200000000000001</v>
          </cell>
        </row>
        <row r="20">
          <cell r="B20">
            <v>45352</v>
          </cell>
          <cell r="C20">
            <v>1.27</v>
          </cell>
          <cell r="H20">
            <v>1.095</v>
          </cell>
        </row>
        <row r="25">
          <cell r="B25">
            <v>43891</v>
          </cell>
          <cell r="C25">
            <v>2.2799999999999998</v>
          </cell>
          <cell r="H25">
            <v>2.1750000000000003</v>
          </cell>
        </row>
        <row r="26">
          <cell r="B26">
            <v>44256</v>
          </cell>
          <cell r="C26">
            <v>2.76</v>
          </cell>
          <cell r="H26">
            <v>1.8499999999999999</v>
          </cell>
        </row>
        <row r="27">
          <cell r="B27">
            <v>44621</v>
          </cell>
          <cell r="C27">
            <v>3.23</v>
          </cell>
          <cell r="H27">
            <v>2.4000000000000004</v>
          </cell>
        </row>
        <row r="28">
          <cell r="B28">
            <v>44986</v>
          </cell>
          <cell r="C28">
            <v>3.02</v>
          </cell>
          <cell r="H28">
            <v>2.4075000000000002</v>
          </cell>
        </row>
        <row r="29">
          <cell r="B29">
            <v>45352</v>
          </cell>
          <cell r="C29">
            <v>3.27</v>
          </cell>
          <cell r="H29">
            <v>2.2574999999999998</v>
          </cell>
        </row>
        <row r="64">
          <cell r="B64">
            <v>43891</v>
          </cell>
          <cell r="C64">
            <v>30.02</v>
          </cell>
          <cell r="H64">
            <v>16.055</v>
          </cell>
        </row>
        <row r="65">
          <cell r="B65">
            <v>44256</v>
          </cell>
          <cell r="C65">
            <v>40.57</v>
          </cell>
          <cell r="H65">
            <v>5.47</v>
          </cell>
        </row>
        <row r="66">
          <cell r="B66">
            <v>44621</v>
          </cell>
          <cell r="C66">
            <v>34.61</v>
          </cell>
          <cell r="H66">
            <v>1.8675000000000002</v>
          </cell>
        </row>
        <row r="67">
          <cell r="B67">
            <v>44986</v>
          </cell>
          <cell r="C67">
            <v>32.75</v>
          </cell>
          <cell r="H67">
            <v>-22.335000000000001</v>
          </cell>
        </row>
        <row r="68">
          <cell r="B68">
            <v>45352</v>
          </cell>
          <cell r="C68">
            <v>32.81</v>
          </cell>
          <cell r="H68">
            <v>-7.23</v>
          </cell>
        </row>
        <row r="73">
          <cell r="B73">
            <v>43891</v>
          </cell>
          <cell r="C73">
            <v>13.09</v>
          </cell>
          <cell r="H73">
            <v>12.1875</v>
          </cell>
        </row>
        <row r="74">
          <cell r="B74">
            <v>44256</v>
          </cell>
          <cell r="C74">
            <v>15.92</v>
          </cell>
          <cell r="H74">
            <v>7.1675000000000004</v>
          </cell>
        </row>
        <row r="75">
          <cell r="B75">
            <v>44621</v>
          </cell>
          <cell r="C75">
            <v>11.81</v>
          </cell>
          <cell r="H75">
            <v>4.3149999999999995</v>
          </cell>
        </row>
        <row r="76">
          <cell r="B76">
            <v>44986</v>
          </cell>
          <cell r="C76">
            <v>9.99</v>
          </cell>
          <cell r="H76">
            <v>-5.7074999999999996</v>
          </cell>
        </row>
        <row r="77">
          <cell r="B77">
            <v>45352</v>
          </cell>
          <cell r="C77">
            <v>9.26</v>
          </cell>
          <cell r="H77">
            <v>-4.2474999999999996</v>
          </cell>
        </row>
        <row r="82">
          <cell r="B82">
            <v>43891</v>
          </cell>
          <cell r="C82">
            <v>0.16</v>
          </cell>
          <cell r="H82">
            <v>1.095</v>
          </cell>
        </row>
        <row r="83">
          <cell r="B83">
            <v>44256</v>
          </cell>
          <cell r="C83">
            <v>0.11</v>
          </cell>
          <cell r="H83">
            <v>4.2500000000000003E-2</v>
          </cell>
        </row>
        <row r="84">
          <cell r="B84">
            <v>44621</v>
          </cell>
          <cell r="C84">
            <v>0.09</v>
          </cell>
          <cell r="H84">
            <v>1.5000000000000001E-2</v>
          </cell>
        </row>
        <row r="85">
          <cell r="B85">
            <v>44986</v>
          </cell>
          <cell r="C85">
            <v>0.06</v>
          </cell>
          <cell r="H85">
            <v>-0.1225</v>
          </cell>
        </row>
        <row r="86">
          <cell r="B86">
            <v>45352</v>
          </cell>
          <cell r="C86">
            <v>0.03</v>
          </cell>
          <cell r="H86">
            <v>-3.2500000000000001E-2</v>
          </cell>
        </row>
      </sheetData>
      <sheetData sheetId="1">
        <row r="6">
          <cell r="A6">
            <v>45614</v>
          </cell>
          <cell r="C6">
            <v>0.16738502740929825</v>
          </cell>
          <cell r="F6">
            <v>-0.27510257882093131</v>
          </cell>
          <cell r="I6">
            <v>1.8826803491539992</v>
          </cell>
          <cell r="J6">
            <v>0.67833818966671511</v>
          </cell>
        </row>
        <row r="7">
          <cell r="A7">
            <v>45610</v>
          </cell>
          <cell r="C7">
            <v>0.1796382169862632</v>
          </cell>
          <cell r="F7">
            <v>0.33640604081215608</v>
          </cell>
          <cell r="I7">
            <v>1.9537555942280416</v>
          </cell>
          <cell r="J7">
            <v>0.68432637285495002</v>
          </cell>
        </row>
        <row r="8">
          <cell r="A8">
            <v>45609</v>
          </cell>
          <cell r="C8">
            <v>-1.0258548790658846</v>
          </cell>
          <cell r="F8">
            <v>0.11197185193368608</v>
          </cell>
          <cell r="I8">
            <v>2.0239647609354794</v>
          </cell>
          <cell r="J8">
            <v>0.69634884980133482</v>
          </cell>
        </row>
        <row r="9">
          <cell r="A9">
            <v>45608</v>
          </cell>
          <cell r="C9">
            <v>4.6304879076430474</v>
          </cell>
          <cell r="F9">
            <v>1.3769655397819582</v>
          </cell>
          <cell r="I9">
            <v>2.0511399642888706</v>
          </cell>
          <cell r="J9">
            <v>0.77691855697448098</v>
          </cell>
        </row>
        <row r="10">
          <cell r="A10">
            <v>45607</v>
          </cell>
          <cell r="C10">
            <v>0.67249224821808951</v>
          </cell>
          <cell r="F10">
            <v>1.0796178943996724</v>
          </cell>
          <cell r="I10">
            <v>1.9075674962749491</v>
          </cell>
          <cell r="J10">
            <v>0.7520215655661302</v>
          </cell>
        </row>
        <row r="11">
          <cell r="A11">
            <v>45604</v>
          </cell>
          <cell r="C11">
            <v>-0.24799999999999273</v>
          </cell>
          <cell r="F11">
            <v>2.8581725093517977E-2</v>
          </cell>
          <cell r="I11">
            <v>1.9636720468750928</v>
          </cell>
          <cell r="J11">
            <v>0.76700560839684206</v>
          </cell>
        </row>
        <row r="12">
          <cell r="A12">
            <v>45603</v>
          </cell>
          <cell r="C12">
            <v>1.900713770149957</v>
          </cell>
          <cell r="F12">
            <v>0.21181702984072442</v>
          </cell>
          <cell r="I12">
            <v>2.2886031630181987</v>
          </cell>
          <cell r="J12">
            <v>0.76607018544726824</v>
          </cell>
        </row>
        <row r="13">
          <cell r="A13">
            <v>45602</v>
          </cell>
          <cell r="C13">
            <v>0.45254210609161027</v>
          </cell>
          <cell r="F13">
            <v>1.1764778806042342</v>
          </cell>
          <cell r="I13">
            <v>2.2697890614822378</v>
          </cell>
          <cell r="J13">
            <v>0.79046736971736842</v>
          </cell>
        </row>
        <row r="14">
          <cell r="A14">
            <v>45601</v>
          </cell>
          <cell r="C14">
            <v>-3.6392838954832003</v>
          </cell>
          <cell r="F14">
            <v>-1.1058219534758342</v>
          </cell>
          <cell r="I14">
            <v>2.2985559331360279</v>
          </cell>
          <cell r="J14">
            <v>0.77556822351519561</v>
          </cell>
        </row>
        <row r="15">
          <cell r="A15">
            <v>45600</v>
          </cell>
          <cell r="C15">
            <v>2.7807138791771537</v>
          </cell>
          <cell r="F15">
            <v>-0.90012513783747261</v>
          </cell>
          <cell r="I15">
            <v>2.203494074935207</v>
          </cell>
          <cell r="J15">
            <v>0.73826440516445679</v>
          </cell>
        </row>
        <row r="16">
          <cell r="A16">
            <v>45597</v>
          </cell>
          <cell r="C16">
            <v>2.3376315164939632</v>
          </cell>
          <cell r="F16">
            <v>1.2877495014659091</v>
          </cell>
          <cell r="I16">
            <v>2.1554482869662435</v>
          </cell>
          <cell r="J16">
            <v>0.72365134173526324</v>
          </cell>
        </row>
        <row r="17">
          <cell r="A17">
            <v>45596</v>
          </cell>
          <cell r="C17">
            <v>-1.5073628879526919</v>
          </cell>
          <cell r="F17">
            <v>-0.4073344895049652</v>
          </cell>
          <cell r="I17">
            <v>2.1779011687615064</v>
          </cell>
          <cell r="J17">
            <v>0.7583347480013527</v>
          </cell>
        </row>
        <row r="18">
          <cell r="A18">
            <v>45595</v>
          </cell>
          <cell r="C18">
            <v>-1.0242122199113275</v>
          </cell>
          <cell r="F18">
            <v>0.55979359934890427</v>
          </cell>
          <cell r="I18">
            <v>2.1539885621642947</v>
          </cell>
          <cell r="J18">
            <v>0.75340523274109428</v>
          </cell>
        </row>
        <row r="19">
          <cell r="A19">
            <v>45594</v>
          </cell>
          <cell r="C19">
            <v>-1.5462691301244946</v>
          </cell>
          <cell r="F19">
            <v>0.51764831548610679</v>
          </cell>
          <cell r="I19">
            <v>2.1504397780132565</v>
          </cell>
          <cell r="J19">
            <v>0.74975406057307359</v>
          </cell>
        </row>
        <row r="20">
          <cell r="A20">
            <v>45593</v>
          </cell>
          <cell r="C20">
            <v>-5.1103414948453469</v>
          </cell>
          <cell r="F20">
            <v>-0.52193069397980163</v>
          </cell>
          <cell r="I20">
            <v>2.1252362535050571</v>
          </cell>
          <cell r="J20">
            <v>0.74818201557392428</v>
          </cell>
        </row>
        <row r="21">
          <cell r="A21">
            <v>45590</v>
          </cell>
          <cell r="C21">
            <v>0.46683359504307603</v>
          </cell>
          <cell r="F21">
            <v>-0.65059790502134285</v>
          </cell>
          <cell r="I21">
            <v>1.8828988594107805</v>
          </cell>
          <cell r="J21">
            <v>0.73987874377130214</v>
          </cell>
        </row>
        <row r="22">
          <cell r="A22">
            <v>45589</v>
          </cell>
          <cell r="C22">
            <v>2.7415198749630223</v>
          </cell>
          <cell r="F22">
            <v>0.90402302653345701</v>
          </cell>
          <cell r="I22">
            <v>1.8925918959605159</v>
          </cell>
          <cell r="J22">
            <v>0.72522616076387336</v>
          </cell>
        </row>
        <row r="23">
          <cell r="A23">
            <v>45588</v>
          </cell>
          <cell r="C23">
            <v>1.1471096126963283</v>
          </cell>
          <cell r="F23">
            <v>0.14795445789649969</v>
          </cell>
          <cell r="I23">
            <v>1.8731856182390154</v>
          </cell>
          <cell r="J23">
            <v>0.79692610158499133</v>
          </cell>
        </row>
        <row r="24">
          <cell r="A24">
            <v>45587</v>
          </cell>
          <cell r="C24">
            <v>1.6503394170968622</v>
          </cell>
          <cell r="F24">
            <v>0.14978207935175686</v>
          </cell>
          <cell r="I24">
            <v>1.8981509649878812</v>
          </cell>
          <cell r="J24">
            <v>0.80038848307668797</v>
          </cell>
        </row>
        <row r="25">
          <cell r="A25">
            <v>45586</v>
          </cell>
          <cell r="C25">
            <v>2.1433998480425629</v>
          </cell>
          <cell r="F25">
            <v>1.2626623787905411</v>
          </cell>
          <cell r="I25">
            <v>1.9101567965717363</v>
          </cell>
          <cell r="J25">
            <v>0.80532896926602393</v>
          </cell>
        </row>
        <row r="26">
          <cell r="A26">
            <v>45583</v>
          </cell>
          <cell r="C26">
            <v>1.3702384214853383</v>
          </cell>
          <cell r="F26">
            <v>0.29437757000294873</v>
          </cell>
          <cell r="I26">
            <v>1.9137470438638973</v>
          </cell>
          <cell r="J26">
            <v>0.77678952962323644</v>
          </cell>
        </row>
        <row r="27">
          <cell r="A27">
            <v>45582</v>
          </cell>
          <cell r="C27">
            <v>0.35530838450545776</v>
          </cell>
          <cell r="F27">
            <v>-0.41924756729788804</v>
          </cell>
          <cell r="I27">
            <v>1.9042207035601912</v>
          </cell>
          <cell r="J27">
            <v>0.80325630227560418</v>
          </cell>
        </row>
        <row r="28">
          <cell r="A28">
            <v>45581</v>
          </cell>
          <cell r="C28">
            <v>-0.7966134308254692</v>
          </cell>
          <cell r="F28">
            <v>0.89475289749231113</v>
          </cell>
          <cell r="I28">
            <v>1.9044295912631111</v>
          </cell>
          <cell r="J28">
            <v>0.79916185796531025</v>
          </cell>
        </row>
        <row r="29">
          <cell r="A29">
            <v>45580</v>
          </cell>
          <cell r="C29">
            <v>0.93490573357125872</v>
          </cell>
          <cell r="F29">
            <v>0.34459559574391113</v>
          </cell>
          <cell r="I29">
            <v>1.8978251254906724</v>
          </cell>
          <cell r="J29">
            <v>0.78579641062867378</v>
          </cell>
        </row>
        <row r="30">
          <cell r="A30">
            <v>45579</v>
          </cell>
          <cell r="C30">
            <v>-7.3023559706371921E-2</v>
          </cell>
          <cell r="F30">
            <v>0.28175365711059708</v>
          </cell>
          <cell r="I30">
            <v>1.9020529785458082</v>
          </cell>
          <cell r="J30">
            <v>0.78384170186399893</v>
          </cell>
        </row>
        <row r="31">
          <cell r="A31">
            <v>45576</v>
          </cell>
          <cell r="C31">
            <v>1.5423076923076888</v>
          </cell>
          <cell r="F31">
            <v>-0.65146579804560545</v>
          </cell>
          <cell r="I31">
            <v>1.9735437750252764</v>
          </cell>
          <cell r="J31">
            <v>0.78324012071290261</v>
          </cell>
        </row>
        <row r="32">
          <cell r="A32">
            <v>45575</v>
          </cell>
          <cell r="C32">
            <v>0.22726411878337943</v>
          </cell>
          <cell r="F32">
            <v>0.13699590414292731</v>
          </cell>
          <cell r="I32">
            <v>1.9728861651556853</v>
          </cell>
          <cell r="J32">
            <v>0.7762249681274197</v>
          </cell>
        </row>
        <row r="33">
          <cell r="A33">
            <v>45574</v>
          </cell>
          <cell r="C33">
            <v>5.2908053361554401E-2</v>
          </cell>
          <cell r="F33">
            <v>-6.6004092253719726E-2</v>
          </cell>
          <cell r="I33">
            <v>1.975191019267627</v>
          </cell>
          <cell r="J33">
            <v>0.77961860795047622</v>
          </cell>
        </row>
        <row r="34">
          <cell r="A34">
            <v>45573</v>
          </cell>
          <cell r="C34">
            <v>-1.5108593012279166E-2</v>
          </cell>
          <cell r="F34">
            <v>0.12489017070325065</v>
          </cell>
          <cell r="I34">
            <v>1.9765459339079472</v>
          </cell>
          <cell r="J34">
            <v>0.77996095759320139</v>
          </cell>
        </row>
        <row r="35">
          <cell r="A35">
            <v>45572</v>
          </cell>
          <cell r="C35">
            <v>-1.3486456877337394</v>
          </cell>
          <cell r="F35">
            <v>-0.86914283087096766</v>
          </cell>
          <cell r="I35">
            <v>2.0082285513084028</v>
          </cell>
          <cell r="J35">
            <v>0.77967951002291713</v>
          </cell>
        </row>
        <row r="36">
          <cell r="A36">
            <v>45569</v>
          </cell>
          <cell r="C36">
            <v>3.2319828444512555</v>
          </cell>
          <cell r="F36">
            <v>0.88261093130878698</v>
          </cell>
          <cell r="I36">
            <v>1.9970199108345432</v>
          </cell>
          <cell r="J36">
            <v>0.77550406036904651</v>
          </cell>
        </row>
        <row r="37">
          <cell r="A37">
            <v>45568</v>
          </cell>
          <cell r="C37">
            <v>-2.5298612656725377</v>
          </cell>
          <cell r="F37">
            <v>0.9414501930872371</v>
          </cell>
          <cell r="I37">
            <v>2.0032430283737539</v>
          </cell>
          <cell r="J37">
            <v>0.75826598895882058</v>
          </cell>
        </row>
        <row r="38">
          <cell r="A38">
            <v>45566</v>
          </cell>
          <cell r="C38">
            <v>2.6944740447556774</v>
          </cell>
          <cell r="F38">
            <v>2.1655359780753463</v>
          </cell>
          <cell r="I38">
            <v>1.96281457557628</v>
          </cell>
          <cell r="J38">
            <v>0.73701276653828773</v>
          </cell>
        </row>
        <row r="39">
          <cell r="A39">
            <v>45565</v>
          </cell>
          <cell r="C39">
            <v>1.3378298250815264</v>
          </cell>
          <cell r="F39">
            <v>5.4076264977563543E-2</v>
          </cell>
          <cell r="I39">
            <v>1.9082867919822704</v>
          </cell>
          <cell r="J39">
            <v>0.6106803508041373</v>
          </cell>
        </row>
        <row r="40">
          <cell r="A40">
            <v>45562</v>
          </cell>
          <cell r="C40">
            <v>2.9475223989760435</v>
          </cell>
          <cell r="F40">
            <v>1.4261444315084633</v>
          </cell>
          <cell r="I40">
            <v>1.9037665502001779</v>
          </cell>
          <cell r="J40">
            <v>0.61301995425105327</v>
          </cell>
        </row>
        <row r="41">
          <cell r="A41">
            <v>45561</v>
          </cell>
          <cell r="C41">
            <v>-6.1454300024865907</v>
          </cell>
          <cell r="F41">
            <v>0.14171691377995888</v>
          </cell>
          <cell r="I41">
            <v>1.8056105521578714</v>
          </cell>
          <cell r="J41">
            <v>0.53766998793173248</v>
          </cell>
        </row>
        <row r="42">
          <cell r="A42">
            <v>45560</v>
          </cell>
          <cell r="C42">
            <v>0.7645433556640655</v>
          </cell>
          <cell r="F42">
            <v>-0.80828347519934474</v>
          </cell>
          <cell r="I42">
            <v>1.4756663600289797</v>
          </cell>
          <cell r="J42">
            <v>0.58931802802711486</v>
          </cell>
        </row>
        <row r="43">
          <cell r="A43">
            <v>45559</v>
          </cell>
          <cell r="C43">
            <v>-1.8668068962926894</v>
          </cell>
          <cell r="F43">
            <v>-0.24515317747359552</v>
          </cell>
          <cell r="I43">
            <v>1.5104942711324867</v>
          </cell>
          <cell r="J43">
            <v>0.58237405688656374</v>
          </cell>
        </row>
        <row r="44">
          <cell r="A44">
            <v>45558</v>
          </cell>
          <cell r="C44">
            <v>1.542524688050225</v>
          </cell>
          <cell r="F44">
            <v>-5.2042374057538927E-3</v>
          </cell>
          <cell r="I44">
            <v>1.4896583796720058</v>
          </cell>
          <cell r="J44">
            <v>0.61538792753747651</v>
          </cell>
        </row>
        <row r="45">
          <cell r="A45">
            <v>45555</v>
          </cell>
          <cell r="C45">
            <v>0.64834709186172934</v>
          </cell>
          <cell r="F45">
            <v>-0.57095383215653062</v>
          </cell>
          <cell r="I45">
            <v>1.4577278627771404</v>
          </cell>
          <cell r="J45">
            <v>0.61658382970420311</v>
          </cell>
        </row>
        <row r="46">
          <cell r="A46">
            <v>45554</v>
          </cell>
          <cell r="C46">
            <v>2.9399647953260182</v>
          </cell>
          <cell r="F46">
            <v>-1.4545799980225678</v>
          </cell>
          <cell r="I46">
            <v>1.4522867615297455</v>
          </cell>
          <cell r="J46">
            <v>0.63088894942783591</v>
          </cell>
        </row>
        <row r="47">
          <cell r="A47">
            <v>45553</v>
          </cell>
          <cell r="C47">
            <v>0.29105726551699046</v>
          </cell>
          <cell r="F47">
            <v>-0.15049693497745498</v>
          </cell>
          <cell r="I47">
            <v>1.3319395115109323</v>
          </cell>
          <cell r="J47">
            <v>0.61097920270849959</v>
          </cell>
        </row>
        <row r="48">
          <cell r="A48">
            <v>45552</v>
          </cell>
          <cell r="C48">
            <v>1.498222447943125</v>
          </cell>
          <cell r="F48">
            <v>0.16156011908162923</v>
          </cell>
          <cell r="I48">
            <v>1.373319302707555</v>
          </cell>
          <cell r="J48">
            <v>0.64248941345696586</v>
          </cell>
        </row>
        <row r="49">
          <cell r="A49">
            <v>45551</v>
          </cell>
          <cell r="C49">
            <v>-0.32881804210301557</v>
          </cell>
          <cell r="F49">
            <v>-0.1369078881368106</v>
          </cell>
          <cell r="I49">
            <v>1.572023834901938</v>
          </cell>
          <cell r="J49">
            <v>0.64456223022139392</v>
          </cell>
        </row>
        <row r="50">
          <cell r="A50">
            <v>45548</v>
          </cell>
          <cell r="C50">
            <v>-0.97177896510918738</v>
          </cell>
          <cell r="F50">
            <v>-0.10735214458068645</v>
          </cell>
          <cell r="I50">
            <v>2.1243226773778736</v>
          </cell>
          <cell r="J50">
            <v>0.83248392297235929</v>
          </cell>
        </row>
        <row r="51">
          <cell r="A51">
            <v>45547</v>
          </cell>
          <cell r="C51">
            <v>-0.51781575898029142</v>
          </cell>
          <cell r="F51">
            <v>0.12777788732672668</v>
          </cell>
          <cell r="I51">
            <v>2.1248958671527469</v>
          </cell>
          <cell r="J51">
            <v>0.86315135376188556</v>
          </cell>
        </row>
        <row r="52">
          <cell r="A52">
            <v>45546</v>
          </cell>
          <cell r="C52">
            <v>-1.3030975867215149</v>
          </cell>
          <cell r="F52">
            <v>-1.8529751190480905</v>
          </cell>
          <cell r="I52">
            <v>2.1253710621784165</v>
          </cell>
          <cell r="J52">
            <v>0.86325649726017473</v>
          </cell>
        </row>
        <row r="53">
          <cell r="A53">
            <v>45545</v>
          </cell>
          <cell r="C53">
            <v>2.2386133136640169</v>
          </cell>
          <cell r="F53">
            <v>0.49220557458428515</v>
          </cell>
          <cell r="I53">
            <v>2.1948664208423021</v>
          </cell>
          <cell r="J53">
            <v>0.79899589409944693</v>
          </cell>
        </row>
        <row r="54">
          <cell r="A54">
            <v>45544</v>
          </cell>
          <cell r="C54">
            <v>-1.3707524709616912</v>
          </cell>
          <cell r="F54">
            <v>-0.41811262284802619</v>
          </cell>
          <cell r="I54">
            <v>2.1954375171732115</v>
          </cell>
          <cell r="J54">
            <v>0.79372392578253959</v>
          </cell>
        </row>
        <row r="55">
          <cell r="A55">
            <v>45541</v>
          </cell>
          <cell r="C55">
            <v>2.252944188428073</v>
          </cell>
          <cell r="F55">
            <v>-0.33785951460515551</v>
          </cell>
          <cell r="I55">
            <v>2.1828456452211151</v>
          </cell>
          <cell r="J55">
            <v>0.79034796633622417</v>
          </cell>
        </row>
        <row r="56">
          <cell r="A56">
            <v>45540</v>
          </cell>
          <cell r="C56">
            <v>5.7228700193143599E-2</v>
          </cell>
          <cell r="F56">
            <v>1.1787712531913619</v>
          </cell>
          <cell r="I56">
            <v>2.2064181622787888</v>
          </cell>
          <cell r="J56">
            <v>0.84680579487177932</v>
          </cell>
        </row>
        <row r="57">
          <cell r="A57">
            <v>45539</v>
          </cell>
          <cell r="C57">
            <v>9.6518195467213061E-2</v>
          </cell>
          <cell r="F57">
            <v>0.21316280309086935</v>
          </cell>
          <cell r="I57">
            <v>2.2114630886964779</v>
          </cell>
          <cell r="J57">
            <v>0.8154637224533553</v>
          </cell>
        </row>
        <row r="58">
          <cell r="A58">
            <v>45538</v>
          </cell>
          <cell r="C58">
            <v>-0.3535588014713793</v>
          </cell>
          <cell r="F58">
            <v>0.32204042272021099</v>
          </cell>
          <cell r="I58">
            <v>2.2979105821442802</v>
          </cell>
          <cell r="J58">
            <v>0.81622106141359163</v>
          </cell>
        </row>
        <row r="59">
          <cell r="A59">
            <v>45537</v>
          </cell>
          <cell r="C59">
            <v>-0.7167944950182783</v>
          </cell>
          <cell r="F59">
            <v>-4.5490776250563881E-3</v>
          </cell>
          <cell r="I59">
            <v>2.3600814422956757</v>
          </cell>
          <cell r="J59">
            <v>0.81362685473611629</v>
          </cell>
        </row>
        <row r="60">
          <cell r="A60">
            <v>45534</v>
          </cell>
          <cell r="C60">
            <v>-2.7109955959858461</v>
          </cell>
          <cell r="F60">
            <v>-0.16931250420314048</v>
          </cell>
          <cell r="I60">
            <v>2.3773188141571464</v>
          </cell>
          <cell r="J60">
            <v>0.81416012985364206</v>
          </cell>
        </row>
        <row r="61">
          <cell r="A61">
            <v>45533</v>
          </cell>
          <cell r="C61">
            <v>-1.3320470483470035</v>
          </cell>
          <cell r="F61">
            <v>-0.3326610107030093</v>
          </cell>
          <cell r="I61">
            <v>2.3418478456808112</v>
          </cell>
          <cell r="J61">
            <v>0.84182273967431731</v>
          </cell>
        </row>
        <row r="62">
          <cell r="A62">
            <v>45532</v>
          </cell>
          <cell r="C62">
            <v>0.60168471720818295</v>
          </cell>
          <cell r="F62">
            <v>-0.39599315361235282</v>
          </cell>
          <cell r="I62">
            <v>2.334177221249623</v>
          </cell>
          <cell r="J62">
            <v>0.84991689361175238</v>
          </cell>
        </row>
        <row r="63">
          <cell r="A63">
            <v>45531</v>
          </cell>
          <cell r="C63">
            <v>-0.35137559808611085</v>
          </cell>
          <cell r="F63">
            <v>-0.13811079599318446</v>
          </cell>
          <cell r="I63">
            <v>2.3321477920911646</v>
          </cell>
          <cell r="J63">
            <v>0.8477861353804842</v>
          </cell>
        </row>
        <row r="64">
          <cell r="A64">
            <v>45530</v>
          </cell>
          <cell r="C64">
            <v>-1.9356290794508351</v>
          </cell>
          <cell r="F64">
            <v>-2.8579708407036823E-2</v>
          </cell>
          <cell r="I64">
            <v>2.3589674382480026</v>
          </cell>
          <cell r="J64">
            <v>0.84923011878483834</v>
          </cell>
        </row>
        <row r="65">
          <cell r="A65">
            <v>45527</v>
          </cell>
          <cell r="C65">
            <v>-0.67707137938948125</v>
          </cell>
          <cell r="F65">
            <v>-0.74948221953890393</v>
          </cell>
          <cell r="I65">
            <v>2.3707957945886777</v>
          </cell>
          <cell r="J65">
            <v>0.85826103700173095</v>
          </cell>
        </row>
        <row r="66">
          <cell r="A66">
            <v>45526</v>
          </cell>
          <cell r="C66">
            <v>-3.5663393029077568</v>
          </cell>
          <cell r="F66">
            <v>-4.6931996946404687E-2</v>
          </cell>
          <cell r="I66">
            <v>2.456838940897287</v>
          </cell>
          <cell r="J66">
            <v>0.84968280560178899</v>
          </cell>
        </row>
        <row r="67">
          <cell r="A67">
            <v>45525</v>
          </cell>
          <cell r="C67">
            <v>-0.98646112065179403</v>
          </cell>
          <cell r="F67">
            <v>-0.16645507123712502</v>
          </cell>
          <cell r="I67">
            <v>2.435287830484465</v>
          </cell>
          <cell r="J67">
            <v>0.85462728328398108</v>
          </cell>
        </row>
        <row r="68">
          <cell r="A68">
            <v>45524</v>
          </cell>
          <cell r="C68">
            <v>-1.7747660535656664</v>
          </cell>
          <cell r="F68">
            <v>-0.28804773477808893</v>
          </cell>
          <cell r="I68">
            <v>2.4696418348340772</v>
          </cell>
          <cell r="J68">
            <v>0.85762422360090229</v>
          </cell>
        </row>
        <row r="69">
          <cell r="A69">
            <v>45523</v>
          </cell>
          <cell r="C69">
            <v>1.1744415243101334</v>
          </cell>
          <cell r="F69">
            <v>-0.51095496349019121</v>
          </cell>
          <cell r="I69">
            <v>2.5327311194519107</v>
          </cell>
          <cell r="J69">
            <v>0.85662856594854409</v>
          </cell>
        </row>
        <row r="70">
          <cell r="A70">
            <v>45520</v>
          </cell>
          <cell r="C70">
            <v>-0.8726357658900884</v>
          </cell>
          <cell r="F70">
            <v>-0.12819130211841212</v>
          </cell>
          <cell r="I70">
            <v>2.5242640022683047</v>
          </cell>
          <cell r="J70">
            <v>0.85235461600390783</v>
          </cell>
        </row>
        <row r="71">
          <cell r="A71">
            <v>45518</v>
          </cell>
          <cell r="C71">
            <v>0.76157720181795474</v>
          </cell>
          <cell r="F71">
            <v>-1.6193210179637116</v>
          </cell>
          <cell r="I71">
            <v>2.5302505437016687</v>
          </cell>
          <cell r="J71">
            <v>0.8521947183750207</v>
          </cell>
        </row>
        <row r="72">
          <cell r="A72">
            <v>45517</v>
          </cell>
          <cell r="C72">
            <v>1.8082815230200333</v>
          </cell>
          <cell r="F72">
            <v>-1.9673828630597981E-2</v>
          </cell>
          <cell r="I72">
            <v>2.5746614215566219</v>
          </cell>
          <cell r="J72">
            <v>0.80916589551943263</v>
          </cell>
        </row>
        <row r="73">
          <cell r="A73">
            <v>45516</v>
          </cell>
          <cell r="C73">
            <v>-1.165482557675432</v>
          </cell>
          <cell r="F73">
            <v>0.86167612577157293</v>
          </cell>
          <cell r="I73">
            <v>2.6259982338934549</v>
          </cell>
          <cell r="J73">
            <v>0.80926572608211089</v>
          </cell>
        </row>
        <row r="74">
          <cell r="A74">
            <v>45513</v>
          </cell>
          <cell r="C74">
            <v>0.23019142234069434</v>
          </cell>
          <cell r="F74">
            <v>8.4199285332895224E-2</v>
          </cell>
          <cell r="I74">
            <v>2.6227801694229678</v>
          </cell>
          <cell r="J74">
            <v>0.79885950198966771</v>
          </cell>
        </row>
        <row r="75">
          <cell r="A75">
            <v>45512</v>
          </cell>
          <cell r="C75">
            <v>0.30621701116080052</v>
          </cell>
          <cell r="F75">
            <v>-1.0280086180363188</v>
          </cell>
          <cell r="I75">
            <v>2.6253077974853398</v>
          </cell>
          <cell r="J75">
            <v>0.79922784150831372</v>
          </cell>
        </row>
        <row r="76">
          <cell r="A76">
            <v>45511</v>
          </cell>
          <cell r="C76">
            <v>-0.88371158867242428</v>
          </cell>
          <cell r="F76">
            <v>0.74843471410208573</v>
          </cell>
          <cell r="I76">
            <v>2.627151203524086</v>
          </cell>
          <cell r="J76">
            <v>0.78870615836747271</v>
          </cell>
        </row>
        <row r="77">
          <cell r="A77">
            <v>45510</v>
          </cell>
          <cell r="C77">
            <v>-2.3505572441742655</v>
          </cell>
          <cell r="F77">
            <v>-1.2550673937647936</v>
          </cell>
          <cell r="I77">
            <v>2.6239946581931592</v>
          </cell>
          <cell r="J77">
            <v>0.78178094885650684</v>
          </cell>
        </row>
        <row r="78">
          <cell r="A78">
            <v>45509</v>
          </cell>
          <cell r="C78">
            <v>4.2041917410251166</v>
          </cell>
          <cell r="F78">
            <v>0.26278990770051236</v>
          </cell>
          <cell r="I78">
            <v>2.5955968611427518</v>
          </cell>
          <cell r="J78">
            <v>0.76211788370903188</v>
          </cell>
        </row>
        <row r="79">
          <cell r="A79">
            <v>45506</v>
          </cell>
          <cell r="C79">
            <v>7.6111199617651701</v>
          </cell>
          <cell r="F79">
            <v>2.7523736676699073</v>
          </cell>
          <cell r="I79">
            <v>2.4816262349433655</v>
          </cell>
          <cell r="J79">
            <v>0.7598942108817196</v>
          </cell>
        </row>
        <row r="80">
          <cell r="A80">
            <v>45505</v>
          </cell>
          <cell r="C80">
            <v>0.90676931048521403</v>
          </cell>
          <cell r="F80">
            <v>1.1861945083887284</v>
          </cell>
          <cell r="I80">
            <v>2.0093140304787172</v>
          </cell>
          <cell r="J80">
            <v>0.55535482562990113</v>
          </cell>
        </row>
        <row r="81">
          <cell r="A81">
            <v>45504</v>
          </cell>
          <cell r="C81">
            <v>0.56851525821596238</v>
          </cell>
          <cell r="F81">
            <v>-0.23889584141314385</v>
          </cell>
          <cell r="I81">
            <v>1.9923033443925231</v>
          </cell>
          <cell r="J81">
            <v>0.49617497391339643</v>
          </cell>
        </row>
        <row r="82">
          <cell r="A82">
            <v>45503</v>
          </cell>
          <cell r="C82">
            <v>-3.2823954192348368</v>
          </cell>
          <cell r="F82">
            <v>-0.37613496772694716</v>
          </cell>
          <cell r="I82">
            <v>2.013793812120054</v>
          </cell>
          <cell r="J82">
            <v>0.5008233977476072</v>
          </cell>
        </row>
        <row r="83">
          <cell r="A83">
            <v>45502</v>
          </cell>
          <cell r="C83">
            <v>2.2549869904596598</v>
          </cell>
          <cell r="F83">
            <v>-8.5286817152308292E-2</v>
          </cell>
          <cell r="I83">
            <v>2.1567390986375456</v>
          </cell>
          <cell r="J83">
            <v>0.50102523655911302</v>
          </cell>
        </row>
        <row r="84">
          <cell r="A84">
            <v>45499</v>
          </cell>
          <cell r="C84">
            <v>0.39089869823359391</v>
          </cell>
          <cell r="F84">
            <v>-5.032996323899485E-3</v>
          </cell>
          <cell r="I84">
            <v>2.1117673782829987</v>
          </cell>
          <cell r="J84">
            <v>0.50090398726138918</v>
          </cell>
        </row>
        <row r="85">
          <cell r="A85">
            <v>45498</v>
          </cell>
          <cell r="C85">
            <v>-3.0011387429747001</v>
          </cell>
          <cell r="F85">
            <v>-1.7264046289790356</v>
          </cell>
          <cell r="I85">
            <v>2.1655135089257294</v>
          </cell>
          <cell r="J85">
            <v>0.50010043835421891</v>
          </cell>
        </row>
        <row r="86">
          <cell r="A86">
            <v>45497</v>
          </cell>
          <cell r="C86">
            <v>0.68923729455427829</v>
          </cell>
          <cell r="F86">
            <v>3.0320288780269915E-2</v>
          </cell>
          <cell r="I86">
            <v>2.1230654032365166</v>
          </cell>
          <cell r="J86">
            <v>0.4133637802533513</v>
          </cell>
        </row>
        <row r="87">
          <cell r="A87">
            <v>45496</v>
          </cell>
          <cell r="C87">
            <v>-3.6407401835414541</v>
          </cell>
          <cell r="F87">
            <v>0.26849898621663942</v>
          </cell>
          <cell r="I87">
            <v>2.2197220952501375</v>
          </cell>
          <cell r="J87">
            <v>0.41264727023920217</v>
          </cell>
        </row>
        <row r="88">
          <cell r="A88">
            <v>45495</v>
          </cell>
          <cell r="C88">
            <v>2.7322404371584699</v>
          </cell>
          <cell r="F88">
            <v>0.12337080074594695</v>
          </cell>
          <cell r="I88">
            <v>2.1292511560951737</v>
          </cell>
          <cell r="J88">
            <v>0.40865104987400075</v>
          </cell>
        </row>
        <row r="89">
          <cell r="A89">
            <v>45492</v>
          </cell>
          <cell r="C89">
            <v>1.5425531914893582</v>
          </cell>
          <cell r="F89">
            <v>8.833399634832341E-2</v>
          </cell>
          <cell r="I89">
            <v>2.3569771664454033</v>
          </cell>
          <cell r="J89">
            <v>0.5224466496471406</v>
          </cell>
        </row>
        <row r="90">
          <cell r="A90">
            <v>45491</v>
          </cell>
          <cell r="C90">
            <v>-1.4667365112624344</v>
          </cell>
          <cell r="F90">
            <v>1.1004488216901829</v>
          </cell>
          <cell r="I90">
            <v>2.5883834619287311</v>
          </cell>
          <cell r="J90">
            <v>0.53127622264851204</v>
          </cell>
        </row>
        <row r="91">
          <cell r="A91">
            <v>45489</v>
          </cell>
          <cell r="C91">
            <v>0.79744816586921841</v>
          </cell>
          <cell r="F91">
            <v>-0.75743371698953288</v>
          </cell>
          <cell r="I91">
            <v>2.6223329879613329</v>
          </cell>
          <cell r="J91">
            <v>0.70402157942042864</v>
          </cell>
        </row>
        <row r="92">
          <cell r="A92">
            <v>45488</v>
          </cell>
          <cell r="C92">
            <v>0.25994575045208301</v>
          </cell>
          <cell r="F92">
            <v>-0.10685410149107899</v>
          </cell>
          <cell r="I92">
            <v>3.7403367209588496</v>
          </cell>
          <cell r="J92">
            <v>1.3928816667129804</v>
          </cell>
        </row>
        <row r="93">
          <cell r="A93">
            <v>45485</v>
          </cell>
          <cell r="C93">
            <v>2.0328410926990537</v>
          </cell>
          <cell r="F93">
            <v>-0.34388510861563071</v>
          </cell>
          <cell r="I93">
            <v>3.7574460751364769</v>
          </cell>
          <cell r="J93">
            <v>1.4914263591912635</v>
          </cell>
        </row>
        <row r="94">
          <cell r="A94">
            <v>45484</v>
          </cell>
          <cell r="C94">
            <v>2.6331295573396183</v>
          </cell>
          <cell r="F94">
            <v>-0.7599333119746664</v>
          </cell>
          <cell r="I94">
            <v>3.7332098075898812</v>
          </cell>
          <cell r="J94">
            <v>1.4914680915425422</v>
          </cell>
        </row>
        <row r="95">
          <cell r="A95">
            <v>45483</v>
          </cell>
          <cell r="C95">
            <v>-3.4410994294736117</v>
          </cell>
          <cell r="F95">
            <v>3.4956479183416642E-2</v>
          </cell>
          <cell r="I95">
            <v>3.7088072992804975</v>
          </cell>
          <cell r="J95">
            <v>1.5047232413817722</v>
          </cell>
        </row>
        <row r="96">
          <cell r="A96">
            <v>45482</v>
          </cell>
          <cell r="C96">
            <v>-3.1140839836492078</v>
          </cell>
          <cell r="F96">
            <v>0.44708102341471229</v>
          </cell>
          <cell r="I96">
            <v>3.6660358346741115</v>
          </cell>
          <cell r="J96">
            <v>1.5154008718279162</v>
          </cell>
        </row>
        <row r="97">
          <cell r="A97">
            <v>45481</v>
          </cell>
          <cell r="C97">
            <v>-2.3741945382018885</v>
          </cell>
          <cell r="F97">
            <v>-0.46105299346791029</v>
          </cell>
          <cell r="I97">
            <v>3.630662086498194</v>
          </cell>
          <cell r="J97">
            <v>1.5125209034200386</v>
          </cell>
        </row>
        <row r="98">
          <cell r="A98">
            <v>45478</v>
          </cell>
          <cell r="C98">
            <v>-3.5084272973716328</v>
          </cell>
          <cell r="F98">
            <v>1.3568772087799299E-2</v>
          </cell>
          <cell r="I98">
            <v>3.6177322339376912</v>
          </cell>
          <cell r="J98">
            <v>1.5126911043953131</v>
          </cell>
        </row>
        <row r="99">
          <cell r="A99">
            <v>45477</v>
          </cell>
          <cell r="C99">
            <v>2.0358306188925084E-2</v>
          </cell>
          <cell r="F99">
            <v>-8.9212850761689014E-2</v>
          </cell>
          <cell r="I99">
            <v>3.5605149514067862</v>
          </cell>
          <cell r="J99">
            <v>1.5128410465169106</v>
          </cell>
        </row>
        <row r="100">
          <cell r="A100">
            <v>45476</v>
          </cell>
          <cell r="C100">
            <v>1.3922247099531782</v>
          </cell>
          <cell r="F100">
            <v>-6.4397594451525708E-2</v>
          </cell>
          <cell r="I100">
            <v>3.5606888538835091</v>
          </cell>
          <cell r="J100">
            <v>1.5342927943099178</v>
          </cell>
        </row>
        <row r="101">
          <cell r="A101">
            <v>45475</v>
          </cell>
          <cell r="C101">
            <v>-2.6659172120287322</v>
          </cell>
          <cell r="F101">
            <v>-0.66971362691207648</v>
          </cell>
          <cell r="I101">
            <v>3.557837501540583</v>
          </cell>
          <cell r="J101">
            <v>1.5340312225205499</v>
          </cell>
        </row>
        <row r="102">
          <cell r="A102">
            <v>45474</v>
          </cell>
          <cell r="C102">
            <v>-3.5226663366745079</v>
          </cell>
          <cell r="F102">
            <v>7.5029483270714181E-2</v>
          </cell>
          <cell r="I102">
            <v>3.5756711382683197</v>
          </cell>
          <cell r="J102">
            <v>1.532052806882646</v>
          </cell>
        </row>
        <row r="103">
          <cell r="A103">
            <v>45471</v>
          </cell>
          <cell r="C103">
            <v>0.53443926632177519</v>
          </cell>
          <cell r="F103">
            <v>-0.5440736974436704</v>
          </cell>
          <cell r="I103">
            <v>3.5144516925194274</v>
          </cell>
          <cell r="J103">
            <v>1.531124478040844</v>
          </cell>
        </row>
        <row r="104">
          <cell r="A104">
            <v>45470</v>
          </cell>
          <cell r="C104">
            <v>0.59538998043718638</v>
          </cell>
          <cell r="F104">
            <v>0.14118764212473431</v>
          </cell>
          <cell r="I104">
            <v>3.5142882751681768</v>
          </cell>
          <cell r="J104">
            <v>1.5300370244153212</v>
          </cell>
        </row>
        <row r="105">
          <cell r="A105">
            <v>45469</v>
          </cell>
          <cell r="C105">
            <v>0.56650038048533402</v>
          </cell>
          <cell r="F105">
            <v>-0.73072844101561985</v>
          </cell>
          <cell r="I105">
            <v>3.5307141134648807</v>
          </cell>
          <cell r="J105">
            <v>1.5333810920449362</v>
          </cell>
        </row>
        <row r="106">
          <cell r="A106">
            <v>45468</v>
          </cell>
          <cell r="C106">
            <v>-0.4287876240121184</v>
          </cell>
          <cell r="F106">
            <v>-0.61796152299235818</v>
          </cell>
          <cell r="I106">
            <v>3.5428767272590438</v>
          </cell>
          <cell r="J106">
            <v>1.5318717595818854</v>
          </cell>
        </row>
        <row r="107">
          <cell r="A107">
            <v>45467</v>
          </cell>
          <cell r="C107">
            <v>-0.92459680824115897</v>
          </cell>
          <cell r="F107">
            <v>-0.77335559180989555</v>
          </cell>
          <cell r="I107">
            <v>3.5421378158481844</v>
          </cell>
          <cell r="J107">
            <v>1.5310897062739914</v>
          </cell>
        </row>
        <row r="108">
          <cell r="A108">
            <v>45464</v>
          </cell>
          <cell r="C108">
            <v>-1.4062300251416884</v>
          </cell>
          <cell r="F108">
            <v>-0.15613150733818087</v>
          </cell>
          <cell r="I108">
            <v>3.5404576160564085</v>
          </cell>
          <cell r="J108">
            <v>1.5276851149013282</v>
          </cell>
        </row>
        <row r="109">
          <cell r="A109">
            <v>45463</v>
          </cell>
          <cell r="C109">
            <v>-0.10805203786143408</v>
          </cell>
          <cell r="F109">
            <v>0.28041240622779984</v>
          </cell>
          <cell r="I109">
            <v>3.5472836988294398</v>
          </cell>
          <cell r="J109">
            <v>1.5282458479803716</v>
          </cell>
        </row>
        <row r="110">
          <cell r="A110">
            <v>45462</v>
          </cell>
          <cell r="C110">
            <v>-0.59276566285911292</v>
          </cell>
          <cell r="F110">
            <v>-0.21640429414011117</v>
          </cell>
          <cell r="I110">
            <v>3.6392208726925137</v>
          </cell>
          <cell r="J110">
            <v>1.5594332581120645</v>
          </cell>
        </row>
        <row r="111">
          <cell r="A111">
            <v>45461</v>
          </cell>
          <cell r="C111">
            <v>1.4145810663764962</v>
          </cell>
          <cell r="F111">
            <v>0.17817656063957074</v>
          </cell>
          <cell r="I111">
            <v>3.6828254583739377</v>
          </cell>
          <cell r="J111">
            <v>1.559710285933003</v>
          </cell>
        </row>
        <row r="112">
          <cell r="A112">
            <v>45457</v>
          </cell>
          <cell r="C112">
            <v>4.7381974248927081</v>
          </cell>
          <cell r="F112">
            <v>-0.39180062739039939</v>
          </cell>
          <cell r="I112">
            <v>3.7251823992992104</v>
          </cell>
          <cell r="J112">
            <v>1.5650957240887808</v>
          </cell>
        </row>
        <row r="113">
          <cell r="A113">
            <v>45456</v>
          </cell>
          <cell r="C113">
            <v>0.54089493525650789</v>
          </cell>
          <cell r="F113">
            <v>-0.28424587481247909</v>
          </cell>
          <cell r="I113">
            <v>3.6357114348943691</v>
          </cell>
          <cell r="J113">
            <v>1.565307559815182</v>
          </cell>
        </row>
        <row r="114">
          <cell r="A114">
            <v>45455</v>
          </cell>
          <cell r="C114">
            <v>2.4331594391914035</v>
          </cell>
          <cell r="F114">
            <v>-0.32458790797858328</v>
          </cell>
          <cell r="I114">
            <v>3.6506332421799681</v>
          </cell>
          <cell r="J114">
            <v>1.5732391367559087</v>
          </cell>
        </row>
        <row r="115">
          <cell r="A115">
            <v>45454</v>
          </cell>
          <cell r="C115">
            <v>-1.7268133529622445</v>
          </cell>
          <cell r="F115">
            <v>-0.24911085433018629</v>
          </cell>
          <cell r="I115">
            <v>3.6248737852269879</v>
          </cell>
          <cell r="J115">
            <v>1.5727769632930912</v>
          </cell>
        </row>
        <row r="116">
          <cell r="A116">
            <v>45453</v>
          </cell>
          <cell r="C116">
            <v>3.4940685857726925</v>
          </cell>
          <cell r="F116">
            <v>-2.4285563844158968E-2</v>
          </cell>
          <cell r="I116">
            <v>3.7019164567049914</v>
          </cell>
          <cell r="J116">
            <v>1.5731836830044479</v>
          </cell>
        </row>
        <row r="117">
          <cell r="A117">
            <v>45450</v>
          </cell>
          <cell r="C117">
            <v>-1.0601674360378652</v>
          </cell>
          <cell r="F117">
            <v>0.1330656256449092</v>
          </cell>
          <cell r="I117">
            <v>3.6528106705697776</v>
          </cell>
          <cell r="J117">
            <v>1.5815534921942112</v>
          </cell>
        </row>
        <row r="118">
          <cell r="A118">
            <v>45449</v>
          </cell>
          <cell r="C118">
            <v>-6.4252105492072271</v>
          </cell>
          <cell r="F118">
            <v>-2.0126534178611988</v>
          </cell>
          <cell r="I118">
            <v>3.6492535646235131</v>
          </cell>
          <cell r="J118">
            <v>1.587245417707194</v>
          </cell>
        </row>
        <row r="119">
          <cell r="A119">
            <v>45448</v>
          </cell>
          <cell r="C119">
            <v>-6.655117045550579</v>
          </cell>
          <cell r="F119">
            <v>-0.88097136897825246</v>
          </cell>
          <cell r="I119">
            <v>3.4614469782835333</v>
          </cell>
          <cell r="J119">
            <v>1.5520268705403266</v>
          </cell>
        </row>
        <row r="120">
          <cell r="A120">
            <v>45447</v>
          </cell>
          <cell r="C120">
            <v>-3.0781766330179714</v>
          </cell>
          <cell r="F120">
            <v>-3.2530442720824331</v>
          </cell>
          <cell r="I120">
            <v>3.2309979183563762</v>
          </cell>
          <cell r="J120">
            <v>1.5445177448014344</v>
          </cell>
        </row>
        <row r="121">
          <cell r="A121">
            <v>45446</v>
          </cell>
          <cell r="C121">
            <v>14.231002755592934</v>
          </cell>
          <cell r="F121">
            <v>6.3030912289520042</v>
          </cell>
          <cell r="I121">
            <v>3.1806019865452391</v>
          </cell>
          <cell r="J121">
            <v>1.4240857366698383</v>
          </cell>
        </row>
        <row r="122">
          <cell r="A122">
            <v>45443</v>
          </cell>
          <cell r="C122">
            <v>-2.2732848147845433</v>
          </cell>
          <cell r="F122">
            <v>-3.1516641663693563</v>
          </cell>
          <cell r="I122">
            <v>1.8862959710305305</v>
          </cell>
          <cell r="J122">
            <v>0.8414799363603962</v>
          </cell>
        </row>
        <row r="123">
          <cell r="A123">
            <v>45442</v>
          </cell>
          <cell r="C123">
            <v>0</v>
          </cell>
          <cell r="F123">
            <v>-0.18663423684128444</v>
          </cell>
          <cell r="I123">
            <v>1.8902385522170444</v>
          </cell>
          <cell r="J123">
            <v>0.64197166332267475</v>
          </cell>
        </row>
        <row r="124">
          <cell r="A124">
            <v>45441</v>
          </cell>
          <cell r="C124">
            <v>1.5228851142163875</v>
          </cell>
          <cell r="F124">
            <v>0.96070684545314744</v>
          </cell>
          <cell r="I124">
            <v>1.9090089037102078</v>
          </cell>
          <cell r="J124">
            <v>0.65620352701045903</v>
          </cell>
        </row>
        <row r="125">
          <cell r="A125">
            <v>45440</v>
          </cell>
          <cell r="C125">
            <v>-0.6717217505975327</v>
          </cell>
          <cell r="F125">
            <v>0.80798248820729068</v>
          </cell>
          <cell r="I125">
            <v>1.8856747099350197</v>
          </cell>
          <cell r="J125">
            <v>0.63946721762983394</v>
          </cell>
        </row>
        <row r="126">
          <cell r="A126">
            <v>45439</v>
          </cell>
          <cell r="C126">
            <v>0.4688213085507914</v>
          </cell>
          <cell r="F126">
            <v>0.19354993741302493</v>
          </cell>
          <cell r="I126">
            <v>1.8941770374186204</v>
          </cell>
          <cell r="J126">
            <v>0.65518028920233873</v>
          </cell>
        </row>
        <row r="127">
          <cell r="A127">
            <v>45436</v>
          </cell>
          <cell r="C127">
            <v>1.387512388503465</v>
          </cell>
          <cell r="F127">
            <v>0.10748960534089386</v>
          </cell>
          <cell r="I127">
            <v>1.9436023066173915</v>
          </cell>
          <cell r="J127">
            <v>0.6828362963159198</v>
          </cell>
        </row>
        <row r="128">
          <cell r="A128">
            <v>45435</v>
          </cell>
          <cell r="C128">
            <v>1.6291951775826447E-2</v>
          </cell>
          <cell r="F128">
            <v>4.5955281808255012E-2</v>
          </cell>
          <cell r="I128">
            <v>2.0513441057353892</v>
          </cell>
          <cell r="J128">
            <v>0.6873744345837991</v>
          </cell>
        </row>
        <row r="129">
          <cell r="A129">
            <v>45434</v>
          </cell>
          <cell r="C129">
            <v>-0.13845903241570659</v>
          </cell>
          <cell r="F129">
            <v>-1.6103084120491309</v>
          </cell>
          <cell r="I129">
            <v>2.0637102211899538</v>
          </cell>
          <cell r="J129">
            <v>0.68770541511613381</v>
          </cell>
        </row>
        <row r="130">
          <cell r="A130">
            <v>45433</v>
          </cell>
          <cell r="C130">
            <v>1.1418318244841368</v>
          </cell>
          <cell r="F130">
            <v>-0.30423315543991009</v>
          </cell>
          <cell r="I130">
            <v>2.064036165242694</v>
          </cell>
          <cell r="J130">
            <v>0.63500971630048775</v>
          </cell>
        </row>
        <row r="131">
          <cell r="A131">
            <v>45430</v>
          </cell>
          <cell r="C131">
            <v>-3.2981211192645645</v>
          </cell>
          <cell r="F131">
            <v>-0.12006720212347735</v>
          </cell>
          <cell r="I131">
            <v>2.0988553200331981</v>
          </cell>
          <cell r="J131">
            <v>0.63266195746048237</v>
          </cell>
        </row>
        <row r="132">
          <cell r="A132">
            <v>45429</v>
          </cell>
          <cell r="C132">
            <v>0.21681120747164018</v>
          </cell>
          <cell r="F132">
            <v>-0.15954137410008645</v>
          </cell>
          <cell r="I132">
            <v>2.0322447946543192</v>
          </cell>
          <cell r="J132">
            <v>0.6355513511950508</v>
          </cell>
        </row>
        <row r="133">
          <cell r="A133">
            <v>45428</v>
          </cell>
          <cell r="C133">
            <v>-0.21218172740888291</v>
          </cell>
          <cell r="F133">
            <v>-0.27708414010442406</v>
          </cell>
          <cell r="I133">
            <v>2.0313492743519519</v>
          </cell>
          <cell r="J133">
            <v>0.6351149788486965</v>
          </cell>
        </row>
        <row r="134">
          <cell r="A134">
            <v>45427</v>
          </cell>
          <cell r="C134">
            <v>-1.8469877006462447</v>
          </cell>
          <cell r="F134">
            <v>-0.90743332061230231</v>
          </cell>
          <cell r="I134">
            <v>2.0457214642793642</v>
          </cell>
          <cell r="J134">
            <v>0.63304714518008276</v>
          </cell>
        </row>
        <row r="135">
          <cell r="A135">
            <v>45426</v>
          </cell>
          <cell r="C135">
            <v>-1.6948432588564963</v>
          </cell>
          <cell r="F135">
            <v>7.792599732889173E-2</v>
          </cell>
          <cell r="I135">
            <v>2.1529438567734909</v>
          </cell>
          <cell r="J135">
            <v>0.6205145130700267</v>
          </cell>
        </row>
        <row r="136">
          <cell r="A136">
            <v>45425</v>
          </cell>
          <cell r="C136">
            <v>-9.9382102579621559E-2</v>
          </cell>
          <cell r="F136">
            <v>-0.51220077550257692</v>
          </cell>
          <cell r="I136">
            <v>2.1373275358178909</v>
          </cell>
          <cell r="J136">
            <v>0.64245422503798788</v>
          </cell>
        </row>
        <row r="137">
          <cell r="A137">
            <v>45422</v>
          </cell>
          <cell r="C137">
            <v>0.72231833910033816</v>
          </cell>
          <cell r="F137">
            <v>-0.22100022394085495</v>
          </cell>
          <cell r="I137">
            <v>2.1371494192825371</v>
          </cell>
          <cell r="J137">
            <v>0.64313071895450602</v>
          </cell>
        </row>
        <row r="138">
          <cell r="A138">
            <v>45421</v>
          </cell>
          <cell r="C138">
            <v>2.0139992270365479</v>
          </cell>
          <cell r="F138">
            <v>-0.44297943342160001</v>
          </cell>
          <cell r="I138">
            <v>2.1308560767785174</v>
          </cell>
          <cell r="J138">
            <v>0.64646731190220641</v>
          </cell>
        </row>
        <row r="139">
          <cell r="A139">
            <v>45420</v>
          </cell>
          <cell r="C139">
            <v>4.6935511028792734</v>
          </cell>
          <cell r="F139">
            <v>1.5712171239895254</v>
          </cell>
          <cell r="I139">
            <v>2.1242438044183953</v>
          </cell>
          <cell r="J139">
            <v>0.6451754007834587</v>
          </cell>
        </row>
        <row r="140">
          <cell r="A140">
            <v>45419</v>
          </cell>
          <cell r="C140">
            <v>-2.9431868441156297</v>
          </cell>
          <cell r="F140">
            <v>0</v>
          </cell>
          <cell r="I140">
            <v>1.9132927664495305</v>
          </cell>
          <cell r="J140">
            <v>0.59158100513361933</v>
          </cell>
        </row>
        <row r="141">
          <cell r="A141">
            <v>45418</v>
          </cell>
          <cell r="C141">
            <v>3.5419859977629558</v>
          </cell>
          <cell r="F141">
            <v>0.62862907745768737</v>
          </cell>
          <cell r="I141">
            <v>2.198695970287651</v>
          </cell>
          <cell r="J141">
            <v>0.59146759599134924</v>
          </cell>
        </row>
        <row r="142">
          <cell r="A142">
            <v>45415</v>
          </cell>
          <cell r="C142">
            <v>-0.64415459710330114</v>
          </cell>
          <cell r="F142">
            <v>0.14770950019381721</v>
          </cell>
          <cell r="I142">
            <v>2.1345708009540774</v>
          </cell>
          <cell r="J142">
            <v>0.61512782099124064</v>
          </cell>
        </row>
        <row r="143">
          <cell r="A143">
            <v>45414</v>
          </cell>
          <cell r="C143">
            <v>-1.779889662948507</v>
          </cell>
          <cell r="F143">
            <v>0.76682305674758555</v>
          </cell>
          <cell r="I143">
            <v>2.1372054924093029</v>
          </cell>
          <cell r="J143">
            <v>0.61414599094932709</v>
          </cell>
        </row>
        <row r="144">
          <cell r="A144">
            <v>45412</v>
          </cell>
          <cell r="C144">
            <v>0.50018449428068845</v>
          </cell>
          <cell r="F144">
            <v>-0.19140593954487414</v>
          </cell>
          <cell r="I144">
            <v>2.1258922794422501</v>
          </cell>
          <cell r="J144">
            <v>0.60585985386092067</v>
          </cell>
        </row>
        <row r="145">
          <cell r="A145">
            <v>45411</v>
          </cell>
          <cell r="C145">
            <v>-4.5037327132541956</v>
          </cell>
          <cell r="F145">
            <v>0.17053862334854208</v>
          </cell>
          <cell r="I145">
            <v>2.1579245150062802</v>
          </cell>
          <cell r="J145">
            <v>0.61508614461810229</v>
          </cell>
        </row>
        <row r="146">
          <cell r="A146">
            <v>45408</v>
          </cell>
          <cell r="C146">
            <v>1.4097142124823785</v>
          </cell>
          <cell r="F146">
            <v>-0.98682176704912117</v>
          </cell>
          <cell r="I146">
            <v>2.4428234122303576</v>
          </cell>
          <cell r="J146">
            <v>0.67976026101743947</v>
          </cell>
        </row>
        <row r="147">
          <cell r="A147">
            <v>45407</v>
          </cell>
          <cell r="C147">
            <v>-0.29066093769746371</v>
          </cell>
          <cell r="F147">
            <v>0.67083111246901894</v>
          </cell>
          <cell r="I147">
            <v>2.5523770751053454</v>
          </cell>
          <cell r="J147">
            <v>0.6567922203003359</v>
          </cell>
        </row>
        <row r="148">
          <cell r="A148">
            <v>45406</v>
          </cell>
          <cell r="C148">
            <v>-0.72243346007604181</v>
          </cell>
          <cell r="F148">
            <v>-0.74411783601050541</v>
          </cell>
          <cell r="I148">
            <v>2.6989712137387327</v>
          </cell>
          <cell r="J148">
            <v>0.65856759337322801</v>
          </cell>
        </row>
        <row r="149">
          <cell r="A149">
            <v>45405</v>
          </cell>
          <cell r="C149">
            <v>0.39576152176687207</v>
          </cell>
          <cell r="F149">
            <v>-0.15355497625255088</v>
          </cell>
          <cell r="I149">
            <v>2.8969911121698484</v>
          </cell>
          <cell r="J149">
            <v>0.64453676304817364</v>
          </cell>
        </row>
        <row r="150">
          <cell r="A150">
            <v>45404</v>
          </cell>
          <cell r="C150">
            <v>1.784503221431009</v>
          </cell>
          <cell r="F150">
            <v>-0.14127324749641695</v>
          </cell>
          <cell r="I150">
            <v>2.9226008665548644</v>
          </cell>
          <cell r="J150">
            <v>0.6511171862979519</v>
          </cell>
        </row>
        <row r="151">
          <cell r="A151">
            <v>45401</v>
          </cell>
          <cell r="C151">
            <v>0.47890725856827548</v>
          </cell>
          <cell r="F151">
            <v>-0.84794326749163451</v>
          </cell>
          <cell r="I151">
            <v>2.8918880640364777</v>
          </cell>
          <cell r="J151">
            <v>0.65173223990737683</v>
          </cell>
        </row>
        <row r="152">
          <cell r="A152">
            <v>45400</v>
          </cell>
          <cell r="C152">
            <v>-2.3706896551724248</v>
          </cell>
          <cell r="F152">
            <v>-0.68248521244412996</v>
          </cell>
          <cell r="I152">
            <v>2.8921632686067218</v>
          </cell>
          <cell r="J152">
            <v>0.6325271954142474</v>
          </cell>
        </row>
        <row r="153">
          <cell r="A153">
            <v>45398</v>
          </cell>
          <cell r="C153">
            <v>-1.5197826456104486</v>
          </cell>
          <cell r="F153">
            <v>0.69126676168460377</v>
          </cell>
          <cell r="I153">
            <v>2.8757951723813906</v>
          </cell>
          <cell r="J153">
            <v>0.61975204771894732</v>
          </cell>
        </row>
        <row r="154">
          <cell r="A154">
            <v>45397</v>
          </cell>
          <cell r="C154">
            <v>-0.21553582205362529</v>
          </cell>
          <cell r="F154">
            <v>0.56258155400737109</v>
          </cell>
          <cell r="I154">
            <v>2.8707416608557992</v>
          </cell>
          <cell r="J154">
            <v>0.67464421453986279</v>
          </cell>
        </row>
        <row r="155">
          <cell r="A155">
            <v>45394</v>
          </cell>
          <cell r="C155">
            <v>1.0195265249697558</v>
          </cell>
          <cell r="F155">
            <v>1.1085419238971892</v>
          </cell>
          <cell r="I155">
            <v>2.8951224508053999</v>
          </cell>
          <cell r="J155">
            <v>0.66608075759141172</v>
          </cell>
        </row>
        <row r="156">
          <cell r="A156">
            <v>45392</v>
          </cell>
          <cell r="C156">
            <v>2.3905234348272359</v>
          </cell>
          <cell r="F156">
            <v>1.0408803076458422</v>
          </cell>
          <cell r="I156">
            <v>2.8862206876306757</v>
          </cell>
          <cell r="J156">
            <v>0.66710425029133902</v>
          </cell>
        </row>
        <row r="157">
          <cell r="A157">
            <v>45391</v>
          </cell>
          <cell r="C157">
            <v>-4.0011694440964032</v>
          </cell>
          <cell r="F157">
            <v>-0.4880503476342381</v>
          </cell>
          <cell r="I157">
            <v>2.8480152762225068</v>
          </cell>
          <cell r="J157">
            <v>0.63758113986986453</v>
          </cell>
        </row>
        <row r="158">
          <cell r="A158">
            <v>45390</v>
          </cell>
          <cell r="C158">
            <v>1.0702632151403051</v>
          </cell>
          <cell r="F158">
            <v>0.10400680129400923</v>
          </cell>
          <cell r="I158">
            <v>2.7766432327679857</v>
          </cell>
          <cell r="J158">
            <v>0.63934737544916076</v>
          </cell>
        </row>
        <row r="159">
          <cell r="A159">
            <v>45387</v>
          </cell>
          <cell r="C159">
            <v>-0.37019499806292927</v>
          </cell>
          <cell r="F159">
            <v>-0.67324618486474874</v>
          </cell>
          <cell r="I159">
            <v>2.8666600198591441</v>
          </cell>
          <cell r="J159">
            <v>0.63880468920212252</v>
          </cell>
        </row>
        <row r="160">
          <cell r="A160">
            <v>45386</v>
          </cell>
          <cell r="C160">
            <v>-2.7349319507453096</v>
          </cell>
          <cell r="F160">
            <v>4.219652922446011E-3</v>
          </cell>
          <cell r="I160">
            <v>2.8918022823075322</v>
          </cell>
          <cell r="J160">
            <v>0.64071866427918089</v>
          </cell>
        </row>
        <row r="161">
          <cell r="A161">
            <v>45385</v>
          </cell>
          <cell r="C161">
            <v>-1.2348969438521558</v>
          </cell>
          <cell r="F161">
            <v>-0.35532420002087528</v>
          </cell>
          <cell r="I161">
            <v>2.8878870332400801</v>
          </cell>
          <cell r="J161">
            <v>0.65322226546888074</v>
          </cell>
        </row>
        <row r="162">
          <cell r="A162">
            <v>45384</v>
          </cell>
          <cell r="C162">
            <v>-0.5666996491859273</v>
          </cell>
          <cell r="F162">
            <v>8.3130336332404631E-2</v>
          </cell>
          <cell r="I162">
            <v>2.9489933520401568</v>
          </cell>
          <cell r="J162">
            <v>0.65293355602877856</v>
          </cell>
        </row>
        <row r="163">
          <cell r="A163">
            <v>45383</v>
          </cell>
          <cell r="C163">
            <v>1.0901031300886515</v>
          </cell>
          <cell r="F163">
            <v>3.8747088401262744E-2</v>
          </cell>
          <cell r="I163">
            <v>2.9624548990048667</v>
          </cell>
          <cell r="J163">
            <v>0.65502022971493357</v>
          </cell>
        </row>
        <row r="164">
          <cell r="A164">
            <v>45379</v>
          </cell>
          <cell r="C164">
            <v>-4.2596984205109969</v>
          </cell>
          <cell r="F164">
            <v>-0.60146024396758324</v>
          </cell>
          <cell r="I164">
            <v>2.9544413599749131</v>
          </cell>
          <cell r="J164">
            <v>0.66155189530030423</v>
          </cell>
        </row>
        <row r="165">
          <cell r="A165">
            <v>45378</v>
          </cell>
          <cell r="C165">
            <v>-0.38323129410664203</v>
          </cell>
          <cell r="F165">
            <v>-0.91033685822931087</v>
          </cell>
          <cell r="I165">
            <v>2.923431318184964</v>
          </cell>
          <cell r="J165">
            <v>0.65610576109182106</v>
          </cell>
        </row>
        <row r="166">
          <cell r="A166">
            <v>45377</v>
          </cell>
          <cell r="C166">
            <v>-0.22519352568614506</v>
          </cell>
          <cell r="F166">
            <v>-0.53765992501237692</v>
          </cell>
          <cell r="I166">
            <v>3.3453710296024877</v>
          </cell>
          <cell r="J166">
            <v>0.64138715752947806</v>
          </cell>
        </row>
        <row r="167">
          <cell r="A167">
            <v>45373</v>
          </cell>
          <cell r="C167">
            <v>0.14576574034891446</v>
          </cell>
          <cell r="F167">
            <v>0.41831972260471295</v>
          </cell>
          <cell r="I167">
            <v>3.3955304402081219</v>
          </cell>
          <cell r="J167">
            <v>0.64262816378074405</v>
          </cell>
        </row>
        <row r="168">
          <cell r="A168">
            <v>45372</v>
          </cell>
          <cell r="C168">
            <v>1.8217673020940806</v>
          </cell>
          <cell r="F168">
            <v>-0.38376684354033636</v>
          </cell>
          <cell r="I168">
            <v>3.4111473668201797</v>
          </cell>
          <cell r="J168">
            <v>0.65430063467337396</v>
          </cell>
        </row>
        <row r="169">
          <cell r="A169">
            <v>45371</v>
          </cell>
          <cell r="C169">
            <v>-0.23517476713086366</v>
          </cell>
          <cell r="F169">
            <v>-0.78525528179012838</v>
          </cell>
          <cell r="I169">
            <v>3.411738514574556</v>
          </cell>
          <cell r="J169">
            <v>0.65298129872609012</v>
          </cell>
        </row>
        <row r="170">
          <cell r="A170">
            <v>45370</v>
          </cell>
          <cell r="C170">
            <v>-6.9239657961636212</v>
          </cell>
          <cell r="F170">
            <v>-9.9134121827354704E-2</v>
          </cell>
          <cell r="I170">
            <v>3.4125413906775854</v>
          </cell>
          <cell r="J170">
            <v>0.66281202661041749</v>
          </cell>
        </row>
        <row r="171">
          <cell r="A171">
            <v>45369</v>
          </cell>
          <cell r="C171">
            <v>2.3687738987932683</v>
          </cell>
          <cell r="F171">
            <v>1.0920157946964471</v>
          </cell>
          <cell r="I171">
            <v>3.3077863603928295</v>
          </cell>
          <cell r="J171">
            <v>0.66248175220999439</v>
          </cell>
        </row>
        <row r="172">
          <cell r="A172">
            <v>45366</v>
          </cell>
          <cell r="C172">
            <v>-2.4255360434656058E-2</v>
          </cell>
          <cell r="F172">
            <v>-0.14667410238624112</v>
          </cell>
          <cell r="I172">
            <v>3.2977250534043927</v>
          </cell>
          <cell r="J172">
            <v>0.64424388705823876</v>
          </cell>
        </row>
        <row r="173">
          <cell r="A173">
            <v>45365</v>
          </cell>
          <cell r="C173">
            <v>-0.60653112717744673</v>
          </cell>
          <cell r="F173">
            <v>0.55986033005879177</v>
          </cell>
          <cell r="I173">
            <v>3.3152603092122028</v>
          </cell>
          <cell r="J173">
            <v>0.64823147205760068</v>
          </cell>
        </row>
        <row r="174">
          <cell r="A174">
            <v>45364</v>
          </cell>
          <cell r="C174">
            <v>-2.9291154071470418</v>
          </cell>
          <cell r="F174">
            <v>-0.67256221595591525</v>
          </cell>
          <cell r="I174">
            <v>3.3601811407933284</v>
          </cell>
          <cell r="J174">
            <v>0.65038371181183097</v>
          </cell>
        </row>
        <row r="175">
          <cell r="A175">
            <v>45363</v>
          </cell>
          <cell r="C175">
            <v>6.9704284852142377</v>
          </cell>
          <cell r="F175">
            <v>1.5365242729921764</v>
          </cell>
          <cell r="I175">
            <v>3.3360793720846957</v>
          </cell>
          <cell r="J175">
            <v>0.64133548630180126</v>
          </cell>
        </row>
        <row r="176">
          <cell r="A176">
            <v>45362</v>
          </cell>
          <cell r="C176">
            <v>4.1325811001410484</v>
          </cell>
          <cell r="F176">
            <v>-1.365526936697427E-2</v>
          </cell>
          <cell r="I176">
            <v>3.0584535109733961</v>
          </cell>
          <cell r="J176">
            <v>0.59041557005979683</v>
          </cell>
        </row>
        <row r="177">
          <cell r="A177">
            <v>45358</v>
          </cell>
          <cell r="C177">
            <v>-5.0837509594112564</v>
          </cell>
          <cell r="F177">
            <v>0.72046980541940975</v>
          </cell>
          <cell r="I177">
            <v>2.9041729625408825</v>
          </cell>
          <cell r="J177">
            <v>0.62378314285549019</v>
          </cell>
        </row>
        <row r="178">
          <cell r="A178">
            <v>45357</v>
          </cell>
          <cell r="C178">
            <v>-6.2217571231508426</v>
          </cell>
          <cell r="F178">
            <v>-8.669151823522743E-2</v>
          </cell>
          <cell r="I178">
            <v>2.8170221709152439</v>
          </cell>
          <cell r="J178">
            <v>0.67442181317540595</v>
          </cell>
        </row>
        <row r="179">
          <cell r="A179">
            <v>45356</v>
          </cell>
          <cell r="C179">
            <v>1.7854425564291172</v>
          </cell>
          <cell r="F179">
            <v>-0.52393760804127432</v>
          </cell>
          <cell r="I179">
            <v>2.6517295077379437</v>
          </cell>
          <cell r="J179">
            <v>0.68421958287257956</v>
          </cell>
        </row>
        <row r="180">
          <cell r="A180">
            <v>45355</v>
          </cell>
          <cell r="C180">
            <v>-0.43853092141326333</v>
          </cell>
          <cell r="F180">
            <v>0.22051949562315443</v>
          </cell>
          <cell r="I180">
            <v>2.6101358728215125</v>
          </cell>
          <cell r="J180">
            <v>0.69814728196004661</v>
          </cell>
        </row>
        <row r="181">
          <cell r="A181">
            <v>45353</v>
          </cell>
          <cell r="C181">
            <v>-1.7117973872566214</v>
          </cell>
          <cell r="F181">
            <v>-0.12139822187309016</v>
          </cell>
          <cell r="I181">
            <v>2.6167294004863164</v>
          </cell>
          <cell r="J181">
            <v>0.76212510286714896</v>
          </cell>
        </row>
        <row r="182">
          <cell r="A182">
            <v>45352</v>
          </cell>
          <cell r="C182">
            <v>-1.0999643530070853</v>
          </cell>
          <cell r="F182">
            <v>-0.17717978050263403</v>
          </cell>
          <cell r="I182">
            <v>2.6280119559027719</v>
          </cell>
          <cell r="J182">
            <v>0.76483050709756717</v>
          </cell>
        </row>
        <row r="183">
          <cell r="A183">
            <v>45351</v>
          </cell>
          <cell r="C183">
            <v>-0.49945934812830539</v>
          </cell>
          <cell r="F183">
            <v>-1.5934195064629879</v>
          </cell>
          <cell r="I183">
            <v>2.6278878323214836</v>
          </cell>
          <cell r="J183">
            <v>0.77308591673939819</v>
          </cell>
        </row>
        <row r="184">
          <cell r="A184">
            <v>45350</v>
          </cell>
          <cell r="C184">
            <v>1.5421237838956714</v>
          </cell>
          <cell r="F184">
            <v>-0.14397619957420266</v>
          </cell>
          <cell r="I184">
            <v>2.6916507227517226</v>
          </cell>
          <cell r="J184">
            <v>0.73150800923900328</v>
          </cell>
        </row>
        <row r="185">
          <cell r="A185">
            <v>45349</v>
          </cell>
          <cell r="C185">
            <v>0.38732035470389914</v>
          </cell>
          <cell r="F185">
            <v>1.1261368994335017</v>
          </cell>
          <cell r="I185">
            <v>2.6920248435334826</v>
          </cell>
          <cell r="J185">
            <v>0.83041555439465475</v>
          </cell>
        </row>
        <row r="186">
          <cell r="A186">
            <v>45348</v>
          </cell>
          <cell r="C186">
            <v>0.89349172504823526</v>
          </cell>
          <cell r="F186">
            <v>-0.34371924039398999</v>
          </cell>
          <cell r="I186">
            <v>2.6932934546285914</v>
          </cell>
          <cell r="J186">
            <v>0.8064347548955042</v>
          </cell>
        </row>
        <row r="187">
          <cell r="A187">
            <v>45345</v>
          </cell>
          <cell r="C187">
            <v>-0.74469155680789889</v>
          </cell>
          <cell r="F187">
            <v>0.40977215041102183</v>
          </cell>
          <cell r="I187">
            <v>2.6860923665685652</v>
          </cell>
          <cell r="J187">
            <v>0.82077905945772045</v>
          </cell>
        </row>
        <row r="188">
          <cell r="A188">
            <v>45344</v>
          </cell>
          <cell r="C188">
            <v>-4.8007705566257641</v>
          </cell>
          <cell r="F188">
            <v>2.1384163113894305E-2</v>
          </cell>
          <cell r="I188">
            <v>2.7133274162105319</v>
          </cell>
          <cell r="J188">
            <v>0.83952370431483436</v>
          </cell>
        </row>
        <row r="189">
          <cell r="A189">
            <v>45343</v>
          </cell>
          <cell r="C189">
            <v>-2.8169764098194836</v>
          </cell>
          <cell r="F189">
            <v>-0.73095697300996043</v>
          </cell>
          <cell r="I189">
            <v>2.6152105528454586</v>
          </cell>
          <cell r="J189">
            <v>0.83934247350593172</v>
          </cell>
        </row>
        <row r="190">
          <cell r="A190">
            <v>45342</v>
          </cell>
          <cell r="C190">
            <v>1.2000000000000051</v>
          </cell>
          <cell r="F190">
            <v>0.64339006259338094</v>
          </cell>
          <cell r="I190">
            <v>2.5871108088230677</v>
          </cell>
          <cell r="J190">
            <v>0.83227315798846602</v>
          </cell>
        </row>
        <row r="191">
          <cell r="A191">
            <v>45341</v>
          </cell>
          <cell r="C191">
            <v>2.7938708105473986</v>
          </cell>
          <cell r="F191">
            <v>-0.33653272183791344</v>
          </cell>
          <cell r="I191">
            <v>2.5730507298207863</v>
          </cell>
          <cell r="J191">
            <v>0.82157276386574563</v>
          </cell>
        </row>
        <row r="192">
          <cell r="A192">
            <v>45338</v>
          </cell>
          <cell r="C192">
            <v>1.0956017908875404</v>
          </cell>
          <cell r="F192">
            <v>-0.36863338946083368</v>
          </cell>
          <cell r="I192">
            <v>2.541450435879411</v>
          </cell>
          <cell r="J192">
            <v>0.84028688241890848</v>
          </cell>
        </row>
        <row r="193">
          <cell r="A193">
            <v>45337</v>
          </cell>
          <cell r="C193">
            <v>0.51581305684364565</v>
          </cell>
          <cell r="F193">
            <v>-0.58959107469363825</v>
          </cell>
          <cell r="I193">
            <v>2.5254559466761966</v>
          </cell>
          <cell r="J193">
            <v>0.83902658954948317</v>
          </cell>
        </row>
        <row r="194">
          <cell r="A194">
            <v>45336</v>
          </cell>
          <cell r="C194">
            <v>2.8353721749948191</v>
          </cell>
          <cell r="F194">
            <v>-0.32267266068026301</v>
          </cell>
          <cell r="I194">
            <v>2.5629636846339867</v>
          </cell>
          <cell r="J194">
            <v>0.84043018565390115</v>
          </cell>
        </row>
        <row r="195">
          <cell r="A195">
            <v>45335</v>
          </cell>
          <cell r="C195">
            <v>-9.2645798679369005</v>
          </cell>
          <cell r="F195">
            <v>-0.44322242852007793</v>
          </cell>
          <cell r="I195">
            <v>2.4644388973092974</v>
          </cell>
          <cell r="J195">
            <v>0.8493624579385558</v>
          </cell>
        </row>
        <row r="196">
          <cell r="A196">
            <v>45334</v>
          </cell>
          <cell r="C196">
            <v>-3.7664574190322737</v>
          </cell>
          <cell r="F196">
            <v>-0.58500914076782784</v>
          </cell>
          <cell r="I196">
            <v>2.0208022124440288</v>
          </cell>
          <cell r="J196">
            <v>0.84823515659630022</v>
          </cell>
        </row>
        <row r="197">
          <cell r="A197">
            <v>45331</v>
          </cell>
          <cell r="C197">
            <v>1.3334872712578731</v>
          </cell>
          <cell r="F197">
            <v>0.7700296770224011</v>
          </cell>
          <cell r="I197">
            <v>1.9419383410900082</v>
          </cell>
          <cell r="J197">
            <v>0.8412678579374665</v>
          </cell>
        </row>
        <row r="198">
          <cell r="A198">
            <v>45330</v>
          </cell>
          <cell r="C198">
            <v>-3.1787626751737594</v>
          </cell>
          <cell r="F198">
            <v>-0.2963388040858454</v>
          </cell>
          <cell r="I198">
            <v>2.2413663334314617</v>
          </cell>
          <cell r="J198">
            <v>0.83065656495753948</v>
          </cell>
        </row>
        <row r="199">
          <cell r="A199">
            <v>45329</v>
          </cell>
          <cell r="C199">
            <v>-9.4139797599429809E-2</v>
          </cell>
          <cell r="F199">
            <v>0.97868353136460506</v>
          </cell>
          <cell r="I199">
            <v>2.2035554548534968</v>
          </cell>
          <cell r="J199">
            <v>0.83536195357473109</v>
          </cell>
        </row>
        <row r="200">
          <cell r="A200">
            <v>45328</v>
          </cell>
          <cell r="C200">
            <v>3.828032979976443</v>
          </cell>
          <cell r="F200">
            <v>-5.0158455119515962E-3</v>
          </cell>
          <cell r="I200">
            <v>2.2001512015162827</v>
          </cell>
          <cell r="J200">
            <v>0.83256901363104752</v>
          </cell>
        </row>
        <row r="201">
          <cell r="A201">
            <v>45327</v>
          </cell>
          <cell r="C201">
            <v>-2.9438457175269477</v>
          </cell>
          <cell r="F201">
            <v>-0.71912592227785854</v>
          </cell>
          <cell r="I201">
            <v>2.0178722210577238</v>
          </cell>
          <cell r="J201">
            <v>0.83491018049170029</v>
          </cell>
        </row>
        <row r="202">
          <cell r="A202">
            <v>45324</v>
          </cell>
          <cell r="C202">
            <v>-2.5597568815381893</v>
          </cell>
          <cell r="F202">
            <v>0.3770950362167334</v>
          </cell>
          <cell r="I202">
            <v>1.9966390189889618</v>
          </cell>
          <cell r="J202">
            <v>0.82936591532851855</v>
          </cell>
        </row>
        <row r="203">
          <cell r="A203">
            <v>45323</v>
          </cell>
          <cell r="C203">
            <v>-3.7005937743657435</v>
          </cell>
          <cell r="F203">
            <v>-0.7154362170423384</v>
          </cell>
          <cell r="I203">
            <v>2.0285362412981236</v>
          </cell>
          <cell r="J203">
            <v>0.82821447271686632</v>
          </cell>
        </row>
        <row r="204">
          <cell r="A204">
            <v>45322</v>
          </cell>
          <cell r="C204">
            <v>-0.93423019431988041</v>
          </cell>
          <cell r="F204">
            <v>0.13019963175396188</v>
          </cell>
          <cell r="I204">
            <v>2.1504423756536264</v>
          </cell>
          <cell r="J204">
            <v>0.86444450647115512</v>
          </cell>
        </row>
        <row r="205">
          <cell r="A205">
            <v>45321</v>
          </cell>
          <cell r="C205">
            <v>-3.7092920910348299</v>
          </cell>
          <cell r="F205">
            <v>-0.93713896445224865</v>
          </cell>
          <cell r="I205">
            <v>2.1518618621829799</v>
          </cell>
          <cell r="J205">
            <v>0.86417903681075792</v>
          </cell>
        </row>
        <row r="206">
          <cell r="A206">
            <v>45320</v>
          </cell>
          <cell r="C206">
            <v>-0.91407678244972579</v>
          </cell>
          <cell r="F206">
            <v>1.0012963418997216</v>
          </cell>
          <cell r="I206">
            <v>2.0786725557104853</v>
          </cell>
          <cell r="J206">
            <v>0.84879200533896171</v>
          </cell>
        </row>
        <row r="207">
          <cell r="A207">
            <v>45316</v>
          </cell>
          <cell r="C207">
            <v>-1.8450184501845017</v>
          </cell>
          <cell r="F207">
            <v>-1.7711246871779773</v>
          </cell>
          <cell r="I207">
            <v>2.0879456849474192</v>
          </cell>
          <cell r="J207">
            <v>0.85708990833849419</v>
          </cell>
        </row>
        <row r="208">
          <cell r="A208">
            <v>45315</v>
          </cell>
          <cell r="C208">
            <v>-1.006981740064447</v>
          </cell>
          <cell r="F208">
            <v>0.47464945720896839</v>
          </cell>
          <cell r="I208">
            <v>2.0769763082218877</v>
          </cell>
          <cell r="J208">
            <v>0.82558705057437098</v>
          </cell>
        </row>
        <row r="209">
          <cell r="A209">
            <v>45314</v>
          </cell>
          <cell r="C209">
            <v>-2.061576020615751</v>
          </cell>
          <cell r="F209">
            <v>-1.0028456298257498</v>
          </cell>
          <cell r="I209">
            <v>2.0754930880312301</v>
          </cell>
          <cell r="J209">
            <v>0.81951330187373572</v>
          </cell>
        </row>
        <row r="210">
          <cell r="A210">
            <v>45311</v>
          </cell>
          <cell r="C210">
            <v>0.13848497438027974</v>
          </cell>
          <cell r="F210">
            <v>1.5678851912537433</v>
          </cell>
          <cell r="I210">
            <v>2.0510169619784229</v>
          </cell>
          <cell r="J210">
            <v>0.80621909092259736</v>
          </cell>
        </row>
        <row r="211">
          <cell r="A211">
            <v>45310</v>
          </cell>
          <cell r="C211">
            <v>0.51168579726177998</v>
          </cell>
          <cell r="F211">
            <v>0.23456549754773448</v>
          </cell>
          <cell r="I211">
            <v>2.0569390190050667</v>
          </cell>
          <cell r="J211">
            <v>0.74930721620436636</v>
          </cell>
        </row>
        <row r="212">
          <cell r="A212">
            <v>45309</v>
          </cell>
          <cell r="C212">
            <v>-0.94936708860759189</v>
          </cell>
          <cell r="F212">
            <v>-0.74066708598491127</v>
          </cell>
          <cell r="I212">
            <v>2.1591962019886792</v>
          </cell>
          <cell r="J212">
            <v>0.74792459005301348</v>
          </cell>
        </row>
        <row r="213">
          <cell r="A213">
            <v>45308</v>
          </cell>
          <cell r="C213">
            <v>2.3058758160855706</v>
          </cell>
          <cell r="F213">
            <v>0.51113000733846981</v>
          </cell>
          <cell r="I213">
            <v>2.1568951220743742</v>
          </cell>
          <cell r="J213">
            <v>0.74021695148370903</v>
          </cell>
        </row>
        <row r="214">
          <cell r="A214">
            <v>45307</v>
          </cell>
          <cell r="C214">
            <v>1.5546503733876504</v>
          </cell>
          <cell r="F214">
            <v>2.1340212637244131</v>
          </cell>
          <cell r="I214">
            <v>2.1119150986770405</v>
          </cell>
          <cell r="J214">
            <v>0.73394566960466501</v>
          </cell>
        </row>
        <row r="215">
          <cell r="A215">
            <v>45306</v>
          </cell>
          <cell r="C215">
            <v>-2.2795641419881099</v>
          </cell>
          <cell r="F215">
            <v>0.29570221901481669</v>
          </cell>
          <cell r="I215">
            <v>2.0904034219263292</v>
          </cell>
          <cell r="J215">
            <v>0.6143480892691453</v>
          </cell>
        </row>
        <row r="216">
          <cell r="A216">
            <v>45303</v>
          </cell>
          <cell r="C216">
            <v>0.54727048843891102</v>
          </cell>
          <cell r="F216">
            <v>-0.91820549429912257</v>
          </cell>
          <cell r="I216">
            <v>2.1708670763606523</v>
          </cell>
          <cell r="J216">
            <v>0.6877770513358068</v>
          </cell>
        </row>
        <row r="217">
          <cell r="A217">
            <v>45302</v>
          </cell>
          <cell r="C217">
            <v>1.177030888556263</v>
          </cell>
          <cell r="F217">
            <v>-1.1297331984443553</v>
          </cell>
          <cell r="I217">
            <v>2.1667159698335299</v>
          </cell>
          <cell r="J217">
            <v>0.68148024116176198</v>
          </cell>
        </row>
        <row r="218">
          <cell r="A218">
            <v>45301</v>
          </cell>
          <cell r="C218">
            <v>-0.51778629547440103</v>
          </cell>
          <cell r="F218">
            <v>-0.13165675006467348</v>
          </cell>
          <cell r="I218">
            <v>2.2376071702920353</v>
          </cell>
          <cell r="J218">
            <v>0.66292685494846948</v>
          </cell>
        </row>
        <row r="219">
          <cell r="A219">
            <v>45300</v>
          </cell>
          <cell r="C219">
            <v>-0.75706367446262302</v>
          </cell>
          <cell r="F219">
            <v>-0.34160240902552963</v>
          </cell>
          <cell r="I219">
            <v>2.2383173276075907</v>
          </cell>
          <cell r="J219">
            <v>0.67723681450356088</v>
          </cell>
        </row>
        <row r="220">
          <cell r="A220">
            <v>45299</v>
          </cell>
          <cell r="C220">
            <v>0.49720746492303186</v>
          </cell>
          <cell r="F220">
            <v>-0.14783115222430673</v>
          </cell>
          <cell r="I220">
            <v>2.2462587676929542</v>
          </cell>
          <cell r="J220">
            <v>0.67812124332077883</v>
          </cell>
        </row>
        <row r="221">
          <cell r="A221">
            <v>45296</v>
          </cell>
          <cell r="C221">
            <v>2.0196543544561139</v>
          </cell>
          <cell r="F221">
            <v>0.91944405708176113</v>
          </cell>
          <cell r="I221">
            <v>2.2565962593337505</v>
          </cell>
          <cell r="J221">
            <v>0.680126207224655</v>
          </cell>
        </row>
        <row r="222">
          <cell r="A222">
            <v>45295</v>
          </cell>
          <cell r="C222">
            <v>-1.840164751212386</v>
          </cell>
          <cell r="F222">
            <v>-0.24043333271920303</v>
          </cell>
          <cell r="I222">
            <v>2.210508691012758</v>
          </cell>
          <cell r="J222">
            <v>0.64635449533325406</v>
          </cell>
        </row>
        <row r="223">
          <cell r="A223">
            <v>45294</v>
          </cell>
          <cell r="C223">
            <v>-3.6884136437466166</v>
          </cell>
          <cell r="F223">
            <v>-0.65216588329808944</v>
          </cell>
          <cell r="I223">
            <v>2.2344263268725326</v>
          </cell>
          <cell r="J223">
            <v>0.6468981228097993</v>
          </cell>
        </row>
        <row r="224">
          <cell r="A224">
            <v>45293</v>
          </cell>
          <cell r="C224">
            <v>-1.5178132246504048</v>
          </cell>
          <cell r="F224">
            <v>0.68990837626380919</v>
          </cell>
          <cell r="I224">
            <v>2.1853872734495576</v>
          </cell>
          <cell r="J224">
            <v>0.65457316721098269</v>
          </cell>
        </row>
        <row r="225">
          <cell r="A225">
            <v>45292</v>
          </cell>
          <cell r="C225">
            <v>2.1976453799500506</v>
          </cell>
          <cell r="F225">
            <v>0.35124481902354027</v>
          </cell>
          <cell r="I225">
            <v>2.2111400060529061</v>
          </cell>
          <cell r="J225">
            <v>0.63910630213705055</v>
          </cell>
        </row>
        <row r="226">
          <cell r="A226">
            <v>45289</v>
          </cell>
          <cell r="C226">
            <v>-0.9704670809187923</v>
          </cell>
          <cell r="F226">
            <v>-4.8293847363845843E-2</v>
          </cell>
          <cell r="I226">
            <v>2.2009518617164674</v>
          </cell>
          <cell r="J226">
            <v>0.63731770390753306</v>
          </cell>
        </row>
        <row r="227">
          <cell r="A227">
            <v>45288</v>
          </cell>
          <cell r="C227">
            <v>-7.2758037225042331</v>
          </cell>
          <cell r="F227">
            <v>0.21765739897107078</v>
          </cell>
          <cell r="I227">
            <v>2.2390856664051095</v>
          </cell>
          <cell r="J227">
            <v>0.64670922245406481</v>
          </cell>
        </row>
        <row r="228">
          <cell r="A228">
            <v>45287</v>
          </cell>
          <cell r="C228">
            <v>-1.2849756690997636</v>
          </cell>
          <cell r="F228">
            <v>-0.56913406218002327</v>
          </cell>
          <cell r="I228">
            <v>1.7848354653699705</v>
          </cell>
          <cell r="J228">
            <v>0.64896421619453271</v>
          </cell>
        </row>
        <row r="229">
          <cell r="A229">
            <v>45286</v>
          </cell>
          <cell r="C229">
            <v>-1.3171069860586853</v>
          </cell>
          <cell r="F229">
            <v>-0.9854650827185788</v>
          </cell>
          <cell r="I229">
            <v>1.8022830475788159</v>
          </cell>
          <cell r="J229">
            <v>0.66119187795315704</v>
          </cell>
        </row>
        <row r="230">
          <cell r="A230">
            <v>45282</v>
          </cell>
          <cell r="C230">
            <v>-1.4751795192007564</v>
          </cell>
          <cell r="F230">
            <v>-0.42884426586943969</v>
          </cell>
          <cell r="I230">
            <v>1.8182354608376852</v>
          </cell>
          <cell r="J230">
            <v>0.66272328122187774</v>
          </cell>
        </row>
        <row r="231">
          <cell r="A231">
            <v>45281</v>
          </cell>
          <cell r="C231">
            <v>0</v>
          </cell>
          <cell r="F231">
            <v>-0.44193279436425459</v>
          </cell>
          <cell r="I231">
            <v>1.8271842424577625</v>
          </cell>
          <cell r="J231">
            <v>0.67738339211017562</v>
          </cell>
        </row>
        <row r="232">
          <cell r="A232">
            <v>45280</v>
          </cell>
          <cell r="C232">
            <v>1.639863740790624</v>
          </cell>
          <cell r="F232">
            <v>-0.49352977292454181</v>
          </cell>
          <cell r="I232">
            <v>1.8697981308271105</v>
          </cell>
          <cell r="J232">
            <v>0.69297444336779934</v>
          </cell>
        </row>
        <row r="233">
          <cell r="A233">
            <v>45279</v>
          </cell>
          <cell r="C233">
            <v>4.201091192517544</v>
          </cell>
          <cell r="F233">
            <v>1.4323775481497629</v>
          </cell>
          <cell r="I233">
            <v>1.8864620923089421</v>
          </cell>
          <cell r="J233">
            <v>0.70920052755530405</v>
          </cell>
        </row>
        <row r="234">
          <cell r="A234">
            <v>45278</v>
          </cell>
          <cell r="C234">
            <v>-7.4799910240209754E-3</v>
          </cell>
          <cell r="F234">
            <v>-0.1605828528277829</v>
          </cell>
          <cell r="I234">
            <v>1.6782179550185519</v>
          </cell>
          <cell r="J234">
            <v>0.59764369394808659</v>
          </cell>
        </row>
        <row r="235">
          <cell r="A235">
            <v>45275</v>
          </cell>
          <cell r="C235">
            <v>0.57600239377618534</v>
          </cell>
          <cell r="F235">
            <v>0.17741547669904498</v>
          </cell>
          <cell r="I235">
            <v>1.724023455005947</v>
          </cell>
          <cell r="J235">
            <v>0.6107045463655052</v>
          </cell>
        </row>
        <row r="236">
          <cell r="A236">
            <v>45274</v>
          </cell>
          <cell r="C236">
            <v>0.81814801041279284</v>
          </cell>
          <cell r="F236">
            <v>-1.2767603516858441</v>
          </cell>
          <cell r="I236">
            <v>1.7655656709262433</v>
          </cell>
          <cell r="J236">
            <v>0.60932904574553126</v>
          </cell>
        </row>
        <row r="237">
          <cell r="A237">
            <v>45273</v>
          </cell>
          <cell r="C237">
            <v>0.67871634083364407</v>
          </cell>
          <cell r="F237">
            <v>-1.2101856703819729</v>
          </cell>
          <cell r="I237">
            <v>1.8024605635361162</v>
          </cell>
          <cell r="J237">
            <v>0.59308991404717493</v>
          </cell>
        </row>
        <row r="238">
          <cell r="A238">
            <v>45272</v>
          </cell>
          <cell r="C238">
            <v>0.38103612515571517</v>
          </cell>
          <cell r="F238">
            <v>-9.5334351188798294E-2</v>
          </cell>
          <cell r="I238">
            <v>1.8461424039892611</v>
          </cell>
          <cell r="J238">
            <v>0.57558960776349555</v>
          </cell>
        </row>
        <row r="239">
          <cell r="A239">
            <v>45271</v>
          </cell>
          <cell r="C239">
            <v>-0.85407693992262534</v>
          </cell>
          <cell r="F239">
            <v>0.433838441816846</v>
          </cell>
          <cell r="I239">
            <v>1.9022204408163863</v>
          </cell>
          <cell r="J239">
            <v>0.59085287063200087</v>
          </cell>
        </row>
        <row r="240">
          <cell r="A240">
            <v>45268</v>
          </cell>
          <cell r="C240">
            <v>0.7362685907819172</v>
          </cell>
          <cell r="F240">
            <v>-0.1319229798400593</v>
          </cell>
          <cell r="I240">
            <v>1.9681481610423353</v>
          </cell>
          <cell r="J240">
            <v>0.56523127608049661</v>
          </cell>
        </row>
        <row r="241">
          <cell r="A241">
            <v>45267</v>
          </cell>
          <cell r="C241">
            <v>3.5374945183452611</v>
          </cell>
          <cell r="F241">
            <v>-0.32547426249678096</v>
          </cell>
          <cell r="I241">
            <v>2.0254261942596838</v>
          </cell>
          <cell r="J241">
            <v>0.5802300400937126</v>
          </cell>
        </row>
        <row r="242">
          <cell r="A242">
            <v>45266</v>
          </cell>
          <cell r="C242">
            <v>-0.76238881829732841</v>
          </cell>
          <cell r="F242">
            <v>0.17487076069976659</v>
          </cell>
          <cell r="I242">
            <v>1.7208844736252096</v>
          </cell>
          <cell r="J242">
            <v>0.60401481044677785</v>
          </cell>
        </row>
        <row r="243">
          <cell r="A243">
            <v>45265</v>
          </cell>
          <cell r="C243">
            <v>-0.24185517143262653</v>
          </cell>
          <cell r="F243">
            <v>-0.39450369429307985</v>
          </cell>
          <cell r="I243">
            <v>1.8048355458637255</v>
          </cell>
          <cell r="J243">
            <v>0.59306635441491129</v>
          </cell>
        </row>
        <row r="244">
          <cell r="A244">
            <v>45264</v>
          </cell>
          <cell r="C244">
            <v>-0.7201939532230559</v>
          </cell>
          <cell r="F244">
            <v>-0.80699684969143903</v>
          </cell>
          <cell r="I244">
            <v>1.8950026089249179</v>
          </cell>
          <cell r="J244">
            <v>0.62231370714682921</v>
          </cell>
        </row>
        <row r="245">
          <cell r="A245">
            <v>45261</v>
          </cell>
          <cell r="C245">
            <v>-4.0436687495510988</v>
          </cell>
          <cell r="F245">
            <v>-2.0249627781967141</v>
          </cell>
          <cell r="I245">
            <v>2.0098519659845886</v>
          </cell>
          <cell r="J245">
            <v>0.65467260180801479</v>
          </cell>
        </row>
        <row r="246">
          <cell r="A246">
            <v>45260</v>
          </cell>
          <cell r="C246">
            <v>-0.71107784431137722</v>
          </cell>
          <cell r="F246">
            <v>-0.66484440913957532</v>
          </cell>
          <cell r="I246">
            <v>1.6966138701775324</v>
          </cell>
          <cell r="J246">
            <v>0.36982626896557252</v>
          </cell>
        </row>
        <row r="247">
          <cell r="A247">
            <v>45259</v>
          </cell>
          <cell r="C247">
            <v>-3.8447041085563516</v>
          </cell>
          <cell r="F247">
            <v>-0.18154138820801966</v>
          </cell>
          <cell r="I247">
            <v>1.8242012433057089</v>
          </cell>
          <cell r="J247">
            <v>0.37362468387003517</v>
          </cell>
        </row>
        <row r="248">
          <cell r="A248">
            <v>45258</v>
          </cell>
          <cell r="C248">
            <v>-0.79968639749118353</v>
          </cell>
          <cell r="F248">
            <v>-1.0295273827413485</v>
          </cell>
          <cell r="I248">
            <v>0.94329280684640682</v>
          </cell>
          <cell r="J248">
            <v>0.40576073840046262</v>
          </cell>
        </row>
        <row r="249">
          <cell r="A249">
            <v>45254</v>
          </cell>
          <cell r="C249">
            <v>0.600648067651951</v>
          </cell>
          <cell r="F249">
            <v>-0.47763415235021139</v>
          </cell>
          <cell r="I249">
            <v>0.77980657634063011</v>
          </cell>
          <cell r="J249">
            <v>0.21280090341865995</v>
          </cell>
        </row>
        <row r="250">
          <cell r="A250">
            <v>45253</v>
          </cell>
          <cell r="C250">
            <v>1.0684264278419284</v>
          </cell>
          <cell r="F250">
            <v>3.687855840199282E-2</v>
          </cell>
          <cell r="I250">
            <v>0.89173786385747511</v>
          </cell>
          <cell r="J250">
            <v>8.8267261408163669E-2</v>
          </cell>
        </row>
        <row r="251">
          <cell r="A251">
            <v>45252</v>
          </cell>
          <cell r="C251">
            <v>-0.33424018655265869</v>
          </cell>
          <cell r="F251">
            <v>4.9742450257542398E-2</v>
          </cell>
          <cell r="I251">
            <v>1.0757146963023767</v>
          </cell>
          <cell r="J251">
            <v>9.6671687983065718E-2</v>
          </cell>
        </row>
        <row r="252">
          <cell r="A252">
            <v>45251</v>
          </cell>
          <cell r="C252">
            <v>1.8171892060520944</v>
          </cell>
          <cell r="F252">
            <v>-0.14360092570858901</v>
          </cell>
          <cell r="I252">
            <v>0</v>
          </cell>
          <cell r="J252">
            <v>0</v>
          </cell>
        </row>
      </sheetData>
      <sheetData sheetId="2">
        <row r="5">
          <cell r="E5">
            <v>41334</v>
          </cell>
          <cell r="F5">
            <v>41699</v>
          </cell>
          <cell r="G5">
            <v>42064</v>
          </cell>
          <cell r="H5">
            <v>42430</v>
          </cell>
          <cell r="I5">
            <v>42795</v>
          </cell>
          <cell r="J5">
            <v>43160</v>
          </cell>
          <cell r="K5">
            <v>43525</v>
          </cell>
          <cell r="L5">
            <v>43891</v>
          </cell>
          <cell r="M5">
            <v>44256</v>
          </cell>
          <cell r="N5">
            <v>44621</v>
          </cell>
          <cell r="O5">
            <v>44986</v>
          </cell>
          <cell r="P5">
            <v>45352</v>
          </cell>
        </row>
        <row r="9">
          <cell r="E9"/>
          <cell r="F9">
            <v>38.184663536776213</v>
          </cell>
          <cell r="G9">
            <v>81.426953567383919</v>
          </cell>
          <cell r="H9">
            <v>-3.838951310861423</v>
          </cell>
          <cell r="I9">
            <v>-0.64913988964621872</v>
          </cell>
          <cell r="J9">
            <v>3.2669062397909177E-2</v>
          </cell>
          <cell r="K9">
            <v>2.5800130633572826</v>
          </cell>
          <cell r="L9">
            <v>9.6466093600764093</v>
          </cell>
          <cell r="M9">
            <v>0.81300813008130091</v>
          </cell>
          <cell r="N9">
            <v>2.5057603686635943</v>
          </cell>
          <cell r="O9">
            <v>-12.222534419780837</v>
          </cell>
          <cell r="P9">
            <v>-1.6325224071702944</v>
          </cell>
        </row>
        <row r="14">
          <cell r="E14"/>
          <cell r="F14">
            <v>23.366336633663369</v>
          </cell>
          <cell r="G14">
            <v>18.780096308186195</v>
          </cell>
          <cell r="H14">
            <v>13.243243243243244</v>
          </cell>
          <cell r="I14">
            <v>9.9045346062052513</v>
          </cell>
          <cell r="J14">
            <v>19.435396308360477</v>
          </cell>
          <cell r="K14">
            <v>28.545454545454547</v>
          </cell>
          <cell r="L14">
            <v>9.1230551626591225</v>
          </cell>
          <cell r="M14">
            <v>2.0090732339598185</v>
          </cell>
          <cell r="N14">
            <v>-17.725540025412961</v>
          </cell>
          <cell r="O14">
            <v>15.057915057915059</v>
          </cell>
          <cell r="P14">
            <v>21.744966442953022</v>
          </cell>
        </row>
        <row r="45">
          <cell r="F45">
            <v>17.716100782123942</v>
          </cell>
          <cell r="G45">
            <v>35.760075791153064</v>
          </cell>
          <cell r="H45">
            <v>40.874933977757358</v>
          </cell>
          <cell r="I45">
            <v>12.226742801143955</v>
          </cell>
          <cell r="J45">
            <v>10.392153643118906</v>
          </cell>
          <cell r="K45">
            <v>-50.842503073827999</v>
          </cell>
          <cell r="L45">
            <v>-37.470028914468699</v>
          </cell>
          <cell r="M45">
            <v>-24.817560162233182</v>
          </cell>
          <cell r="N45">
            <v>145.98739628819715</v>
          </cell>
          <cell r="O45">
            <v>10.342426562082629</v>
          </cell>
          <cell r="P45">
            <v>25.622292548646818</v>
          </cell>
        </row>
      </sheetData>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L5:P9" headerRowDxfId="0">
  <tableColumns count="5">
    <tableColumn id="1" xr3:uid="{00000000-0010-0000-0000-000001000000}" name="Column1"/>
    <tableColumn id="2" xr3:uid="{00000000-0010-0000-0000-000002000000}" name="BETA"/>
    <tableColumn id="3" xr3:uid="{00000000-0010-0000-0000-000003000000}" name="Rm avg"/>
    <tableColumn id="4" xr3:uid="{00000000-0010-0000-0000-000004000000}" name="R0 avg"/>
    <tableColumn id="5" xr3:uid="{00000000-0010-0000-0000-000005000000}" name="Column2"/>
  </tableColumns>
  <tableStyleInfo name="CAPM K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hyperlink" Target="https://in.investing.com/rates-bonds/india-10-year-bond-yie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245"/>
  <sheetViews>
    <sheetView tabSelected="1" workbookViewId="0">
      <selection activeCell="L5" sqref="L5:P9"/>
    </sheetView>
  </sheetViews>
  <sheetFormatPr defaultColWidth="14.44140625" defaultRowHeight="15" customHeight="1"/>
  <cols>
    <col min="1" max="1" width="10.109375" customWidth="1"/>
    <col min="2" max="11" width="8.77734375" customWidth="1"/>
    <col min="12" max="12" width="9.21875" customWidth="1"/>
    <col min="13" max="26" width="8.77734375" customWidth="1"/>
  </cols>
  <sheetData>
    <row r="1" spans="1:16" ht="14.25" customHeight="1">
      <c r="A1" s="17" t="s">
        <v>791</v>
      </c>
    </row>
    <row r="2" spans="1:16" ht="14.25" customHeight="1">
      <c r="A2" s="4" t="s">
        <v>3</v>
      </c>
      <c r="B2" s="4" t="s">
        <v>4</v>
      </c>
      <c r="C2" s="4" t="s">
        <v>5</v>
      </c>
      <c r="D2" s="5" t="s">
        <v>6</v>
      </c>
      <c r="E2" s="5" t="s">
        <v>7</v>
      </c>
      <c r="F2" s="28" t="s">
        <v>792</v>
      </c>
      <c r="G2" s="29" t="s">
        <v>793</v>
      </c>
      <c r="H2" s="29"/>
      <c r="I2" s="17" t="s">
        <v>794</v>
      </c>
    </row>
    <row r="3" spans="1:16" ht="14.25" customHeight="1">
      <c r="A3" s="10" t="s">
        <v>10</v>
      </c>
      <c r="B3" s="11">
        <v>1122.0999999999999</v>
      </c>
      <c r="C3" s="11">
        <v>23875.7</v>
      </c>
      <c r="D3" s="12">
        <v>-0.02</v>
      </c>
      <c r="E3" s="12">
        <v>2.2499999999999999E-2</v>
      </c>
      <c r="F3" s="30">
        <v>0.28049099999999999</v>
      </c>
      <c r="G3" s="31">
        <v>6.9370000000000003</v>
      </c>
      <c r="I3" s="17">
        <f t="shared" ref="I3:I257" si="0">(G3*0.01)+(F3*(E3-(G3*0.01)))</f>
        <v>5.6223386829999999E-2</v>
      </c>
    </row>
    <row r="4" spans="1:16" ht="14.25" customHeight="1">
      <c r="A4" s="10" t="s">
        <v>11</v>
      </c>
      <c r="B4" s="11">
        <v>1144.95</v>
      </c>
      <c r="C4" s="11">
        <v>23349.9</v>
      </c>
      <c r="D4" s="12">
        <v>-4.1799999999999997E-2</v>
      </c>
      <c r="E4" s="12">
        <v>-7.1999999999999998E-3</v>
      </c>
      <c r="F4" s="30">
        <v>0.28049099999999999</v>
      </c>
      <c r="G4" s="31">
        <v>6.9409999999999998</v>
      </c>
      <c r="I4" s="17">
        <f t="shared" si="0"/>
        <v>4.7921584490000002E-2</v>
      </c>
    </row>
    <row r="5" spans="1:16" ht="14.25" customHeight="1">
      <c r="A5" s="10" t="s">
        <v>13</v>
      </c>
      <c r="B5" s="11">
        <v>1194.8499999999999</v>
      </c>
      <c r="C5" s="11">
        <v>23518.5</v>
      </c>
      <c r="D5" s="12">
        <v>-1.6999999999999999E-3</v>
      </c>
      <c r="E5" s="12">
        <v>2.8E-3</v>
      </c>
      <c r="F5" s="30">
        <v>0.28049099999999999</v>
      </c>
      <c r="G5" s="31">
        <v>6.8220000000000001</v>
      </c>
      <c r="I5" s="17">
        <f t="shared" si="0"/>
        <v>4.9870278779999999E-2</v>
      </c>
      <c r="K5" s="32" t="s">
        <v>795</v>
      </c>
      <c r="L5" s="155" t="s">
        <v>796</v>
      </c>
      <c r="M5" s="155" t="s">
        <v>797</v>
      </c>
      <c r="N5" s="155" t="s">
        <v>798</v>
      </c>
      <c r="O5" s="155" t="s">
        <v>799</v>
      </c>
      <c r="P5" s="155" t="s">
        <v>800</v>
      </c>
    </row>
    <row r="6" spans="1:16" ht="14.25" customHeight="1">
      <c r="A6" s="10" t="s">
        <v>15</v>
      </c>
      <c r="B6" s="11">
        <v>1196.8499999999999</v>
      </c>
      <c r="C6" s="11">
        <v>23453.8</v>
      </c>
      <c r="D6" s="12">
        <v>-1.8E-3</v>
      </c>
      <c r="E6" s="12">
        <v>-3.3999999999999998E-3</v>
      </c>
      <c r="F6" s="30">
        <v>0.28049099999999999</v>
      </c>
      <c r="G6" s="31">
        <v>6.85</v>
      </c>
      <c r="I6" s="17">
        <f t="shared" si="0"/>
        <v>4.8332697099999995E-2</v>
      </c>
      <c r="K6" s="32" t="s">
        <v>801</v>
      </c>
      <c r="L6" s="17"/>
      <c r="M6" s="13">
        <v>1.191452</v>
      </c>
      <c r="N6" s="17">
        <v>8.0161299999999996E-4</v>
      </c>
      <c r="O6" s="17">
        <v>2.499598E-3</v>
      </c>
      <c r="P6" s="17" t="s">
        <v>802</v>
      </c>
    </row>
    <row r="7" spans="1:16" ht="14.25" customHeight="1">
      <c r="A7" s="10" t="s">
        <v>17</v>
      </c>
      <c r="B7" s="11">
        <v>1199</v>
      </c>
      <c r="C7" s="11">
        <v>23532.7</v>
      </c>
      <c r="D7" s="12">
        <v>1.04E-2</v>
      </c>
      <c r="E7" s="12">
        <v>-1.1000000000000001E-3</v>
      </c>
      <c r="F7" s="30">
        <v>0.28049099999999999</v>
      </c>
      <c r="G7" s="31">
        <v>6.8310000000000004</v>
      </c>
      <c r="I7" s="17">
        <f t="shared" si="0"/>
        <v>4.8841119690000004E-2</v>
      </c>
      <c r="K7" s="32" t="s">
        <v>803</v>
      </c>
      <c r="L7" s="17"/>
      <c r="M7" s="25">
        <v>0.91336200000000001</v>
      </c>
      <c r="N7" s="17">
        <v>5.9999999999999995E-4</v>
      </c>
      <c r="O7" s="17">
        <v>1.84004E-3</v>
      </c>
      <c r="P7" s="17" t="s">
        <v>801</v>
      </c>
    </row>
    <row r="8" spans="1:16" ht="14.25" customHeight="1">
      <c r="A8" s="10" t="s">
        <v>19</v>
      </c>
      <c r="B8" s="11">
        <v>1186.7</v>
      </c>
      <c r="C8" s="11">
        <v>23559.05</v>
      </c>
      <c r="D8" s="12">
        <v>-4.4299999999999999E-2</v>
      </c>
      <c r="E8" s="12">
        <v>-1.3599999999999999E-2</v>
      </c>
      <c r="F8" s="30">
        <v>0.28049099999999999</v>
      </c>
      <c r="G8" s="31">
        <v>6.8109999999999999</v>
      </c>
      <c r="I8" s="17">
        <f t="shared" si="0"/>
        <v>4.5191080389999999E-2</v>
      </c>
      <c r="K8" s="33" t="s">
        <v>804</v>
      </c>
      <c r="L8" s="17"/>
      <c r="M8" s="25">
        <v>0.62151999999999996</v>
      </c>
      <c r="N8" s="34">
        <v>4.3899999999999999E-4</v>
      </c>
      <c r="O8" s="17">
        <v>1.5784180000000001E-3</v>
      </c>
      <c r="P8" s="17" t="s">
        <v>803</v>
      </c>
    </row>
    <row r="9" spans="1:16" ht="14.25" customHeight="1">
      <c r="A9" s="18">
        <v>45637</v>
      </c>
      <c r="B9" s="11">
        <v>1241.6500000000001</v>
      </c>
      <c r="C9" s="11">
        <v>23883.45</v>
      </c>
      <c r="D9" s="12">
        <v>-6.7000000000000002E-3</v>
      </c>
      <c r="E9" s="12">
        <v>-1.0699999999999999E-2</v>
      </c>
      <c r="F9" s="30">
        <v>0.28049099999999999</v>
      </c>
      <c r="G9" s="31">
        <v>6.8209999999999997</v>
      </c>
      <c r="I9" s="17">
        <f t="shared" si="0"/>
        <v>4.607645518999999E-2</v>
      </c>
      <c r="L9" s="17"/>
      <c r="M9" s="25">
        <v>0.28049099999999999</v>
      </c>
      <c r="N9" s="17">
        <v>6.3217999999999998E-4</v>
      </c>
      <c r="O9" s="34">
        <v>1.005E-3</v>
      </c>
      <c r="P9" s="17" t="s">
        <v>804</v>
      </c>
    </row>
    <row r="10" spans="1:16" ht="14.25" customHeight="1">
      <c r="A10" s="18">
        <v>45607</v>
      </c>
      <c r="B10" s="11">
        <v>1250</v>
      </c>
      <c r="C10" s="11">
        <v>24141.3</v>
      </c>
      <c r="D10" s="12">
        <v>2.5000000000000001E-3</v>
      </c>
      <c r="E10" s="12">
        <v>-2.9999999999999997E-4</v>
      </c>
      <c r="F10" s="30">
        <v>0.28049099999999999</v>
      </c>
      <c r="G10" s="31">
        <v>6.827</v>
      </c>
      <c r="I10" s="17">
        <f t="shared" si="0"/>
        <v>4.9036732129999996E-2</v>
      </c>
    </row>
    <row r="11" spans="1:16" ht="14.25" customHeight="1">
      <c r="A11" s="18">
        <v>45515</v>
      </c>
      <c r="B11" s="11">
        <v>1246.9000000000001</v>
      </c>
      <c r="C11" s="11">
        <v>24148.2</v>
      </c>
      <c r="D11" s="12">
        <v>-1.8700000000000001E-2</v>
      </c>
      <c r="E11" s="12">
        <v>-2.0999999999999999E-3</v>
      </c>
      <c r="F11" s="30">
        <v>0.28049099999999999</v>
      </c>
      <c r="G11" s="31">
        <v>6.8040000000000003</v>
      </c>
      <c r="H11" s="17">
        <v>3</v>
      </c>
      <c r="I11" s="17">
        <f t="shared" si="0"/>
        <v>4.8366361260000004E-2</v>
      </c>
      <c r="K11" s="17" t="s">
        <v>805</v>
      </c>
    </row>
    <row r="12" spans="1:16" ht="14.25" customHeight="1">
      <c r="A12" s="18">
        <v>45484</v>
      </c>
      <c r="B12" s="11">
        <v>1270.5999999999999</v>
      </c>
      <c r="C12" s="11">
        <v>24199.35</v>
      </c>
      <c r="D12" s="12">
        <v>-4.4999999999999997E-3</v>
      </c>
      <c r="E12" s="12">
        <v>-1.1599999999999999E-2</v>
      </c>
      <c r="F12" s="30">
        <v>0.28049099999999999</v>
      </c>
      <c r="G12" s="31">
        <v>6.7949999999999999</v>
      </c>
      <c r="I12" s="17">
        <f t="shared" si="0"/>
        <v>4.5636940949999996E-2</v>
      </c>
      <c r="L12" s="35" t="s">
        <v>806</v>
      </c>
      <c r="M12" s="35">
        <v>4.848441832E-2</v>
      </c>
    </row>
    <row r="13" spans="1:16" ht="14.25" customHeight="1">
      <c r="A13" s="18">
        <v>45454</v>
      </c>
      <c r="B13" s="11">
        <v>1276.3499999999999</v>
      </c>
      <c r="C13" s="11">
        <v>24484.05</v>
      </c>
      <c r="D13" s="12">
        <v>3.78E-2</v>
      </c>
      <c r="E13" s="12">
        <v>1.12E-2</v>
      </c>
      <c r="F13" s="30">
        <v>0.28049099999999999</v>
      </c>
      <c r="G13" s="31">
        <v>6.7850000000000001</v>
      </c>
      <c r="I13" s="17">
        <f t="shared" si="0"/>
        <v>5.1960184850000007E-2</v>
      </c>
    </row>
    <row r="14" spans="1:16" ht="14.25" customHeight="1">
      <c r="A14" s="18">
        <v>45423</v>
      </c>
      <c r="B14" s="11">
        <v>1229.9000000000001</v>
      </c>
      <c r="C14" s="11">
        <v>24213.3</v>
      </c>
      <c r="D14" s="12">
        <v>-2.7099999999999999E-2</v>
      </c>
      <c r="E14" s="12">
        <v>9.1000000000000004E-3</v>
      </c>
      <c r="F14" s="30">
        <v>0.28049099999999999</v>
      </c>
      <c r="G14" s="31">
        <v>6.774</v>
      </c>
      <c r="I14" s="17">
        <f t="shared" si="0"/>
        <v>5.1292007760000008E-2</v>
      </c>
    </row>
    <row r="15" spans="1:16" ht="14.25" customHeight="1">
      <c r="A15" s="18">
        <v>45393</v>
      </c>
      <c r="B15" s="11">
        <v>1264.0999999999999</v>
      </c>
      <c r="C15" s="11">
        <v>23995.35</v>
      </c>
      <c r="D15" s="12">
        <v>-2.2800000000000001E-2</v>
      </c>
      <c r="E15" s="12">
        <v>-1.2699999999999999E-2</v>
      </c>
      <c r="F15" s="30">
        <v>0.28049099999999999</v>
      </c>
      <c r="G15" s="31">
        <v>6.7960000000000003</v>
      </c>
      <c r="I15" s="17">
        <f t="shared" si="0"/>
        <v>4.5335595940000001E-2</v>
      </c>
    </row>
    <row r="16" spans="1:16" ht="14.25" customHeight="1">
      <c r="A16" s="18">
        <v>45302</v>
      </c>
      <c r="B16" s="11">
        <v>1293.6500000000001</v>
      </c>
      <c r="C16" s="11">
        <v>24304.35</v>
      </c>
      <c r="D16" s="12">
        <v>1.5299999999999999E-2</v>
      </c>
      <c r="E16" s="12">
        <v>4.1000000000000003E-3</v>
      </c>
      <c r="F16" s="30">
        <v>0.28049099999999999</v>
      </c>
      <c r="G16" s="31">
        <v>6.798</v>
      </c>
      <c r="I16" s="17">
        <f t="shared" si="0"/>
        <v>5.0062234920000004E-2</v>
      </c>
    </row>
    <row r="17" spans="1:9" ht="14.25" customHeight="1">
      <c r="A17" s="10" t="s">
        <v>31</v>
      </c>
      <c r="B17" s="11">
        <v>1274.1500000000001</v>
      </c>
      <c r="C17" s="11">
        <v>24205.35</v>
      </c>
      <c r="D17" s="12">
        <v>1.03E-2</v>
      </c>
      <c r="E17" s="12">
        <v>-5.5999999999999999E-3</v>
      </c>
      <c r="F17" s="30">
        <v>0.28049099999999999</v>
      </c>
      <c r="G17" s="31">
        <v>6.7990000000000004</v>
      </c>
      <c r="I17" s="17">
        <f t="shared" si="0"/>
        <v>4.7348667310000009E-2</v>
      </c>
    </row>
    <row r="18" spans="1:9" ht="14.25" customHeight="1">
      <c r="A18" s="10" t="s">
        <v>39</v>
      </c>
      <c r="B18" s="11">
        <v>1261.0999999999999</v>
      </c>
      <c r="C18" s="11">
        <v>24340.85</v>
      </c>
      <c r="D18" s="12">
        <v>1.5699999999999999E-2</v>
      </c>
      <c r="E18" s="12">
        <v>-5.1000000000000004E-3</v>
      </c>
      <c r="F18" s="30">
        <v>0.28049099999999999</v>
      </c>
      <c r="G18" s="31">
        <v>6.7969999999999997</v>
      </c>
      <c r="I18" s="17">
        <f t="shared" si="0"/>
        <v>4.7474522630000002E-2</v>
      </c>
    </row>
    <row r="19" spans="1:9" ht="14.25" customHeight="1">
      <c r="A19" s="10" t="s">
        <v>41</v>
      </c>
      <c r="B19" s="11">
        <v>1241.5999999999999</v>
      </c>
      <c r="C19" s="11">
        <v>24466.85</v>
      </c>
      <c r="D19" s="12">
        <v>5.3900000000000003E-2</v>
      </c>
      <c r="E19" s="12">
        <v>5.1999999999999998E-3</v>
      </c>
      <c r="F19" s="30">
        <v>0.28049099999999999</v>
      </c>
      <c r="G19" s="31">
        <v>6.8410000000000002</v>
      </c>
      <c r="I19" s="17">
        <f t="shared" si="0"/>
        <v>5.0680163889999998E-2</v>
      </c>
    </row>
    <row r="20" spans="1:9" ht="14.25" customHeight="1">
      <c r="A20" s="10" t="s">
        <v>43</v>
      </c>
      <c r="B20" s="11">
        <v>1178.1500000000001</v>
      </c>
      <c r="C20" s="11">
        <v>24339.15</v>
      </c>
      <c r="D20" s="12">
        <v>-4.5999999999999999E-3</v>
      </c>
      <c r="E20" s="12">
        <v>6.4999999999999997E-3</v>
      </c>
      <c r="F20" s="30">
        <v>0.28049099999999999</v>
      </c>
      <c r="G20" s="31">
        <v>6.827</v>
      </c>
      <c r="I20" s="17">
        <f t="shared" si="0"/>
        <v>5.0944070930000002E-2</v>
      </c>
    </row>
    <row r="21" spans="1:9" ht="14.25" customHeight="1">
      <c r="A21" s="10" t="s">
        <v>44</v>
      </c>
      <c r="B21" s="11">
        <v>1183.6500000000001</v>
      </c>
      <c r="C21" s="11">
        <v>24180.799999999999</v>
      </c>
      <c r="D21" s="12">
        <v>-2.6700000000000002E-2</v>
      </c>
      <c r="E21" s="12">
        <v>-8.9999999999999993E-3</v>
      </c>
      <c r="F21" s="30">
        <v>0.28049099999999999</v>
      </c>
      <c r="G21" s="31">
        <v>6.8470000000000004</v>
      </c>
      <c r="I21" s="17">
        <f t="shared" si="0"/>
        <v>4.6740362230000006E-2</v>
      </c>
    </row>
    <row r="22" spans="1:9" ht="14.25" customHeight="1">
      <c r="A22" s="10" t="s">
        <v>45</v>
      </c>
      <c r="B22" s="11">
        <v>1216.0999999999999</v>
      </c>
      <c r="C22" s="11">
        <v>24399.4</v>
      </c>
      <c r="D22" s="12">
        <v>-1.1299999999999999E-2</v>
      </c>
      <c r="E22" s="12">
        <v>-1.5E-3</v>
      </c>
      <c r="F22" s="30">
        <v>0.28049099999999999</v>
      </c>
      <c r="G22" s="31">
        <v>6.8609999999999998</v>
      </c>
      <c r="I22" s="17">
        <f t="shared" si="0"/>
        <v>4.8944775990000008E-2</v>
      </c>
    </row>
    <row r="23" spans="1:9" ht="14.25" customHeight="1">
      <c r="A23" s="10" t="s">
        <v>46</v>
      </c>
      <c r="B23" s="11">
        <v>1230.05</v>
      </c>
      <c r="C23" s="11">
        <v>24435.5</v>
      </c>
      <c r="D23" s="12">
        <v>-1.6199999999999999E-2</v>
      </c>
      <c r="E23" s="12">
        <v>-1.5E-3</v>
      </c>
      <c r="F23" s="30">
        <v>0.28049099999999999</v>
      </c>
      <c r="G23" s="31">
        <v>6.8449999999999998</v>
      </c>
      <c r="I23" s="17">
        <f t="shared" si="0"/>
        <v>4.8829654549999997E-2</v>
      </c>
    </row>
    <row r="24" spans="1:9" ht="14.25" customHeight="1">
      <c r="A24" s="10" t="s">
        <v>47</v>
      </c>
      <c r="B24" s="11">
        <v>1250.3499999999999</v>
      </c>
      <c r="C24" s="11">
        <v>24472.1</v>
      </c>
      <c r="D24" s="12">
        <v>-2.1000000000000001E-2</v>
      </c>
      <c r="E24" s="12">
        <v>-1.2500000000000001E-2</v>
      </c>
      <c r="F24" s="30">
        <v>0.28049099999999999</v>
      </c>
      <c r="G24" s="31">
        <v>6.8220000000000001</v>
      </c>
      <c r="I24" s="17">
        <f t="shared" si="0"/>
        <v>4.5578766480000005E-2</v>
      </c>
    </row>
    <row r="25" spans="1:9" ht="14.25" customHeight="1">
      <c r="A25" s="10" t="s">
        <v>48</v>
      </c>
      <c r="B25" s="11">
        <v>1277.1500000000001</v>
      </c>
      <c r="C25" s="11">
        <v>24781.1</v>
      </c>
      <c r="D25" s="12">
        <v>-1.35E-2</v>
      </c>
      <c r="E25" s="12">
        <v>-2.8999999999999998E-3</v>
      </c>
      <c r="F25" s="30">
        <v>0.28049099999999999</v>
      </c>
      <c r="G25" s="31">
        <v>6.8179999999999996</v>
      </c>
      <c r="I25" s="17">
        <f t="shared" si="0"/>
        <v>4.8242699720000004E-2</v>
      </c>
    </row>
    <row r="26" spans="1:9" ht="14.25" customHeight="1">
      <c r="A26" s="10" t="s">
        <v>49</v>
      </c>
      <c r="B26" s="11">
        <v>1294.6500000000001</v>
      </c>
      <c r="C26" s="11">
        <v>24854.05</v>
      </c>
      <c r="D26" s="12">
        <v>-3.5000000000000001E-3</v>
      </c>
      <c r="E26" s="12">
        <v>4.1999999999999997E-3</v>
      </c>
      <c r="F26" s="30">
        <v>0.28049099999999999</v>
      </c>
      <c r="G26" s="31">
        <v>6.8319999999999999</v>
      </c>
      <c r="I26" s="17">
        <f t="shared" si="0"/>
        <v>5.033491708E-2</v>
      </c>
    </row>
    <row r="27" spans="1:9" ht="14.25" customHeight="1">
      <c r="A27" s="10" t="s">
        <v>50</v>
      </c>
      <c r="B27" s="11">
        <v>1299.25</v>
      </c>
      <c r="C27" s="11">
        <v>24749.85</v>
      </c>
      <c r="D27" s="12">
        <v>8.0000000000000002E-3</v>
      </c>
      <c r="E27" s="12">
        <v>-8.8999999999999999E-3</v>
      </c>
      <c r="F27" s="30">
        <v>0.28049099999999999</v>
      </c>
      <c r="G27" s="31">
        <v>6.8369999999999997</v>
      </c>
      <c r="I27" s="17">
        <f t="shared" si="0"/>
        <v>4.6696460430000003E-2</v>
      </c>
    </row>
    <row r="28" spans="1:9" ht="14.25" customHeight="1">
      <c r="A28" s="10" t="s">
        <v>51</v>
      </c>
      <c r="B28" s="11">
        <v>1288.9000000000001</v>
      </c>
      <c r="C28" s="11">
        <v>24971.3</v>
      </c>
      <c r="D28" s="12">
        <v>-9.2999999999999992E-3</v>
      </c>
      <c r="E28" s="12">
        <v>-3.3999999999999998E-3</v>
      </c>
      <c r="F28" s="30">
        <v>0.28049099999999999</v>
      </c>
      <c r="G28" s="31">
        <v>6.8090000000000002</v>
      </c>
      <c r="I28" s="17">
        <f t="shared" si="0"/>
        <v>4.8037698409999996E-2</v>
      </c>
    </row>
    <row r="29" spans="1:9" ht="14.25" customHeight="1">
      <c r="A29" s="10" t="s">
        <v>52</v>
      </c>
      <c r="B29" s="11">
        <v>1300.95</v>
      </c>
      <c r="C29" s="11">
        <v>25057.35</v>
      </c>
      <c r="D29" s="12">
        <v>6.9999999999999999E-4</v>
      </c>
      <c r="E29" s="12">
        <v>-2.8E-3</v>
      </c>
      <c r="F29" s="30">
        <v>0.28049099999999999</v>
      </c>
      <c r="G29" s="31">
        <v>6.7839999999999998</v>
      </c>
      <c r="I29" s="17">
        <f t="shared" si="0"/>
        <v>4.8026115760000002E-2</v>
      </c>
    </row>
    <row r="30" spans="1:9" ht="14.25" customHeight="1">
      <c r="A30" s="10" t="s">
        <v>53</v>
      </c>
      <c r="B30" s="11">
        <v>1300</v>
      </c>
      <c r="C30" s="11">
        <v>25127.95</v>
      </c>
      <c r="D30" s="12">
        <v>-1.52E-2</v>
      </c>
      <c r="E30" s="12">
        <v>6.6E-3</v>
      </c>
      <c r="F30" s="30">
        <v>0.28049099999999999</v>
      </c>
      <c r="G30" s="31">
        <v>6.7729999999999997</v>
      </c>
      <c r="I30" s="17">
        <f t="shared" si="0"/>
        <v>5.0583585170000001E-2</v>
      </c>
    </row>
    <row r="31" spans="1:9" ht="14.25" customHeight="1">
      <c r="A31" s="18">
        <v>45606</v>
      </c>
      <c r="B31" s="11">
        <v>1320.05</v>
      </c>
      <c r="C31" s="11">
        <v>24964.25</v>
      </c>
      <c r="D31" s="12">
        <v>-2.3E-3</v>
      </c>
      <c r="E31" s="12">
        <v>-1.4E-3</v>
      </c>
      <c r="F31" s="30">
        <v>0.28049099999999999</v>
      </c>
      <c r="G31" s="31">
        <v>6.7690000000000001</v>
      </c>
      <c r="I31" s="17">
        <f t="shared" si="0"/>
        <v>4.831087681E-2</v>
      </c>
    </row>
    <row r="32" spans="1:9" ht="14.25" customHeight="1">
      <c r="A32" s="18">
        <v>45575</v>
      </c>
      <c r="B32" s="11">
        <v>1323.05</v>
      </c>
      <c r="C32" s="11">
        <v>24998.45</v>
      </c>
      <c r="D32" s="12">
        <v>-5.0000000000000001E-4</v>
      </c>
      <c r="E32" s="12">
        <v>6.9999999999999999E-4</v>
      </c>
      <c r="F32" s="30">
        <v>0.28049099999999999</v>
      </c>
      <c r="G32" s="31">
        <v>6.782</v>
      </c>
      <c r="I32" s="17">
        <f t="shared" si="0"/>
        <v>4.8993444080000004E-2</v>
      </c>
    </row>
    <row r="33" spans="1:9" ht="14.25" customHeight="1">
      <c r="A33" s="18">
        <v>45545</v>
      </c>
      <c r="B33" s="11">
        <v>1323.75</v>
      </c>
      <c r="C33" s="11">
        <v>24981.95</v>
      </c>
      <c r="D33" s="12">
        <v>2.0000000000000001E-4</v>
      </c>
      <c r="E33" s="12">
        <v>-1.1999999999999999E-3</v>
      </c>
      <c r="F33" s="30">
        <v>0.28049099999999999</v>
      </c>
      <c r="G33" s="31">
        <v>6.7880000000000003</v>
      </c>
      <c r="I33" s="17">
        <f t="shared" si="0"/>
        <v>4.8503681720000011E-2</v>
      </c>
    </row>
    <row r="34" spans="1:9" ht="14.25" customHeight="1">
      <c r="A34" s="18">
        <v>45514</v>
      </c>
      <c r="B34" s="11">
        <v>1323.55</v>
      </c>
      <c r="C34" s="11">
        <v>25013.15</v>
      </c>
      <c r="D34" s="12">
        <v>1.37E-2</v>
      </c>
      <c r="E34" s="12">
        <v>8.8000000000000005E-3</v>
      </c>
      <c r="F34" s="30">
        <v>0.28049099999999999</v>
      </c>
      <c r="G34" s="31">
        <v>6.7759999999999998</v>
      </c>
      <c r="I34" s="17">
        <f t="shared" si="0"/>
        <v>5.1222250640000001E-2</v>
      </c>
    </row>
    <row r="35" spans="1:9" ht="14.25" customHeight="1">
      <c r="A35" s="18">
        <v>45483</v>
      </c>
      <c r="B35" s="11">
        <v>1305.7</v>
      </c>
      <c r="C35" s="11">
        <v>24795.75</v>
      </c>
      <c r="D35" s="12">
        <v>-3.1300000000000001E-2</v>
      </c>
      <c r="E35" s="12">
        <v>-8.6999999999999994E-3</v>
      </c>
      <c r="F35" s="30">
        <v>0.28049099999999999</v>
      </c>
      <c r="G35" s="31">
        <v>6.766</v>
      </c>
      <c r="I35" s="17">
        <f t="shared" si="0"/>
        <v>4.6241707239999999E-2</v>
      </c>
    </row>
    <row r="36" spans="1:9" ht="14.25" customHeight="1">
      <c r="A36" s="18">
        <v>45392</v>
      </c>
      <c r="B36" s="11">
        <v>1347.9</v>
      </c>
      <c r="C36" s="11">
        <v>25014.6</v>
      </c>
      <c r="D36" s="12">
        <v>2.5999999999999999E-2</v>
      </c>
      <c r="E36" s="12">
        <v>-9.2999999999999992E-3</v>
      </c>
      <c r="F36" s="30">
        <v>0.28049099999999999</v>
      </c>
      <c r="G36" s="31">
        <v>6.806</v>
      </c>
      <c r="I36" s="17">
        <f t="shared" si="0"/>
        <v>4.6361216239999996E-2</v>
      </c>
    </row>
    <row r="37" spans="1:9" ht="14.25" customHeight="1">
      <c r="A37" s="18">
        <v>45361</v>
      </c>
      <c r="B37" s="11">
        <v>1313.8</v>
      </c>
      <c r="C37" s="11">
        <v>25250.1</v>
      </c>
      <c r="D37" s="12">
        <v>-2.6200000000000001E-2</v>
      </c>
      <c r="E37" s="12">
        <v>-2.12E-2</v>
      </c>
      <c r="F37" s="30">
        <v>0.28049099999999999</v>
      </c>
      <c r="G37" s="31">
        <v>6.8460000000000001</v>
      </c>
      <c r="I37" s="17">
        <f t="shared" si="0"/>
        <v>4.3311176940000008E-2</v>
      </c>
    </row>
    <row r="38" spans="1:9" ht="14.25" customHeight="1">
      <c r="A38" s="18">
        <v>45301</v>
      </c>
      <c r="B38" s="11">
        <v>1349.2</v>
      </c>
      <c r="C38" s="11">
        <v>25796.9</v>
      </c>
      <c r="D38" s="12">
        <v>-1.32E-2</v>
      </c>
      <c r="E38" s="12">
        <v>-5.0000000000000001E-4</v>
      </c>
      <c r="F38" s="30">
        <v>0.28049099999999999</v>
      </c>
      <c r="G38" s="31">
        <v>6.8289999999999997</v>
      </c>
      <c r="I38" s="17">
        <f t="shared" si="0"/>
        <v>4.8995024110000007E-2</v>
      </c>
    </row>
    <row r="39" spans="1:9" ht="14.25" customHeight="1">
      <c r="A39" s="10" t="s">
        <v>54</v>
      </c>
      <c r="B39" s="11">
        <v>1367.25</v>
      </c>
      <c r="C39" s="11">
        <v>25810.85</v>
      </c>
      <c r="D39" s="12">
        <v>-2.86E-2</v>
      </c>
      <c r="E39" s="12">
        <v>-1.41E-2</v>
      </c>
      <c r="F39" s="30">
        <v>0.28049099999999999</v>
      </c>
      <c r="G39" s="31">
        <v>6.7770000000000001</v>
      </c>
      <c r="I39" s="17">
        <f t="shared" si="0"/>
        <v>4.4806201830000003E-2</v>
      </c>
    </row>
    <row r="40" spans="1:9" ht="14.25" customHeight="1">
      <c r="A40" s="10" t="s">
        <v>55</v>
      </c>
      <c r="B40" s="11">
        <v>1407.55</v>
      </c>
      <c r="C40" s="11">
        <v>26178.95</v>
      </c>
      <c r="D40" s="12">
        <v>6.5500000000000003E-2</v>
      </c>
      <c r="E40" s="12">
        <v>-1.4E-3</v>
      </c>
      <c r="F40" s="30">
        <v>0.28049099999999999</v>
      </c>
      <c r="G40" s="31">
        <v>6.7320000000000002</v>
      </c>
      <c r="I40" s="17">
        <f t="shared" si="0"/>
        <v>4.8044658480000002E-2</v>
      </c>
    </row>
    <row r="41" spans="1:9" ht="14.25" customHeight="1">
      <c r="A41" s="10" t="s">
        <v>56</v>
      </c>
      <c r="B41" s="11">
        <v>1321.05</v>
      </c>
      <c r="C41" s="11">
        <v>26216.05</v>
      </c>
      <c r="D41" s="12">
        <v>-7.6E-3</v>
      </c>
      <c r="E41" s="12">
        <v>8.0999999999999996E-3</v>
      </c>
      <c r="F41" s="30">
        <v>0.28049099999999999</v>
      </c>
      <c r="G41" s="31">
        <v>6.75</v>
      </c>
      <c r="I41" s="17">
        <f t="shared" si="0"/>
        <v>5.0838834600000007E-2</v>
      </c>
    </row>
    <row r="42" spans="1:9" ht="14.25" customHeight="1">
      <c r="A42" s="10" t="s">
        <v>57</v>
      </c>
      <c r="B42" s="11">
        <v>1331.15</v>
      </c>
      <c r="C42" s="11">
        <v>26004.15</v>
      </c>
      <c r="D42" s="12">
        <v>1.9E-2</v>
      </c>
      <c r="E42" s="12">
        <v>2.5000000000000001E-3</v>
      </c>
      <c r="F42" s="30">
        <v>0.28049099999999999</v>
      </c>
      <c r="G42" s="31">
        <v>6.7590000000000003</v>
      </c>
      <c r="I42" s="17">
        <f t="shared" si="0"/>
        <v>4.9332840810000014E-2</v>
      </c>
    </row>
    <row r="43" spans="1:9" ht="14.25" customHeight="1">
      <c r="A43" s="10" t="s">
        <v>58</v>
      </c>
      <c r="B43" s="11">
        <v>1306.3</v>
      </c>
      <c r="C43" s="11">
        <v>25940.400000000001</v>
      </c>
      <c r="D43" s="12">
        <v>-1.52E-2</v>
      </c>
      <c r="E43" s="12">
        <v>1E-4</v>
      </c>
      <c r="F43" s="30">
        <v>0.28049099999999999</v>
      </c>
      <c r="G43" s="31">
        <v>6.718</v>
      </c>
      <c r="I43" s="17">
        <f t="shared" si="0"/>
        <v>4.8364663720000006E-2</v>
      </c>
    </row>
    <row r="44" spans="1:9" ht="14.25" customHeight="1">
      <c r="A44" s="10" t="s">
        <v>59</v>
      </c>
      <c r="B44" s="11">
        <v>1326.45</v>
      </c>
      <c r="C44" s="11">
        <v>25939.05</v>
      </c>
      <c r="D44" s="12">
        <v>-6.4000000000000003E-3</v>
      </c>
      <c r="E44" s="12">
        <v>5.7000000000000002E-3</v>
      </c>
      <c r="F44" s="30">
        <v>0.28049099999999999</v>
      </c>
      <c r="G44" s="31">
        <v>6.7380000000000004</v>
      </c>
      <c r="I44" s="17">
        <f t="shared" si="0"/>
        <v>5.0079315120000009E-2</v>
      </c>
    </row>
    <row r="45" spans="1:9" ht="14.25" customHeight="1">
      <c r="A45" s="10" t="s">
        <v>60</v>
      </c>
      <c r="B45" s="11">
        <v>1335.05</v>
      </c>
      <c r="C45" s="11">
        <v>25790.95</v>
      </c>
      <c r="D45" s="12">
        <v>-2.86E-2</v>
      </c>
      <c r="E45" s="12">
        <v>1.4800000000000001E-2</v>
      </c>
      <c r="F45" s="30">
        <v>0.28049099999999999</v>
      </c>
      <c r="G45" s="31">
        <v>6.7610000000000001</v>
      </c>
      <c r="I45" s="17">
        <f t="shared" si="0"/>
        <v>5.2797270290000003E-2</v>
      </c>
    </row>
    <row r="46" spans="1:9" ht="14.25" customHeight="1">
      <c r="A46" s="10" t="s">
        <v>61</v>
      </c>
      <c r="B46" s="11">
        <v>1374.3</v>
      </c>
      <c r="C46" s="11">
        <v>25415.8</v>
      </c>
      <c r="D46" s="12">
        <v>-2.8999999999999998E-3</v>
      </c>
      <c r="E46" s="12">
        <v>1.5E-3</v>
      </c>
      <c r="F46" s="30">
        <v>0.28049099999999999</v>
      </c>
      <c r="G46" s="31">
        <v>6.7670000000000003</v>
      </c>
      <c r="I46" s="17">
        <f t="shared" si="0"/>
        <v>4.9109910530000009E-2</v>
      </c>
    </row>
    <row r="47" spans="1:9" ht="14.25" customHeight="1">
      <c r="A47" s="10" t="s">
        <v>62</v>
      </c>
      <c r="B47" s="11">
        <v>1378.3</v>
      </c>
      <c r="C47" s="11">
        <v>25377.55</v>
      </c>
      <c r="D47" s="12">
        <v>-1.4800000000000001E-2</v>
      </c>
      <c r="E47" s="12">
        <v>-1.6000000000000001E-3</v>
      </c>
      <c r="F47" s="30">
        <v>0.28049099999999999</v>
      </c>
      <c r="G47" s="31">
        <v>6.7610000000000001</v>
      </c>
      <c r="I47" s="17">
        <f t="shared" si="0"/>
        <v>4.8197217890000005E-2</v>
      </c>
    </row>
    <row r="48" spans="1:9" ht="14.25" customHeight="1">
      <c r="A48" s="10" t="s">
        <v>63</v>
      </c>
      <c r="B48" s="11">
        <v>1398.95</v>
      </c>
      <c r="C48" s="11">
        <v>25418.55</v>
      </c>
      <c r="D48" s="12">
        <v>3.3E-3</v>
      </c>
      <c r="E48" s="12">
        <v>1.4E-3</v>
      </c>
      <c r="F48" s="30">
        <v>0.28049099999999999</v>
      </c>
      <c r="G48" s="31">
        <v>6.758</v>
      </c>
      <c r="I48" s="17">
        <f t="shared" si="0"/>
        <v>4.9017105620000001E-2</v>
      </c>
    </row>
    <row r="49" spans="1:9" ht="14.25" customHeight="1">
      <c r="A49" s="10" t="s">
        <v>64</v>
      </c>
      <c r="B49" s="11">
        <v>1394.35</v>
      </c>
      <c r="C49" s="11">
        <v>25383.75</v>
      </c>
      <c r="D49" s="12">
        <v>9.7999999999999997E-3</v>
      </c>
      <c r="E49" s="12">
        <v>1.1000000000000001E-3</v>
      </c>
      <c r="F49" s="30">
        <v>0.28049099999999999</v>
      </c>
      <c r="G49" s="31">
        <v>6.7789999999999999</v>
      </c>
      <c r="I49" s="17">
        <f t="shared" si="0"/>
        <v>4.9084055210000005E-2</v>
      </c>
    </row>
    <row r="50" spans="1:9" ht="14.25" customHeight="1">
      <c r="A50" s="10" t="s">
        <v>65</v>
      </c>
      <c r="B50" s="11">
        <v>1380.8</v>
      </c>
      <c r="C50" s="11">
        <v>25356.5</v>
      </c>
      <c r="D50" s="12">
        <v>5.1999999999999998E-3</v>
      </c>
      <c r="E50" s="12">
        <v>-1.2999999999999999E-3</v>
      </c>
      <c r="F50" s="30">
        <v>0.28049099999999999</v>
      </c>
      <c r="G50" s="31">
        <v>6.7619999999999996</v>
      </c>
      <c r="I50" s="17">
        <f t="shared" si="0"/>
        <v>4.8288560280000004E-2</v>
      </c>
    </row>
    <row r="51" spans="1:9" ht="14.25" customHeight="1">
      <c r="A51" s="18">
        <v>45635</v>
      </c>
      <c r="B51" s="11">
        <v>1373.65</v>
      </c>
      <c r="C51" s="11">
        <v>25388.9</v>
      </c>
      <c r="D51" s="12">
        <v>1.32E-2</v>
      </c>
      <c r="E51" s="12">
        <v>1.89E-2</v>
      </c>
      <c r="F51" s="30">
        <v>0.28049099999999999</v>
      </c>
      <c r="G51" s="31">
        <v>6.7919999999999998</v>
      </c>
      <c r="I51" s="17">
        <f t="shared" si="0"/>
        <v>5.4170331179999996E-2</v>
      </c>
    </row>
    <row r="52" spans="1:9" ht="14.25" customHeight="1">
      <c r="A52" s="18">
        <v>45605</v>
      </c>
      <c r="B52" s="11">
        <v>1355.75</v>
      </c>
      <c r="C52" s="11">
        <v>24918.45</v>
      </c>
      <c r="D52" s="12">
        <v>-2.1899999999999999E-2</v>
      </c>
      <c r="E52" s="12">
        <v>-4.8999999999999998E-3</v>
      </c>
      <c r="F52" s="30">
        <v>0.28049099999999999</v>
      </c>
      <c r="G52" s="31">
        <v>6.8109999999999999</v>
      </c>
      <c r="I52" s="17">
        <f t="shared" si="0"/>
        <v>4.7631352090000002E-2</v>
      </c>
    </row>
    <row r="53" spans="1:9" ht="14.25" customHeight="1">
      <c r="A53" s="18">
        <v>45574</v>
      </c>
      <c r="B53" s="11">
        <v>1386.1</v>
      </c>
      <c r="C53" s="11">
        <v>25041.1</v>
      </c>
      <c r="D53" s="12">
        <v>1.3899999999999999E-2</v>
      </c>
      <c r="E53" s="12">
        <v>4.1999999999999997E-3</v>
      </c>
      <c r="F53" s="30">
        <v>0.28049099999999999</v>
      </c>
      <c r="G53" s="31">
        <v>6.83</v>
      </c>
      <c r="I53" s="17">
        <f t="shared" si="0"/>
        <v>5.0320526899999996E-2</v>
      </c>
    </row>
    <row r="54" spans="1:9" ht="14.25" customHeight="1">
      <c r="A54" s="18">
        <v>45544</v>
      </c>
      <c r="B54" s="11">
        <v>1367.1</v>
      </c>
      <c r="C54" s="11">
        <v>24936.400000000001</v>
      </c>
      <c r="D54" s="12">
        <v>-2.1999999999999999E-2</v>
      </c>
      <c r="E54" s="12">
        <v>3.3999999999999998E-3</v>
      </c>
      <c r="F54" s="30">
        <v>0.28049099999999999</v>
      </c>
      <c r="G54" s="31">
        <v>6.851</v>
      </c>
      <c r="I54" s="17">
        <f t="shared" si="0"/>
        <v>5.0247230990000002E-2</v>
      </c>
    </row>
    <row r="55" spans="1:9" ht="14.25" customHeight="1">
      <c r="A55" s="18">
        <v>45452</v>
      </c>
      <c r="B55" s="11">
        <v>1397.9</v>
      </c>
      <c r="C55" s="11">
        <v>24852.15</v>
      </c>
      <c r="D55" s="12">
        <v>-5.9999999999999995E-4</v>
      </c>
      <c r="E55" s="12">
        <v>-1.17E-2</v>
      </c>
      <c r="F55" s="30">
        <v>0.28049099999999999</v>
      </c>
      <c r="G55" s="31">
        <v>6.8540000000000001</v>
      </c>
      <c r="I55" s="17">
        <f t="shared" si="0"/>
        <v>4.603340216E-2</v>
      </c>
    </row>
    <row r="56" spans="1:9" ht="14.25" customHeight="1">
      <c r="A56" s="18">
        <v>45421</v>
      </c>
      <c r="B56" s="11">
        <v>1398.7</v>
      </c>
      <c r="C56" s="11">
        <v>25145.1</v>
      </c>
      <c r="D56" s="12">
        <v>-1E-3</v>
      </c>
      <c r="E56" s="12">
        <v>-2.0999999999999999E-3</v>
      </c>
      <c r="F56" s="30">
        <v>0.28049099999999999</v>
      </c>
      <c r="G56" s="31">
        <v>6.8540000000000001</v>
      </c>
      <c r="I56" s="17">
        <f t="shared" si="0"/>
        <v>4.8726115760000001E-2</v>
      </c>
    </row>
    <row r="57" spans="1:9" ht="14.25" customHeight="1">
      <c r="A57" s="18">
        <v>45391</v>
      </c>
      <c r="B57" s="11">
        <v>1400.05</v>
      </c>
      <c r="C57" s="11">
        <v>25198.7</v>
      </c>
      <c r="D57" s="12">
        <v>3.5000000000000001E-3</v>
      </c>
      <c r="E57" s="12">
        <v>-3.2000000000000002E-3</v>
      </c>
      <c r="F57" s="30">
        <v>0.28049099999999999</v>
      </c>
      <c r="G57" s="31">
        <v>6.8550000000000004</v>
      </c>
      <c r="I57" s="17">
        <f t="shared" si="0"/>
        <v>4.8424770749999999E-2</v>
      </c>
    </row>
    <row r="58" spans="1:9" ht="14.25" customHeight="1">
      <c r="A58" s="18">
        <v>45360</v>
      </c>
      <c r="B58" s="11">
        <v>1395.1</v>
      </c>
      <c r="C58" s="11">
        <v>25279.85</v>
      </c>
      <c r="D58" s="12">
        <v>7.1999999999999998E-3</v>
      </c>
      <c r="E58" s="12">
        <v>0</v>
      </c>
      <c r="F58" s="30">
        <v>0.28049099999999999</v>
      </c>
      <c r="G58" s="31">
        <v>6.859</v>
      </c>
      <c r="I58" s="17">
        <f t="shared" si="0"/>
        <v>4.9351122309999995E-2</v>
      </c>
    </row>
    <row r="59" spans="1:9" ht="14.25" customHeight="1">
      <c r="A59" s="18">
        <v>45331</v>
      </c>
      <c r="B59" s="11">
        <v>1385.1</v>
      </c>
      <c r="C59" s="11">
        <v>25278.7</v>
      </c>
      <c r="D59" s="12">
        <v>2.7900000000000001E-2</v>
      </c>
      <c r="E59" s="12">
        <v>1.6999999999999999E-3</v>
      </c>
      <c r="F59" s="30">
        <v>0.28049099999999999</v>
      </c>
      <c r="G59" s="31">
        <v>6.87</v>
      </c>
      <c r="I59" s="17">
        <f t="shared" si="0"/>
        <v>4.9907102999999994E-2</v>
      </c>
    </row>
    <row r="60" spans="1:9" ht="14.25" customHeight="1">
      <c r="A60" s="10" t="s">
        <v>66</v>
      </c>
      <c r="B60" s="11">
        <v>1347.55</v>
      </c>
      <c r="C60" s="11">
        <v>25235.9</v>
      </c>
      <c r="D60" s="12">
        <v>1.35E-2</v>
      </c>
      <c r="E60" s="12">
        <v>3.3E-3</v>
      </c>
      <c r="F60" s="30">
        <v>0.28049099999999999</v>
      </c>
      <c r="G60" s="31">
        <v>6.8760000000000003</v>
      </c>
      <c r="I60" s="17">
        <f t="shared" si="0"/>
        <v>5.0399059140000001E-2</v>
      </c>
    </row>
    <row r="61" spans="1:9" ht="14.25" customHeight="1">
      <c r="A61" s="10" t="s">
        <v>67</v>
      </c>
      <c r="B61" s="11">
        <v>1329.6</v>
      </c>
      <c r="C61" s="11">
        <v>25151.95</v>
      </c>
      <c r="D61" s="12">
        <v>-6.0000000000000001E-3</v>
      </c>
      <c r="E61" s="12">
        <v>4.0000000000000001E-3</v>
      </c>
      <c r="F61" s="30">
        <v>0.28049099999999999</v>
      </c>
      <c r="G61" s="31">
        <v>6.8630000000000004</v>
      </c>
      <c r="I61" s="17">
        <f t="shared" si="0"/>
        <v>5.0501866670000006E-2</v>
      </c>
    </row>
    <row r="62" spans="1:9" ht="14.25" customHeight="1">
      <c r="A62" s="10" t="s">
        <v>68</v>
      </c>
      <c r="B62" s="11">
        <v>1337.6</v>
      </c>
      <c r="C62" s="11">
        <v>25052.35</v>
      </c>
      <c r="D62" s="12">
        <v>3.5000000000000001E-3</v>
      </c>
      <c r="E62" s="12">
        <v>1.4E-3</v>
      </c>
      <c r="F62" s="30">
        <v>0.28049099999999999</v>
      </c>
      <c r="G62" s="31">
        <v>6.8639999999999999</v>
      </c>
      <c r="I62" s="17">
        <f t="shared" si="0"/>
        <v>4.9779785160000006E-2</v>
      </c>
    </row>
    <row r="63" spans="1:9" ht="14.25" customHeight="1">
      <c r="A63" s="10" t="s">
        <v>69</v>
      </c>
      <c r="B63" s="11">
        <v>1332.9</v>
      </c>
      <c r="C63" s="11">
        <v>25017.75</v>
      </c>
      <c r="D63" s="12">
        <v>1.9699999999999999E-2</v>
      </c>
      <c r="E63" s="12">
        <v>2.9999999999999997E-4</v>
      </c>
      <c r="F63" s="30">
        <v>0.28049100000000099</v>
      </c>
      <c r="G63" s="31">
        <v>6.8609999999999998</v>
      </c>
      <c r="I63" s="17">
        <f t="shared" si="0"/>
        <v>4.9449659789999934E-2</v>
      </c>
    </row>
    <row r="64" spans="1:9" ht="14.25" customHeight="1">
      <c r="A64" s="10" t="s">
        <v>70</v>
      </c>
      <c r="B64" s="11">
        <v>1307.0999999999999</v>
      </c>
      <c r="C64" s="11">
        <v>25010.6</v>
      </c>
      <c r="D64" s="12">
        <v>6.7999999999999996E-3</v>
      </c>
      <c r="E64" s="12">
        <v>7.6E-3</v>
      </c>
      <c r="F64" s="30">
        <v>0.28049100000000099</v>
      </c>
      <c r="G64" s="31">
        <v>6.8609999999999998</v>
      </c>
      <c r="I64" s="17">
        <f t="shared" si="0"/>
        <v>5.1497244089999943E-2</v>
      </c>
    </row>
    <row r="65" spans="1:9" ht="14.25" customHeight="1">
      <c r="A65" s="10" t="s">
        <v>71</v>
      </c>
      <c r="B65" s="11">
        <v>1298.25</v>
      </c>
      <c r="C65" s="11">
        <v>24823.15</v>
      </c>
      <c r="D65" s="12">
        <v>3.6999999999999998E-2</v>
      </c>
      <c r="E65" s="12">
        <v>5.0000000000000001E-4</v>
      </c>
      <c r="F65" s="30">
        <v>0.28049100000000099</v>
      </c>
      <c r="G65" s="31">
        <v>6.851</v>
      </c>
      <c r="I65" s="17">
        <f t="shared" si="0"/>
        <v>4.9433807089999934E-2</v>
      </c>
    </row>
    <row r="66" spans="1:9" ht="14.25" customHeight="1">
      <c r="A66" s="10" t="s">
        <v>72</v>
      </c>
      <c r="B66" s="11">
        <v>1251.95</v>
      </c>
      <c r="C66" s="11">
        <v>24811.5</v>
      </c>
      <c r="D66" s="12">
        <v>0.01</v>
      </c>
      <c r="E66" s="12">
        <v>1.6999999999999999E-3</v>
      </c>
      <c r="F66" s="30">
        <v>0.28049100000000099</v>
      </c>
      <c r="G66" s="31">
        <v>6.859</v>
      </c>
      <c r="I66" s="17">
        <f t="shared" si="0"/>
        <v>4.9827957009999931E-2</v>
      </c>
    </row>
    <row r="67" spans="1:9" ht="14.25" customHeight="1">
      <c r="A67" s="10" t="s">
        <v>73</v>
      </c>
      <c r="B67" s="11">
        <v>1239.5999999999999</v>
      </c>
      <c r="C67" s="11">
        <v>24770.2</v>
      </c>
      <c r="D67" s="12">
        <v>1.8100000000000002E-2</v>
      </c>
      <c r="E67" s="12">
        <v>2.8999999999999998E-3</v>
      </c>
      <c r="F67" s="30">
        <v>0.28049100000000099</v>
      </c>
      <c r="G67" s="31">
        <v>6.8520000000000003</v>
      </c>
      <c r="I67" s="17">
        <f t="shared" si="0"/>
        <v>5.0114180579999945E-2</v>
      </c>
    </row>
    <row r="68" spans="1:9" ht="14.25" customHeight="1">
      <c r="A68" s="10" t="s">
        <v>74</v>
      </c>
      <c r="B68" s="11">
        <v>1217.5999999999999</v>
      </c>
      <c r="C68" s="11">
        <v>24698.85</v>
      </c>
      <c r="D68" s="12">
        <v>-1.1599999999999999E-2</v>
      </c>
      <c r="E68" s="12">
        <v>5.1000000000000004E-3</v>
      </c>
      <c r="F68" s="30">
        <v>0.28049100000000099</v>
      </c>
      <c r="G68" s="31">
        <v>6.8529999999999998</v>
      </c>
      <c r="I68" s="17">
        <f t="shared" si="0"/>
        <v>5.0738455869999935E-2</v>
      </c>
    </row>
    <row r="69" spans="1:9" ht="14.25" customHeight="1">
      <c r="A69" s="10" t="s">
        <v>75</v>
      </c>
      <c r="B69" s="11">
        <v>1231.9000000000001</v>
      </c>
      <c r="C69" s="11">
        <v>24572.65</v>
      </c>
      <c r="D69" s="12">
        <v>8.8000000000000005E-3</v>
      </c>
      <c r="E69" s="12">
        <v>1.2999999999999999E-3</v>
      </c>
      <c r="F69" s="30">
        <v>0.28049100000000099</v>
      </c>
      <c r="G69" s="31">
        <v>6.8559999999999999</v>
      </c>
      <c r="I69" s="17">
        <f t="shared" si="0"/>
        <v>4.9694175339999924E-2</v>
      </c>
    </row>
    <row r="70" spans="1:9" ht="14.25" customHeight="1">
      <c r="A70" s="10" t="s">
        <v>76</v>
      </c>
      <c r="B70" s="11">
        <v>1221.1500000000001</v>
      </c>
      <c r="C70" s="11">
        <v>24541.15</v>
      </c>
      <c r="D70" s="12">
        <v>-7.6E-3</v>
      </c>
      <c r="E70" s="12">
        <v>1.6500000000000001E-2</v>
      </c>
      <c r="F70" s="30">
        <v>0.28049100000000099</v>
      </c>
      <c r="G70" s="31">
        <v>6.8639999999999999</v>
      </c>
      <c r="I70" s="17">
        <f t="shared" si="0"/>
        <v>5.4015199259999952E-2</v>
      </c>
    </row>
    <row r="71" spans="1:9" ht="14.25" customHeight="1">
      <c r="A71" s="10" t="s">
        <v>77</v>
      </c>
      <c r="B71" s="11">
        <v>1230.45</v>
      </c>
      <c r="C71" s="11">
        <v>24143.75</v>
      </c>
      <c r="D71" s="12">
        <v>-1.78E-2</v>
      </c>
      <c r="E71" s="12">
        <v>2.0000000000000001E-4</v>
      </c>
      <c r="F71" s="30">
        <v>0.28049100000000099</v>
      </c>
      <c r="G71" s="31">
        <v>6.867</v>
      </c>
      <c r="I71" s="17">
        <f t="shared" si="0"/>
        <v>4.9464781229999935E-2</v>
      </c>
    </row>
    <row r="72" spans="1:9" ht="14.25" customHeight="1">
      <c r="A72" s="10" t="s">
        <v>78</v>
      </c>
      <c r="B72" s="11">
        <v>1252.7</v>
      </c>
      <c r="C72" s="11">
        <v>24139</v>
      </c>
      <c r="D72" s="12">
        <v>1.18E-2</v>
      </c>
      <c r="E72" s="12">
        <v>-8.5000000000000006E-3</v>
      </c>
      <c r="F72" s="30">
        <v>0.28049100000000099</v>
      </c>
      <c r="G72" s="31">
        <v>6.8579999999999997</v>
      </c>
      <c r="I72" s="17">
        <f t="shared" si="0"/>
        <v>4.6959753719999928E-2</v>
      </c>
    </row>
    <row r="73" spans="1:9" ht="14.25" customHeight="1">
      <c r="A73" s="18">
        <v>45634</v>
      </c>
      <c r="B73" s="11">
        <v>1238.0999999999999</v>
      </c>
      <c r="C73" s="11">
        <v>24347</v>
      </c>
      <c r="D73" s="12">
        <v>-2.3E-3</v>
      </c>
      <c r="E73" s="12">
        <v>-8.0000000000000004E-4</v>
      </c>
      <c r="F73" s="30">
        <v>0.28049100000000099</v>
      </c>
      <c r="G73" s="31">
        <v>6.88</v>
      </c>
      <c r="I73" s="17">
        <f t="shared" si="0"/>
        <v>4.9277826399999933E-2</v>
      </c>
    </row>
    <row r="74" spans="1:9" ht="14.25" customHeight="1">
      <c r="A74" s="18">
        <v>45543</v>
      </c>
      <c r="B74" s="11">
        <v>1240.95</v>
      </c>
      <c r="C74" s="11">
        <v>24367.5</v>
      </c>
      <c r="D74" s="12">
        <v>-3.0999999999999999E-3</v>
      </c>
      <c r="E74" s="12">
        <v>1.04E-2</v>
      </c>
      <c r="F74" s="30">
        <v>0.28049100000000099</v>
      </c>
      <c r="G74" s="31">
        <v>6.8789999999999996</v>
      </c>
      <c r="I74" s="17">
        <f t="shared" si="0"/>
        <v>5.2412130509999946E-2</v>
      </c>
    </row>
    <row r="75" spans="1:9" ht="14.25" customHeight="1">
      <c r="A75" s="18">
        <v>45512</v>
      </c>
      <c r="B75" s="11">
        <v>1244.75</v>
      </c>
      <c r="C75" s="11">
        <v>24117</v>
      </c>
      <c r="D75" s="12">
        <v>8.8999999999999999E-3</v>
      </c>
      <c r="E75" s="12">
        <v>-7.4000000000000003E-3</v>
      </c>
      <c r="F75" s="30">
        <v>0.28049100000000099</v>
      </c>
      <c r="G75" s="31">
        <v>6.88</v>
      </c>
      <c r="I75" s="17">
        <f t="shared" si="0"/>
        <v>4.7426585799999921E-2</v>
      </c>
    </row>
    <row r="76" spans="1:9" ht="14.25" customHeight="1">
      <c r="A76" s="18">
        <v>45481</v>
      </c>
      <c r="B76" s="11">
        <v>1233.75</v>
      </c>
      <c r="C76" s="11">
        <v>24297.5</v>
      </c>
      <c r="D76" s="12">
        <v>2.41E-2</v>
      </c>
      <c r="E76" s="12">
        <v>1.2699999999999999E-2</v>
      </c>
      <c r="F76" s="30">
        <v>0.28049100000000099</v>
      </c>
      <c r="G76" s="31">
        <v>6.8769999999999998</v>
      </c>
      <c r="I76" s="17">
        <f t="shared" si="0"/>
        <v>5.3042869629999947E-2</v>
      </c>
    </row>
    <row r="77" spans="1:9" ht="14.25" customHeight="1">
      <c r="A77" s="18">
        <v>45451</v>
      </c>
      <c r="B77" s="11">
        <v>1204.75</v>
      </c>
      <c r="C77" s="11">
        <v>23992.55</v>
      </c>
      <c r="D77" s="12">
        <v>-4.0300000000000002E-2</v>
      </c>
      <c r="E77" s="12">
        <v>-2.5999999999999999E-3</v>
      </c>
      <c r="F77" s="30">
        <v>0.28049100000000099</v>
      </c>
      <c r="G77" s="31">
        <v>6.8620000000000001</v>
      </c>
      <c r="I77" s="17">
        <f t="shared" si="0"/>
        <v>4.864343097999993E-2</v>
      </c>
    </row>
    <row r="78" spans="1:9" ht="14.25" customHeight="1">
      <c r="A78" s="18">
        <v>45420</v>
      </c>
      <c r="B78" s="11">
        <v>1255.4000000000001</v>
      </c>
      <c r="C78" s="11">
        <v>24055.599999999999</v>
      </c>
      <c r="D78" s="12">
        <v>-7.0699999999999999E-2</v>
      </c>
      <c r="E78" s="12">
        <v>-2.6800000000000001E-2</v>
      </c>
      <c r="F78" s="30">
        <v>0.28049100000000099</v>
      </c>
      <c r="G78" s="31">
        <v>6.8719999999999999</v>
      </c>
      <c r="I78" s="17">
        <f t="shared" si="0"/>
        <v>4.1927499679999911E-2</v>
      </c>
    </row>
    <row r="79" spans="1:9" ht="14.25" customHeight="1">
      <c r="A79" s="18">
        <v>45330</v>
      </c>
      <c r="B79" s="11">
        <v>1350.95</v>
      </c>
      <c r="C79" s="11">
        <v>24717.7</v>
      </c>
      <c r="D79" s="12">
        <v>-8.9999999999999993E-3</v>
      </c>
      <c r="E79" s="12">
        <v>-1.17E-2</v>
      </c>
      <c r="F79" s="30">
        <v>0.28049100000000099</v>
      </c>
      <c r="G79" s="31">
        <v>6.86</v>
      </c>
      <c r="I79" s="17">
        <f t="shared" si="0"/>
        <v>4.6076572699999929E-2</v>
      </c>
    </row>
    <row r="80" spans="1:9" ht="14.25" customHeight="1">
      <c r="A80" s="18">
        <v>45299</v>
      </c>
      <c r="B80" s="11">
        <v>1363.2</v>
      </c>
      <c r="C80" s="11">
        <v>25010.9</v>
      </c>
      <c r="D80" s="12">
        <v>-5.7000000000000002E-3</v>
      </c>
      <c r="E80" s="12">
        <v>2.3999999999999998E-3</v>
      </c>
      <c r="F80" s="30">
        <v>0.28049100000000099</v>
      </c>
      <c r="G80" s="31">
        <v>6.9</v>
      </c>
      <c r="I80" s="17">
        <f t="shared" si="0"/>
        <v>5.0319299399999934E-2</v>
      </c>
    </row>
    <row r="81" spans="1:9" ht="14.25" customHeight="1">
      <c r="A81" s="10" t="s">
        <v>79</v>
      </c>
      <c r="B81" s="11">
        <v>1370.95</v>
      </c>
      <c r="C81" s="11">
        <v>24951.15</v>
      </c>
      <c r="D81" s="12">
        <v>3.39E-2</v>
      </c>
      <c r="E81" s="12">
        <v>3.8E-3</v>
      </c>
      <c r="F81" s="30">
        <v>0.28049100000000099</v>
      </c>
      <c r="G81" s="31">
        <v>6.9160000000000004</v>
      </c>
      <c r="I81" s="17">
        <f t="shared" si="0"/>
        <v>5.0827108239999932E-2</v>
      </c>
    </row>
    <row r="82" spans="1:9" ht="14.25" customHeight="1">
      <c r="A82" s="10" t="s">
        <v>80</v>
      </c>
      <c r="B82" s="11">
        <v>1325.95</v>
      </c>
      <c r="C82" s="11">
        <v>24857.3</v>
      </c>
      <c r="D82" s="12">
        <v>-2.2100000000000002E-2</v>
      </c>
      <c r="E82" s="12">
        <v>8.9999999999999998E-4</v>
      </c>
      <c r="F82" s="30">
        <v>0.28049100000000099</v>
      </c>
      <c r="G82" s="31">
        <v>6.9240000000000004</v>
      </c>
      <c r="I82" s="17">
        <f t="shared" si="0"/>
        <v>5.0071245059999936E-2</v>
      </c>
    </row>
    <row r="83" spans="1:9" ht="14.25" customHeight="1">
      <c r="A83" s="10" t="s">
        <v>81</v>
      </c>
      <c r="B83" s="11">
        <v>1355.85</v>
      </c>
      <c r="C83" s="11">
        <v>24836.1</v>
      </c>
      <c r="D83" s="12">
        <v>-3.8999999999999998E-3</v>
      </c>
      <c r="E83" s="12">
        <v>1E-4</v>
      </c>
      <c r="F83" s="30">
        <v>0.28049100000000099</v>
      </c>
      <c r="G83" s="31">
        <v>6.931</v>
      </c>
      <c r="I83" s="17">
        <f t="shared" si="0"/>
        <v>4.9897217889999929E-2</v>
      </c>
    </row>
    <row r="84" spans="1:9" ht="14.25" customHeight="1">
      <c r="A84" s="10" t="s">
        <v>82</v>
      </c>
      <c r="B84" s="11">
        <v>1361.15</v>
      </c>
      <c r="C84" s="11">
        <v>24834.85</v>
      </c>
      <c r="D84" s="12">
        <v>3.09E-2</v>
      </c>
      <c r="E84" s="12">
        <v>1.7600000000000001E-2</v>
      </c>
      <c r="F84" s="30">
        <v>0.28049100000000099</v>
      </c>
      <c r="G84" s="31">
        <v>6.9189999999999996</v>
      </c>
      <c r="I84" s="17">
        <f t="shared" si="0"/>
        <v>5.4719469309999949E-2</v>
      </c>
    </row>
    <row r="85" spans="1:9" ht="14.25" customHeight="1">
      <c r="A85" s="10" t="s">
        <v>83</v>
      </c>
      <c r="B85" s="11">
        <v>1320.3</v>
      </c>
      <c r="C85" s="11">
        <v>24406.1</v>
      </c>
      <c r="D85" s="12">
        <v>-6.7999999999999996E-3</v>
      </c>
      <c r="E85" s="12">
        <v>-2.9999999999999997E-4</v>
      </c>
      <c r="F85" s="30">
        <v>0.28049100000000099</v>
      </c>
      <c r="G85" s="31">
        <v>6.94</v>
      </c>
      <c r="I85" s="17">
        <f t="shared" si="0"/>
        <v>4.9849777299999939E-2</v>
      </c>
    </row>
    <row r="86" spans="1:9" ht="14.25" customHeight="1">
      <c r="A86" s="10" t="s">
        <v>84</v>
      </c>
      <c r="B86" s="11">
        <v>1329.4</v>
      </c>
      <c r="C86" s="11">
        <v>24413.5</v>
      </c>
      <c r="D86" s="12">
        <v>3.78E-2</v>
      </c>
      <c r="E86" s="12">
        <v>-2.7000000000000001E-3</v>
      </c>
      <c r="F86" s="30">
        <v>0.28049100000000099</v>
      </c>
      <c r="G86" s="31">
        <v>6.952</v>
      </c>
      <c r="I86" s="17">
        <f t="shared" si="0"/>
        <v>4.9262939979999934E-2</v>
      </c>
    </row>
    <row r="87" spans="1:9" ht="14.25" customHeight="1">
      <c r="A87" s="10" t="s">
        <v>85</v>
      </c>
      <c r="B87" s="11">
        <v>1281</v>
      </c>
      <c r="C87" s="11">
        <v>24479.05</v>
      </c>
      <c r="D87" s="12">
        <v>-2.6599999999999999E-2</v>
      </c>
      <c r="E87" s="12">
        <v>-1.1999999999999999E-3</v>
      </c>
      <c r="F87" s="30">
        <v>0.28049100000000099</v>
      </c>
      <c r="G87" s="31">
        <v>6.9640000000000004</v>
      </c>
      <c r="I87" s="17">
        <f t="shared" si="0"/>
        <v>4.9770017559999935E-2</v>
      </c>
    </row>
    <row r="88" spans="1:9" ht="14.25" customHeight="1">
      <c r="A88" s="10" t="s">
        <v>86</v>
      </c>
      <c r="B88" s="11">
        <v>1316</v>
      </c>
      <c r="C88" s="11">
        <v>24509.25</v>
      </c>
      <c r="D88" s="12">
        <v>-1.52E-2</v>
      </c>
      <c r="E88" s="12">
        <v>-8.9999999999999998E-4</v>
      </c>
      <c r="F88" s="30">
        <v>0.28049100000000099</v>
      </c>
      <c r="G88" s="31">
        <v>6.97</v>
      </c>
      <c r="I88" s="17">
        <f t="shared" si="0"/>
        <v>4.989733539999993E-2</v>
      </c>
    </row>
    <row r="89" spans="1:9" ht="14.25" customHeight="1">
      <c r="A89" s="10" t="s">
        <v>87</v>
      </c>
      <c r="B89" s="11">
        <v>1336.3</v>
      </c>
      <c r="C89" s="11">
        <v>24530.9</v>
      </c>
      <c r="D89" s="12">
        <v>1.49E-2</v>
      </c>
      <c r="E89" s="12">
        <v>-1.09E-2</v>
      </c>
      <c r="F89" s="30">
        <v>0.28049100000000099</v>
      </c>
      <c r="G89" s="31">
        <v>6.9669999999999996</v>
      </c>
      <c r="I89" s="17">
        <f t="shared" si="0"/>
        <v>4.7070840129999916E-2</v>
      </c>
    </row>
    <row r="90" spans="1:9" ht="14.25" customHeight="1">
      <c r="A90" s="10" t="s">
        <v>88</v>
      </c>
      <c r="B90" s="11">
        <v>1316.7</v>
      </c>
      <c r="C90" s="11">
        <v>24800.85</v>
      </c>
      <c r="D90" s="12">
        <v>-7.9000000000000008E-3</v>
      </c>
      <c r="E90" s="12">
        <v>7.6E-3</v>
      </c>
      <c r="F90" s="30">
        <v>0.28049100000000099</v>
      </c>
      <c r="G90" s="31">
        <v>6.9649999999999999</v>
      </c>
      <c r="I90" s="17">
        <f t="shared" si="0"/>
        <v>5.2245533449999937E-2</v>
      </c>
    </row>
    <row r="91" spans="1:9" ht="14.25" customHeight="1">
      <c r="A91" s="10" t="s">
        <v>89</v>
      </c>
      <c r="B91" s="11">
        <v>1327.2</v>
      </c>
      <c r="C91" s="11">
        <v>24613</v>
      </c>
      <c r="D91" s="12">
        <v>-2.5999999999999999E-3</v>
      </c>
      <c r="E91" s="12">
        <v>1.1000000000000001E-3</v>
      </c>
      <c r="F91" s="30">
        <v>0.28049100000000099</v>
      </c>
      <c r="G91" s="31">
        <v>6.9660000000000002</v>
      </c>
      <c r="I91" s="17">
        <f t="shared" si="0"/>
        <v>5.042953703999993E-2</v>
      </c>
    </row>
    <row r="92" spans="1:9" ht="14.25" customHeight="1">
      <c r="A92" s="10" t="s">
        <v>90</v>
      </c>
      <c r="B92" s="11">
        <v>1330.65</v>
      </c>
      <c r="C92" s="11">
        <v>24586.7</v>
      </c>
      <c r="D92" s="12">
        <v>-1.9900000000000001E-2</v>
      </c>
      <c r="E92" s="12">
        <v>3.5000000000000001E-3</v>
      </c>
      <c r="F92" s="30">
        <v>0.28049100000000099</v>
      </c>
      <c r="G92" s="31">
        <v>6.9660000000000002</v>
      </c>
      <c r="I92" s="17">
        <f t="shared" si="0"/>
        <v>5.1102715439999932E-2</v>
      </c>
    </row>
    <row r="93" spans="1:9" ht="14.25" customHeight="1">
      <c r="A93" s="18">
        <v>45633</v>
      </c>
      <c r="B93" s="11">
        <v>1357.7</v>
      </c>
      <c r="C93" s="11">
        <v>24502.15</v>
      </c>
      <c r="D93" s="12">
        <v>-2.5700000000000001E-2</v>
      </c>
      <c r="E93" s="12">
        <v>7.7000000000000002E-3</v>
      </c>
      <c r="F93" s="30">
        <v>0.28049100000000099</v>
      </c>
      <c r="G93" s="31">
        <v>6.9809999999999999</v>
      </c>
      <c r="I93" s="17">
        <f t="shared" si="0"/>
        <v>5.2388703989999938E-2</v>
      </c>
    </row>
    <row r="94" spans="1:9" ht="14.25" customHeight="1">
      <c r="A94" s="18">
        <v>45603</v>
      </c>
      <c r="B94" s="11">
        <v>1393.45</v>
      </c>
      <c r="C94" s="11">
        <v>24315.95</v>
      </c>
      <c r="D94" s="12">
        <v>3.56E-2</v>
      </c>
      <c r="E94" s="12">
        <v>-2.9999999999999997E-4</v>
      </c>
      <c r="F94" s="30">
        <v>0.28049100000000099</v>
      </c>
      <c r="G94" s="31">
        <v>6.9859999999999998</v>
      </c>
      <c r="I94" s="17">
        <f t="shared" si="0"/>
        <v>5.0180751439999935E-2</v>
      </c>
    </row>
    <row r="95" spans="1:9" ht="14.25" customHeight="1">
      <c r="A95" s="18">
        <v>45572</v>
      </c>
      <c r="B95" s="11">
        <v>1345.5</v>
      </c>
      <c r="C95" s="11">
        <v>24324.45</v>
      </c>
      <c r="D95" s="12">
        <v>3.2099999999999997E-2</v>
      </c>
      <c r="E95" s="12">
        <v>-4.4999999999999997E-3</v>
      </c>
      <c r="F95" s="30">
        <v>0.28049100000000099</v>
      </c>
      <c r="G95" s="31">
        <v>6.9820000000000002</v>
      </c>
      <c r="I95" s="17">
        <f t="shared" si="0"/>
        <v>4.8973908879999931E-2</v>
      </c>
    </row>
    <row r="96" spans="1:9" ht="14.25" customHeight="1">
      <c r="A96" s="18">
        <v>45542</v>
      </c>
      <c r="B96" s="11">
        <v>1303.5999999999999</v>
      </c>
      <c r="C96" s="11">
        <v>24433.200000000001</v>
      </c>
      <c r="D96" s="12">
        <v>2.4299999999999999E-2</v>
      </c>
      <c r="E96" s="12">
        <v>4.5999999999999999E-3</v>
      </c>
      <c r="F96" s="30">
        <v>0.28049100000000099</v>
      </c>
      <c r="G96" s="31">
        <v>6.976</v>
      </c>
      <c r="I96" s="17">
        <f t="shared" si="0"/>
        <v>5.1483206439999943E-2</v>
      </c>
    </row>
    <row r="97" spans="1:9" ht="14.25" customHeight="1">
      <c r="A97" s="18">
        <v>45511</v>
      </c>
      <c r="B97" s="11">
        <v>1272.6500000000001</v>
      </c>
      <c r="C97" s="11">
        <v>24320.55</v>
      </c>
      <c r="D97" s="12">
        <v>3.6400000000000002E-2</v>
      </c>
      <c r="E97" s="12">
        <v>-1E-4</v>
      </c>
      <c r="F97" s="30">
        <v>0.28049100000000099</v>
      </c>
      <c r="G97" s="31">
        <v>6.9889999999999999</v>
      </c>
      <c r="I97" s="17">
        <f t="shared" si="0"/>
        <v>5.0258434909999927E-2</v>
      </c>
    </row>
    <row r="98" spans="1:9" ht="14.25" customHeight="1">
      <c r="A98" s="18">
        <v>45419</v>
      </c>
      <c r="B98" s="11">
        <v>1228</v>
      </c>
      <c r="C98" s="11">
        <v>24323.85</v>
      </c>
      <c r="D98" s="12">
        <v>-2.0000000000000001E-4</v>
      </c>
      <c r="E98" s="12">
        <v>8.9999999999999998E-4</v>
      </c>
      <c r="F98" s="30">
        <v>0.28049100000000099</v>
      </c>
      <c r="G98" s="31">
        <v>6.9889999999999999</v>
      </c>
      <c r="I98" s="17">
        <f t="shared" si="0"/>
        <v>5.0538925909999928E-2</v>
      </c>
    </row>
    <row r="99" spans="1:9" ht="14.25" customHeight="1">
      <c r="A99" s="18">
        <v>45389</v>
      </c>
      <c r="B99" s="11">
        <v>1228.25</v>
      </c>
      <c r="C99" s="11">
        <v>24302.15</v>
      </c>
      <c r="D99" s="12">
        <v>-1.37E-2</v>
      </c>
      <c r="E99" s="12">
        <v>5.9999999999999995E-4</v>
      </c>
      <c r="F99" s="30">
        <v>0.28049100000000099</v>
      </c>
      <c r="G99" s="31">
        <v>6.9930000000000003</v>
      </c>
      <c r="I99" s="17">
        <f t="shared" si="0"/>
        <v>5.0483558969999939E-2</v>
      </c>
    </row>
    <row r="100" spans="1:9" ht="14.25" customHeight="1">
      <c r="A100" s="18">
        <v>45358</v>
      </c>
      <c r="B100" s="11">
        <v>1245.3499999999999</v>
      </c>
      <c r="C100" s="11">
        <v>24286.5</v>
      </c>
      <c r="D100" s="12">
        <v>2.7400000000000001E-2</v>
      </c>
      <c r="E100" s="12">
        <v>6.7000000000000002E-3</v>
      </c>
      <c r="F100" s="30">
        <v>0.28049100000000099</v>
      </c>
      <c r="G100" s="31">
        <v>6.9980000000000002</v>
      </c>
      <c r="I100" s="17">
        <f t="shared" si="0"/>
        <v>5.2230529519999937E-2</v>
      </c>
    </row>
    <row r="101" spans="1:9" ht="14.25" customHeight="1">
      <c r="A101" s="18">
        <v>45329</v>
      </c>
      <c r="B101" s="11">
        <v>1212.1500000000001</v>
      </c>
      <c r="C101" s="11">
        <v>24123.85</v>
      </c>
      <c r="D101" s="12">
        <v>3.6499999999999998E-2</v>
      </c>
      <c r="E101" s="12">
        <v>-6.9999999999999999E-4</v>
      </c>
      <c r="F101" s="30">
        <v>0.28049100000000099</v>
      </c>
      <c r="G101" s="31">
        <v>7.0010000000000003</v>
      </c>
      <c r="I101" s="17">
        <f t="shared" si="0"/>
        <v>5.017648138999993E-2</v>
      </c>
    </row>
    <row r="102" spans="1:9" ht="14.25" customHeight="1">
      <c r="A102" s="18">
        <v>45298</v>
      </c>
      <c r="B102" s="11">
        <v>1169.45</v>
      </c>
      <c r="C102" s="11">
        <v>24141.95</v>
      </c>
      <c r="D102" s="12">
        <v>-5.3E-3</v>
      </c>
      <c r="E102" s="12">
        <v>5.4999999999999997E-3</v>
      </c>
      <c r="F102" s="30">
        <v>0.28049100000000099</v>
      </c>
      <c r="G102" s="31">
        <v>7.0090000000000003</v>
      </c>
      <c r="I102" s="17">
        <f t="shared" si="0"/>
        <v>5.1973086309999937E-2</v>
      </c>
    </row>
    <row r="103" spans="1:9" ht="14.25" customHeight="1">
      <c r="A103" s="10" t="s">
        <v>91</v>
      </c>
      <c r="B103" s="11">
        <v>1175.7</v>
      </c>
      <c r="C103" s="11">
        <v>24010.6</v>
      </c>
      <c r="D103" s="12">
        <v>-5.8999999999999999E-3</v>
      </c>
      <c r="E103" s="12">
        <v>-1.4E-3</v>
      </c>
      <c r="F103" s="30">
        <v>0.28049100000000099</v>
      </c>
      <c r="G103" s="31">
        <v>7.0129999999999999</v>
      </c>
      <c r="I103" s="17">
        <f t="shared" si="0"/>
        <v>5.0066478769999929E-2</v>
      </c>
    </row>
    <row r="104" spans="1:9" ht="14.25" customHeight="1">
      <c r="A104" s="10" t="s">
        <v>92</v>
      </c>
      <c r="B104" s="11">
        <v>1182.7</v>
      </c>
      <c r="C104" s="11">
        <v>24044.5</v>
      </c>
      <c r="D104" s="12">
        <v>-5.5999999999999999E-3</v>
      </c>
      <c r="E104" s="12">
        <v>7.4000000000000003E-3</v>
      </c>
      <c r="F104" s="30">
        <v>0.28049100000000199</v>
      </c>
      <c r="G104" s="31">
        <v>7.008</v>
      </c>
      <c r="I104" s="17">
        <f t="shared" si="0"/>
        <v>5.2498824119999878E-2</v>
      </c>
    </row>
    <row r="105" spans="1:9" ht="14.25" customHeight="1">
      <c r="A105" s="10" t="s">
        <v>93</v>
      </c>
      <c r="B105" s="11">
        <v>1189.4000000000001</v>
      </c>
      <c r="C105" s="11">
        <v>23868.799999999999</v>
      </c>
      <c r="D105" s="12">
        <v>4.3E-3</v>
      </c>
      <c r="E105" s="12">
        <v>6.1999999999999998E-3</v>
      </c>
      <c r="F105" s="30">
        <v>0.28049100000000199</v>
      </c>
      <c r="G105" s="31">
        <v>7</v>
      </c>
      <c r="I105" s="17">
        <f t="shared" si="0"/>
        <v>5.2104674199999881E-2</v>
      </c>
    </row>
    <row r="106" spans="1:9" ht="14.25" customHeight="1">
      <c r="A106" s="10" t="s">
        <v>94</v>
      </c>
      <c r="B106" s="11">
        <v>1184.3</v>
      </c>
      <c r="C106" s="11">
        <v>23721.3</v>
      </c>
      <c r="D106" s="12">
        <v>9.2999999999999992E-3</v>
      </c>
      <c r="E106" s="12">
        <v>7.7999999999999996E-3</v>
      </c>
      <c r="F106" s="30">
        <v>0.28049100000000199</v>
      </c>
      <c r="G106" s="31">
        <v>6.9969999999999999</v>
      </c>
      <c r="I106" s="17">
        <f t="shared" si="0"/>
        <v>5.2531874529999883E-2</v>
      </c>
    </row>
    <row r="107" spans="1:9" ht="14.25" customHeight="1">
      <c r="A107" s="10" t="s">
        <v>95</v>
      </c>
      <c r="B107" s="11">
        <v>1173.3499999999999</v>
      </c>
      <c r="C107" s="11">
        <v>23537.85</v>
      </c>
      <c r="D107" s="12">
        <v>1.43E-2</v>
      </c>
      <c r="E107" s="12">
        <v>1.6000000000000001E-3</v>
      </c>
      <c r="F107" s="30">
        <v>0.28049100000000199</v>
      </c>
      <c r="G107" s="31">
        <v>6.9829999999999997</v>
      </c>
      <c r="I107" s="17">
        <f t="shared" si="0"/>
        <v>5.0692099069999871E-2</v>
      </c>
    </row>
    <row r="108" spans="1:9" ht="14.25" customHeight="1">
      <c r="A108" s="10" t="s">
        <v>96</v>
      </c>
      <c r="B108" s="11">
        <v>1156.8499999999999</v>
      </c>
      <c r="C108" s="11">
        <v>23501.1</v>
      </c>
      <c r="D108" s="12">
        <v>1.1000000000000001E-3</v>
      </c>
      <c r="E108" s="12">
        <v>-2.8E-3</v>
      </c>
      <c r="F108" s="30">
        <v>0.28049100000000199</v>
      </c>
      <c r="G108" s="31">
        <v>6.9710000000000001</v>
      </c>
      <c r="I108" s="17">
        <f t="shared" si="0"/>
        <v>4.9371597589999858E-2</v>
      </c>
    </row>
    <row r="109" spans="1:9" ht="14.25" customHeight="1">
      <c r="A109" s="10" t="s">
        <v>97</v>
      </c>
      <c r="B109" s="11">
        <v>1155.5999999999999</v>
      </c>
      <c r="C109" s="11">
        <v>23567</v>
      </c>
      <c r="D109" s="12">
        <v>6.0000000000000001E-3</v>
      </c>
      <c r="E109" s="12">
        <v>2.2000000000000001E-3</v>
      </c>
      <c r="F109" s="30">
        <v>0.28049100000000199</v>
      </c>
      <c r="G109" s="31">
        <v>6.9729999999999999</v>
      </c>
      <c r="I109" s="17">
        <f t="shared" si="0"/>
        <v>5.0788442769999866E-2</v>
      </c>
    </row>
    <row r="110" spans="1:9" ht="14.25" customHeight="1">
      <c r="A110" s="10" t="s">
        <v>98</v>
      </c>
      <c r="B110" s="11">
        <v>1148.75</v>
      </c>
      <c r="C110" s="11">
        <v>23516</v>
      </c>
      <c r="D110" s="12">
        <v>-1.3899999999999999E-2</v>
      </c>
      <c r="E110" s="12">
        <v>-1.8E-3</v>
      </c>
      <c r="F110" s="30">
        <v>0.28049100000000199</v>
      </c>
      <c r="G110" s="31">
        <v>6.976</v>
      </c>
      <c r="I110" s="17">
        <f t="shared" si="0"/>
        <v>4.9688064039999862E-2</v>
      </c>
    </row>
    <row r="111" spans="1:9" ht="14.25" customHeight="1">
      <c r="A111" s="10" t="s">
        <v>99</v>
      </c>
      <c r="B111" s="11">
        <v>1165</v>
      </c>
      <c r="C111" s="11">
        <v>23557.9</v>
      </c>
      <c r="D111" s="12">
        <v>-4.5199999999999997E-2</v>
      </c>
      <c r="E111" s="12">
        <v>3.8999999999999998E-3</v>
      </c>
      <c r="F111" s="30">
        <v>0.28049100000000199</v>
      </c>
      <c r="G111" s="31">
        <v>6.9740000000000002</v>
      </c>
      <c r="I111" s="17">
        <f t="shared" si="0"/>
        <v>5.1272472559999879E-2</v>
      </c>
    </row>
    <row r="112" spans="1:9" ht="14.25" customHeight="1">
      <c r="A112" s="10" t="s">
        <v>100</v>
      </c>
      <c r="B112" s="11">
        <v>1220.2</v>
      </c>
      <c r="C112" s="11">
        <v>23465.599999999999</v>
      </c>
      <c r="D112" s="12">
        <v>-5.4000000000000003E-3</v>
      </c>
      <c r="E112" s="12">
        <v>2.8999999999999998E-3</v>
      </c>
      <c r="F112" s="30">
        <v>0.28049100000000199</v>
      </c>
      <c r="G112" s="31">
        <v>6.9809999999999999</v>
      </c>
      <c r="I112" s="17">
        <f t="shared" si="0"/>
        <v>5.1042347189999865E-2</v>
      </c>
    </row>
    <row r="113" spans="1:9" ht="14.25" customHeight="1">
      <c r="A113" s="10" t="s">
        <v>101</v>
      </c>
      <c r="B113" s="11">
        <v>1226.8</v>
      </c>
      <c r="C113" s="11">
        <v>23398.9</v>
      </c>
      <c r="D113" s="12">
        <v>-2.3800000000000002E-2</v>
      </c>
      <c r="E113" s="12">
        <v>3.3E-3</v>
      </c>
      <c r="F113" s="30">
        <v>0.28049100000000199</v>
      </c>
      <c r="G113" s="31">
        <v>6.984</v>
      </c>
      <c r="I113" s="17">
        <f t="shared" si="0"/>
        <v>5.1176128859999864E-2</v>
      </c>
    </row>
    <row r="114" spans="1:9" ht="14.25" customHeight="1">
      <c r="A114" s="18">
        <v>45632</v>
      </c>
      <c r="B114" s="11">
        <v>1256.6500000000001</v>
      </c>
      <c r="C114" s="11">
        <v>23322.95</v>
      </c>
      <c r="D114" s="12">
        <v>1.7600000000000001E-2</v>
      </c>
      <c r="E114" s="12">
        <v>2.5000000000000001E-3</v>
      </c>
      <c r="F114" s="30">
        <v>0.28049100000000199</v>
      </c>
      <c r="G114" s="31">
        <v>6.9859999999999998</v>
      </c>
      <c r="I114" s="17">
        <f t="shared" si="0"/>
        <v>5.0966126239999868E-2</v>
      </c>
    </row>
    <row r="115" spans="1:9" ht="14.25" customHeight="1">
      <c r="A115" s="18">
        <v>45602</v>
      </c>
      <c r="B115" s="11">
        <v>1234.95</v>
      </c>
      <c r="C115" s="11">
        <v>23264.85</v>
      </c>
      <c r="D115" s="12">
        <v>-3.3799999999999997E-2</v>
      </c>
      <c r="E115" s="12">
        <v>2.0000000000000001E-4</v>
      </c>
      <c r="F115" s="30">
        <v>0.28049100000000199</v>
      </c>
      <c r="G115" s="31">
        <v>7.0119999999999996</v>
      </c>
      <c r="I115" s="17">
        <f t="shared" si="0"/>
        <v>5.0508069279999859E-2</v>
      </c>
    </row>
    <row r="116" spans="1:9" ht="14.25" customHeight="1">
      <c r="A116" s="18">
        <v>45571</v>
      </c>
      <c r="B116" s="11">
        <v>1278.0999999999999</v>
      </c>
      <c r="C116" s="11">
        <v>23259.200000000001</v>
      </c>
      <c r="D116" s="12">
        <v>1.0699999999999999E-2</v>
      </c>
      <c r="E116" s="12">
        <v>-1.2999999999999999E-3</v>
      </c>
      <c r="F116" s="30">
        <v>0.28049100000000199</v>
      </c>
      <c r="G116" s="31">
        <v>7.0140000000000002</v>
      </c>
      <c r="I116" s="17">
        <f t="shared" si="0"/>
        <v>5.0101722959999866E-2</v>
      </c>
    </row>
    <row r="117" spans="1:9" ht="14.25" customHeight="1">
      <c r="A117" s="18">
        <v>45479</v>
      </c>
      <c r="B117" s="11">
        <v>1264.55</v>
      </c>
      <c r="C117" s="11">
        <v>23290.15</v>
      </c>
      <c r="D117" s="12">
        <v>6.8699999999999997E-2</v>
      </c>
      <c r="E117" s="12">
        <v>2.0500000000000001E-2</v>
      </c>
      <c r="F117" s="30">
        <v>0.28049100000000199</v>
      </c>
      <c r="G117" s="31">
        <v>7.032</v>
      </c>
      <c r="I117" s="17">
        <f t="shared" si="0"/>
        <v>5.6345938379999905E-2</v>
      </c>
    </row>
    <row r="118" spans="1:9" ht="14.25" customHeight="1">
      <c r="A118" s="18">
        <v>45449</v>
      </c>
      <c r="B118" s="11">
        <v>1183.3</v>
      </c>
      <c r="C118" s="11">
        <v>22821.4</v>
      </c>
      <c r="D118" s="12">
        <v>7.1300000000000002E-2</v>
      </c>
      <c r="E118" s="12">
        <v>8.8999999999999999E-3</v>
      </c>
      <c r="F118" s="30">
        <v>0.28049100000000199</v>
      </c>
      <c r="G118" s="31">
        <v>7.0179999999999998</v>
      </c>
      <c r="I118" s="17">
        <f t="shared" si="0"/>
        <v>5.2991511519999882E-2</v>
      </c>
    </row>
    <row r="119" spans="1:9" ht="14.25" customHeight="1">
      <c r="A119" s="18">
        <v>45418</v>
      </c>
      <c r="B119" s="11">
        <v>1104.55</v>
      </c>
      <c r="C119" s="11">
        <v>22620.35</v>
      </c>
      <c r="D119" s="12">
        <v>3.1800000000000002E-2</v>
      </c>
      <c r="E119" s="12">
        <v>3.3599999999999998E-2</v>
      </c>
      <c r="F119" s="30">
        <v>0.28049100000000199</v>
      </c>
      <c r="G119" s="31">
        <v>7.0149999999999997</v>
      </c>
      <c r="I119" s="17">
        <f t="shared" si="0"/>
        <v>5.9898053949999933E-2</v>
      </c>
    </row>
    <row r="120" spans="1:9" ht="14.25" customHeight="1">
      <c r="A120" s="18">
        <v>45388</v>
      </c>
      <c r="B120" s="11">
        <v>1070.55</v>
      </c>
      <c r="C120" s="11">
        <v>21884.5</v>
      </c>
      <c r="D120" s="12">
        <v>-0.1246</v>
      </c>
      <c r="E120" s="12">
        <v>-5.9299999999999999E-2</v>
      </c>
      <c r="F120" s="30">
        <v>0.28049100000000199</v>
      </c>
      <c r="G120" s="31">
        <v>7.0259999999999998</v>
      </c>
      <c r="I120" s="17">
        <f t="shared" si="0"/>
        <v>3.3919586039999741E-2</v>
      </c>
    </row>
    <row r="121" spans="1:9" ht="14.25" customHeight="1">
      <c r="A121" s="18">
        <v>45357</v>
      </c>
      <c r="B121" s="11">
        <v>1222.9000000000001</v>
      </c>
      <c r="C121" s="11">
        <v>23263.9</v>
      </c>
      <c r="D121" s="12">
        <v>2.3300000000000001E-2</v>
      </c>
      <c r="E121" s="12">
        <v>3.2500000000000001E-2</v>
      </c>
      <c r="F121" s="30">
        <v>0.28049100000000199</v>
      </c>
      <c r="G121" s="31">
        <v>7.0330000000000004</v>
      </c>
      <c r="I121" s="17">
        <f t="shared" si="0"/>
        <v>5.971902546999993E-2</v>
      </c>
    </row>
    <row r="122" spans="1:9" ht="14.25" customHeight="1">
      <c r="A122" s="10" t="s">
        <v>102</v>
      </c>
      <c r="B122" s="11">
        <v>1195.0999999999999</v>
      </c>
      <c r="C122" s="11">
        <v>22530.7</v>
      </c>
      <c r="D122" s="12">
        <v>0</v>
      </c>
      <c r="E122" s="12">
        <v>1.9E-3</v>
      </c>
      <c r="F122" s="30">
        <v>0.28049100000000199</v>
      </c>
      <c r="G122" s="31">
        <v>6.9470000000000001</v>
      </c>
      <c r="I122" s="17">
        <f t="shared" si="0"/>
        <v>5.0517223129999872E-2</v>
      </c>
    </row>
    <row r="123" spans="1:9" ht="14.25" customHeight="1">
      <c r="A123" s="10" t="s">
        <v>103</v>
      </c>
      <c r="B123" s="11">
        <v>1195.0999999999999</v>
      </c>
      <c r="C123" s="11">
        <v>22488.65</v>
      </c>
      <c r="D123" s="12">
        <v>-1.4999999999999999E-2</v>
      </c>
      <c r="E123" s="12">
        <v>-9.4999999999999998E-3</v>
      </c>
      <c r="F123" s="30">
        <v>0.28049100000000199</v>
      </c>
      <c r="G123" s="31">
        <v>6.9859999999999998</v>
      </c>
      <c r="I123" s="17">
        <f t="shared" si="0"/>
        <v>4.7600234239999845E-2</v>
      </c>
    </row>
    <row r="124" spans="1:9" ht="14.25" customHeight="1">
      <c r="A124" s="10" t="s">
        <v>104</v>
      </c>
      <c r="B124" s="11">
        <v>1213.3</v>
      </c>
      <c r="C124" s="11">
        <v>22704.7</v>
      </c>
      <c r="D124" s="12">
        <v>6.7999999999999996E-3</v>
      </c>
      <c r="E124" s="12">
        <v>-8.0000000000000002E-3</v>
      </c>
      <c r="F124" s="30">
        <v>0.28049100000000199</v>
      </c>
      <c r="G124" s="31">
        <v>7.0030000000000001</v>
      </c>
      <c r="I124" s="17">
        <f t="shared" si="0"/>
        <v>4.8143287269999849E-2</v>
      </c>
    </row>
    <row r="125" spans="1:9" ht="14.25" customHeight="1">
      <c r="A125" s="10" t="s">
        <v>105</v>
      </c>
      <c r="B125" s="11">
        <v>1205.1500000000001</v>
      </c>
      <c r="C125" s="11">
        <v>22888.15</v>
      </c>
      <c r="D125" s="12">
        <v>-4.7000000000000002E-3</v>
      </c>
      <c r="E125" s="12">
        <v>-1.9E-3</v>
      </c>
      <c r="F125" s="30">
        <v>0.28049100000000199</v>
      </c>
      <c r="G125" s="31">
        <v>7.008</v>
      </c>
      <c r="I125" s="17">
        <f t="shared" si="0"/>
        <v>4.989025781999986E-2</v>
      </c>
    </row>
    <row r="126" spans="1:9" ht="14.25" customHeight="1">
      <c r="A126" s="10" t="s">
        <v>106</v>
      </c>
      <c r="B126" s="11">
        <v>1210.8</v>
      </c>
      <c r="C126" s="11">
        <v>22932.45</v>
      </c>
      <c r="D126" s="12">
        <v>-1.37E-2</v>
      </c>
      <c r="E126" s="12">
        <v>-1.1000000000000001E-3</v>
      </c>
      <c r="F126" s="30">
        <v>0.28049100000000199</v>
      </c>
      <c r="G126" s="31">
        <v>6.9950000000000001</v>
      </c>
      <c r="I126" s="17">
        <f t="shared" si="0"/>
        <v>5.0021114449999855E-2</v>
      </c>
    </row>
    <row r="127" spans="1:9" ht="14.25" customHeight="1">
      <c r="A127" s="10" t="s">
        <v>107</v>
      </c>
      <c r="B127" s="11">
        <v>1227.5999999999999</v>
      </c>
      <c r="C127" s="11">
        <v>22957.1</v>
      </c>
      <c r="D127" s="12">
        <v>-2.0000000000000001E-4</v>
      </c>
      <c r="E127" s="12">
        <v>-5.0000000000000001E-4</v>
      </c>
      <c r="F127" s="30">
        <v>0.28049100000000199</v>
      </c>
      <c r="G127" s="31">
        <v>6.9809999999999999</v>
      </c>
      <c r="I127" s="17">
        <f t="shared" si="0"/>
        <v>5.0088677789999855E-2</v>
      </c>
    </row>
    <row r="128" spans="1:9" ht="14.25" customHeight="1">
      <c r="A128" s="10" t="s">
        <v>108</v>
      </c>
      <c r="B128" s="11">
        <v>1227.8</v>
      </c>
      <c r="C128" s="11">
        <v>22967.65</v>
      </c>
      <c r="D128" s="12">
        <v>1.4E-3</v>
      </c>
      <c r="E128" s="12">
        <v>1.6400000000000001E-2</v>
      </c>
      <c r="F128" s="30">
        <v>0.28049100000000199</v>
      </c>
      <c r="G128" s="31">
        <v>6.9980000000000002</v>
      </c>
      <c r="I128" s="17">
        <f t="shared" si="0"/>
        <v>5.4951292219999892E-2</v>
      </c>
    </row>
    <row r="129" spans="1:9" ht="14.25" customHeight="1">
      <c r="A129" s="10" t="s">
        <v>109</v>
      </c>
      <c r="B129" s="11">
        <v>1226.0999999999999</v>
      </c>
      <c r="C129" s="11">
        <v>22597.8</v>
      </c>
      <c r="D129" s="12">
        <v>-1.1299999999999999E-2</v>
      </c>
      <c r="E129" s="12">
        <v>3.0999999999999999E-3</v>
      </c>
      <c r="F129" s="30">
        <v>0.28049100000000199</v>
      </c>
      <c r="G129" s="31">
        <v>6.9969999999999999</v>
      </c>
      <c r="I129" s="17">
        <f t="shared" si="0"/>
        <v>5.1213566829999876E-2</v>
      </c>
    </row>
    <row r="130" spans="1:9" ht="14.25" customHeight="1">
      <c r="A130" s="10" t="s">
        <v>110</v>
      </c>
      <c r="B130" s="11">
        <v>1240.0999999999999</v>
      </c>
      <c r="C130" s="11">
        <v>22529.05</v>
      </c>
      <c r="D130" s="12">
        <v>3.4099999999999998E-2</v>
      </c>
      <c r="E130" s="12">
        <v>1.1999999999999999E-3</v>
      </c>
      <c r="F130" s="30">
        <v>0.28049100000000199</v>
      </c>
      <c r="G130" s="31">
        <v>7.0780000000000003</v>
      </c>
      <c r="I130" s="17">
        <f t="shared" si="0"/>
        <v>5.1263436219999875E-2</v>
      </c>
    </row>
    <row r="131" spans="1:9" ht="14.25" customHeight="1">
      <c r="A131" s="10" t="s">
        <v>111</v>
      </c>
      <c r="B131" s="11">
        <v>1199.2</v>
      </c>
      <c r="C131" s="11">
        <v>22502</v>
      </c>
      <c r="D131" s="12">
        <v>-2.2000000000000001E-3</v>
      </c>
      <c r="E131" s="12">
        <v>1.6000000000000001E-3</v>
      </c>
      <c r="F131" s="30">
        <v>0.28049100000000199</v>
      </c>
      <c r="G131" s="31">
        <v>7.0949999999999998</v>
      </c>
      <c r="I131" s="17">
        <f t="shared" si="0"/>
        <v>5.1497949149999861E-2</v>
      </c>
    </row>
    <row r="132" spans="1:9" ht="14.25" customHeight="1">
      <c r="A132" s="10" t="s">
        <v>112</v>
      </c>
      <c r="B132" s="11">
        <v>1201.8</v>
      </c>
      <c r="C132" s="11">
        <v>22466.1</v>
      </c>
      <c r="D132" s="12">
        <v>2.0999999999999999E-3</v>
      </c>
      <c r="E132" s="12">
        <v>2.8E-3</v>
      </c>
      <c r="F132" s="30">
        <v>0.28049100000000199</v>
      </c>
      <c r="G132" s="31">
        <v>7.0759999999999996</v>
      </c>
      <c r="I132" s="17">
        <f t="shared" si="0"/>
        <v>5.1697831639999865E-2</v>
      </c>
    </row>
    <row r="133" spans="1:9" ht="14.25" customHeight="1">
      <c r="A133" s="10" t="s">
        <v>113</v>
      </c>
      <c r="B133" s="11">
        <v>1199.25</v>
      </c>
      <c r="C133" s="11">
        <v>22403.85</v>
      </c>
      <c r="D133" s="12">
        <v>1.8800000000000001E-2</v>
      </c>
      <c r="E133" s="12">
        <v>9.1999999999999998E-3</v>
      </c>
      <c r="F133" s="30">
        <v>0.28049100000000199</v>
      </c>
      <c r="G133" s="31">
        <v>7.0860000000000003</v>
      </c>
      <c r="I133" s="17">
        <f t="shared" si="0"/>
        <v>5.3564924939999883E-2</v>
      </c>
    </row>
    <row r="134" spans="1:9" ht="14.25" customHeight="1">
      <c r="A134" s="10" t="s">
        <v>114</v>
      </c>
      <c r="B134" s="11">
        <v>1177.0999999999999</v>
      </c>
      <c r="C134" s="11">
        <v>22200.55</v>
      </c>
      <c r="D134" s="12">
        <v>1.72E-2</v>
      </c>
      <c r="E134" s="12">
        <v>-8.0000000000000004E-4</v>
      </c>
      <c r="F134" s="30">
        <v>0.28049100000000199</v>
      </c>
      <c r="G134" s="31">
        <v>7.109</v>
      </c>
      <c r="I134" s="17">
        <f t="shared" si="0"/>
        <v>5.092550200999986E-2</v>
      </c>
    </row>
    <row r="135" spans="1:9" ht="14.25" customHeight="1">
      <c r="A135" s="10" t="s">
        <v>115</v>
      </c>
      <c r="B135" s="11">
        <v>1157.1500000000001</v>
      </c>
      <c r="C135" s="11">
        <v>22217.85</v>
      </c>
      <c r="D135" s="12">
        <v>1E-3</v>
      </c>
      <c r="E135" s="12">
        <v>5.1000000000000004E-3</v>
      </c>
      <c r="F135" s="30">
        <v>0.28049100000000199</v>
      </c>
      <c r="G135" s="31">
        <v>7.1159999999999997</v>
      </c>
      <c r="I135" s="17">
        <f t="shared" si="0"/>
        <v>5.2630764539999868E-2</v>
      </c>
    </row>
    <row r="136" spans="1:9" ht="14.25" customHeight="1">
      <c r="A136" s="10" t="s">
        <v>116</v>
      </c>
      <c r="B136" s="11">
        <v>1156</v>
      </c>
      <c r="C136" s="11">
        <v>22104.05</v>
      </c>
      <c r="D136" s="12">
        <v>-7.1999999999999998E-3</v>
      </c>
      <c r="E136" s="12">
        <v>2.2000000000000001E-3</v>
      </c>
      <c r="F136" s="30">
        <v>0.28049100000000199</v>
      </c>
      <c r="G136" s="31">
        <v>7.1269999999999998</v>
      </c>
      <c r="I136" s="17">
        <f t="shared" si="0"/>
        <v>5.1896486629999863E-2</v>
      </c>
    </row>
    <row r="137" spans="1:9" ht="14.25" customHeight="1">
      <c r="A137" s="18">
        <v>45570</v>
      </c>
      <c r="B137" s="11">
        <v>1164.3499999999999</v>
      </c>
      <c r="C137" s="11">
        <v>22055.200000000001</v>
      </c>
      <c r="D137" s="12">
        <v>-1.9699999999999999E-2</v>
      </c>
      <c r="E137" s="12">
        <v>4.4000000000000003E-3</v>
      </c>
      <c r="F137" s="30">
        <v>0.28049100000000199</v>
      </c>
      <c r="G137" s="31">
        <v>7.1349999999999998</v>
      </c>
      <c r="I137" s="17">
        <f t="shared" si="0"/>
        <v>5.257112754999986E-2</v>
      </c>
    </row>
    <row r="138" spans="1:9" ht="14.25" customHeight="1">
      <c r="A138" s="18">
        <v>45540</v>
      </c>
      <c r="B138" s="11">
        <v>1187.8</v>
      </c>
      <c r="C138" s="11">
        <v>21957.5</v>
      </c>
      <c r="D138" s="12">
        <v>-4.48E-2</v>
      </c>
      <c r="E138" s="12">
        <v>-1.55E-2</v>
      </c>
      <c r="F138" s="30">
        <v>0.28049100000000199</v>
      </c>
      <c r="G138" s="31">
        <v>7.1379999999999999</v>
      </c>
      <c r="I138" s="17">
        <f t="shared" si="0"/>
        <v>4.7010941919999827E-2</v>
      </c>
    </row>
    <row r="139" spans="1:9" ht="14.25" customHeight="1">
      <c r="A139" s="18">
        <v>45509</v>
      </c>
      <c r="B139" s="11">
        <v>1243.55</v>
      </c>
      <c r="C139" s="11">
        <v>22302.5</v>
      </c>
      <c r="D139" s="12">
        <v>3.0300000000000001E-2</v>
      </c>
      <c r="E139" s="12">
        <v>0</v>
      </c>
      <c r="F139" s="30">
        <v>0.28049100000000199</v>
      </c>
      <c r="G139" s="31">
        <v>7.1289999999999996</v>
      </c>
      <c r="I139" s="17">
        <f t="shared" si="0"/>
        <v>5.1293796609999852E-2</v>
      </c>
    </row>
    <row r="140" spans="1:9" ht="14.25" customHeight="1">
      <c r="A140" s="18">
        <v>45478</v>
      </c>
      <c r="B140" s="11">
        <v>1206.95</v>
      </c>
      <c r="C140" s="11">
        <v>22302.5</v>
      </c>
      <c r="D140" s="12">
        <v>-3.4200000000000001E-2</v>
      </c>
      <c r="E140" s="12">
        <v>-6.1999999999999998E-3</v>
      </c>
      <c r="F140" s="30">
        <v>0.28049100000000199</v>
      </c>
      <c r="G140" s="31">
        <v>7.1079999999999997</v>
      </c>
      <c r="I140" s="17">
        <f t="shared" si="0"/>
        <v>4.9403655519999853E-2</v>
      </c>
    </row>
    <row r="141" spans="1:9" ht="14.25" customHeight="1">
      <c r="A141" s="18">
        <v>45448</v>
      </c>
      <c r="B141" s="11">
        <v>1249.7</v>
      </c>
      <c r="C141" s="11">
        <v>22442.7</v>
      </c>
      <c r="D141" s="12">
        <v>6.4999999999999997E-3</v>
      </c>
      <c r="E141" s="12">
        <v>-1.5E-3</v>
      </c>
      <c r="F141" s="30">
        <v>0.28049100000000199</v>
      </c>
      <c r="G141" s="31">
        <v>7.149</v>
      </c>
      <c r="I141" s="17">
        <f t="shared" si="0"/>
        <v>5.1016961909999853E-2</v>
      </c>
    </row>
    <row r="142" spans="1:9" ht="14.25" customHeight="1">
      <c r="A142" s="18">
        <v>45356</v>
      </c>
      <c r="B142" s="11">
        <v>1241.6500000000001</v>
      </c>
      <c r="C142" s="11">
        <v>22475.85</v>
      </c>
      <c r="D142" s="12">
        <v>1.8100000000000002E-2</v>
      </c>
      <c r="E142" s="12">
        <v>-7.6E-3</v>
      </c>
      <c r="F142" s="30">
        <v>0.28049100000000199</v>
      </c>
      <c r="G142" s="31">
        <v>7.1619999999999999</v>
      </c>
      <c r="I142" s="17">
        <f t="shared" si="0"/>
        <v>4.9399502979999843E-2</v>
      </c>
    </row>
    <row r="143" spans="1:9" ht="14.25" customHeight="1">
      <c r="A143" s="18">
        <v>45327</v>
      </c>
      <c r="B143" s="11">
        <v>1219.55</v>
      </c>
      <c r="C143" s="11">
        <v>22648.2</v>
      </c>
      <c r="D143" s="12">
        <v>-5.0000000000000001E-3</v>
      </c>
      <c r="E143" s="12">
        <v>1.9E-3</v>
      </c>
      <c r="F143" s="30">
        <v>0.28049100000000199</v>
      </c>
      <c r="G143" s="31">
        <v>7.1950000000000003</v>
      </c>
      <c r="I143" s="17">
        <f t="shared" si="0"/>
        <v>5.2301605449999858E-2</v>
      </c>
    </row>
    <row r="144" spans="1:9" ht="14.25" customHeight="1">
      <c r="A144" s="10" t="s">
        <v>117</v>
      </c>
      <c r="B144" s="11">
        <v>1225.6500000000001</v>
      </c>
      <c r="C144" s="11">
        <v>22604.85</v>
      </c>
      <c r="D144" s="12">
        <v>4.7199999999999999E-2</v>
      </c>
      <c r="E144" s="12">
        <v>-1.6999999999999999E-3</v>
      </c>
      <c r="F144" s="30">
        <v>0.28049100000000199</v>
      </c>
      <c r="G144" s="31">
        <v>7.1959999999999997</v>
      </c>
      <c r="I144" s="17">
        <f t="shared" si="0"/>
        <v>5.129903293999985E-2</v>
      </c>
    </row>
    <row r="145" spans="1:9" ht="14.25" customHeight="1">
      <c r="A145" s="10" t="s">
        <v>118</v>
      </c>
      <c r="B145" s="11">
        <v>1170.45</v>
      </c>
      <c r="C145" s="11">
        <v>22643.4</v>
      </c>
      <c r="D145" s="12">
        <v>-1.3899999999999999E-2</v>
      </c>
      <c r="E145" s="12">
        <v>0.01</v>
      </c>
      <c r="F145" s="30">
        <v>0.28049100000000299</v>
      </c>
      <c r="G145" s="31">
        <v>7.1989999999999998</v>
      </c>
      <c r="I145" s="17">
        <f t="shared" si="0"/>
        <v>5.4602362909999813E-2</v>
      </c>
    </row>
    <row r="146" spans="1:9" ht="14.25" customHeight="1">
      <c r="A146" s="10" t="s">
        <v>119</v>
      </c>
      <c r="B146" s="11">
        <v>1186.95</v>
      </c>
      <c r="C146" s="11">
        <v>22419.95</v>
      </c>
      <c r="D146" s="12">
        <v>2.8999999999999998E-3</v>
      </c>
      <c r="E146" s="12">
        <v>-6.7000000000000002E-3</v>
      </c>
      <c r="F146" s="30">
        <v>0.28049100000000299</v>
      </c>
      <c r="G146" s="31">
        <v>7.2039999999999997</v>
      </c>
      <c r="I146" s="17">
        <f t="shared" si="0"/>
        <v>4.9954138659999758E-2</v>
      </c>
    </row>
    <row r="147" spans="1:9" ht="14.25" customHeight="1">
      <c r="A147" s="10" t="s">
        <v>120</v>
      </c>
      <c r="B147" s="11">
        <v>1183.5</v>
      </c>
      <c r="C147" s="11">
        <v>22570.35</v>
      </c>
      <c r="D147" s="12">
        <v>7.3000000000000001E-3</v>
      </c>
      <c r="E147" s="12">
        <v>7.4999999999999997E-3</v>
      </c>
      <c r="F147" s="30">
        <v>0.28049100000000299</v>
      </c>
      <c r="G147" s="31">
        <v>7.1859999999999999</v>
      </c>
      <c r="I147" s="17">
        <f t="shared" si="0"/>
        <v>5.3807599239999816E-2</v>
      </c>
    </row>
    <row r="148" spans="1:9" ht="14.25" customHeight="1">
      <c r="A148" s="10" t="s">
        <v>121</v>
      </c>
      <c r="B148" s="11">
        <v>1174.95</v>
      </c>
      <c r="C148" s="11">
        <v>22402.400000000001</v>
      </c>
      <c r="D148" s="12">
        <v>-3.8999999999999998E-3</v>
      </c>
      <c r="E148" s="12">
        <v>1.5E-3</v>
      </c>
      <c r="F148" s="30">
        <v>0.28049100000000299</v>
      </c>
      <c r="G148" s="31">
        <v>7.1669999999999998</v>
      </c>
      <c r="I148" s="17">
        <f t="shared" si="0"/>
        <v>5.1987946529999787E-2</v>
      </c>
    </row>
    <row r="149" spans="1:9" ht="14.25" customHeight="1">
      <c r="A149" s="10" t="s">
        <v>122</v>
      </c>
      <c r="B149" s="11">
        <v>1179.5999999999999</v>
      </c>
      <c r="C149" s="11">
        <v>22368</v>
      </c>
      <c r="D149" s="12">
        <v>-1.7500000000000002E-2</v>
      </c>
      <c r="E149" s="12">
        <v>1.4E-3</v>
      </c>
      <c r="F149" s="30">
        <v>0.28049100000000299</v>
      </c>
      <c r="G149" s="31">
        <v>7.1920000000000002</v>
      </c>
      <c r="I149" s="17">
        <f t="shared" si="0"/>
        <v>5.2139774679999792E-2</v>
      </c>
    </row>
    <row r="150" spans="1:9" ht="14.25" customHeight="1">
      <c r="A150" s="10" t="s">
        <v>123</v>
      </c>
      <c r="B150" s="11">
        <v>1200.6500000000001</v>
      </c>
      <c r="C150" s="11">
        <v>22336.400000000001</v>
      </c>
      <c r="D150" s="12">
        <v>-4.7999999999999996E-3</v>
      </c>
      <c r="E150" s="12">
        <v>8.6E-3</v>
      </c>
      <c r="F150" s="30">
        <v>0.28049100000000299</v>
      </c>
      <c r="G150" s="31">
        <v>7.2249999999999996</v>
      </c>
      <c r="I150" s="17">
        <f t="shared" si="0"/>
        <v>5.4396747849999802E-2</v>
      </c>
    </row>
    <row r="151" spans="1:9" ht="14.25" customHeight="1">
      <c r="A151" s="10" t="s">
        <v>124</v>
      </c>
      <c r="B151" s="11">
        <v>1206.4000000000001</v>
      </c>
      <c r="C151" s="11">
        <v>22147</v>
      </c>
      <c r="D151" s="12">
        <v>2.4299999999999999E-2</v>
      </c>
      <c r="E151" s="12">
        <v>6.8999999999999999E-3</v>
      </c>
      <c r="F151" s="30">
        <v>0.28049100000000299</v>
      </c>
      <c r="G151" s="31">
        <v>7.18</v>
      </c>
      <c r="I151" s="17">
        <f t="shared" si="0"/>
        <v>5.3596134099999811E-2</v>
      </c>
    </row>
    <row r="152" spans="1:9" ht="14.25" customHeight="1">
      <c r="A152" s="10" t="s">
        <v>125</v>
      </c>
      <c r="B152" s="11">
        <v>1177.8</v>
      </c>
      <c r="C152" s="11">
        <v>21995.85</v>
      </c>
      <c r="D152" s="12">
        <v>1.54E-2</v>
      </c>
      <c r="E152" s="12">
        <v>-6.8999999999999999E-3</v>
      </c>
      <c r="F152" s="30">
        <v>0.28049100000000299</v>
      </c>
      <c r="G152" s="31">
        <v>7.1929999999999996</v>
      </c>
      <c r="I152" s="17">
        <f t="shared" si="0"/>
        <v>4.9818894469999764E-2</v>
      </c>
    </row>
    <row r="153" spans="1:9" ht="14.25" customHeight="1">
      <c r="A153" s="10" t="s">
        <v>126</v>
      </c>
      <c r="B153" s="11">
        <v>1159.9000000000001</v>
      </c>
      <c r="C153" s="11">
        <v>22147.9</v>
      </c>
      <c r="D153" s="12">
        <v>2.2000000000000001E-3</v>
      </c>
      <c r="E153" s="12">
        <v>-5.5999999999999999E-3</v>
      </c>
      <c r="F153" s="30">
        <v>0.28049100000000299</v>
      </c>
      <c r="G153" s="31">
        <v>7.1749999999999998</v>
      </c>
      <c r="I153" s="17">
        <f t="shared" si="0"/>
        <v>5.0054021149999767E-2</v>
      </c>
    </row>
    <row r="154" spans="1:9" ht="14.25" customHeight="1">
      <c r="A154" s="10" t="s">
        <v>127</v>
      </c>
      <c r="B154" s="11">
        <v>1157.4000000000001</v>
      </c>
      <c r="C154" s="11">
        <v>22272.5</v>
      </c>
      <c r="D154" s="12">
        <v>-1.01E-2</v>
      </c>
      <c r="E154" s="12">
        <v>-1.0999999999999999E-2</v>
      </c>
      <c r="F154" s="30">
        <v>0.28049100000000299</v>
      </c>
      <c r="G154" s="31">
        <v>7.1790000000000003</v>
      </c>
      <c r="I154" s="17">
        <f t="shared" si="0"/>
        <v>4.8568150109999764E-2</v>
      </c>
    </row>
    <row r="155" spans="1:9" ht="14.25" customHeight="1">
      <c r="A155" s="18">
        <v>45630</v>
      </c>
      <c r="B155" s="11">
        <v>1169.2</v>
      </c>
      <c r="C155" s="11">
        <v>22519.4</v>
      </c>
      <c r="D155" s="12">
        <v>-2.3300000000000001E-2</v>
      </c>
      <c r="E155" s="12">
        <v>-1.03E-2</v>
      </c>
      <c r="F155" s="30">
        <v>0.28049100000000299</v>
      </c>
      <c r="G155" s="31">
        <v>7.1159999999999997</v>
      </c>
      <c r="I155" s="17">
        <f t="shared" si="0"/>
        <v>4.8311203139999759E-2</v>
      </c>
    </row>
    <row r="156" spans="1:9" ht="14.25" customHeight="1">
      <c r="A156" s="18">
        <v>45569</v>
      </c>
      <c r="B156" s="11">
        <v>1197.1500000000001</v>
      </c>
      <c r="C156" s="11">
        <v>22753.8</v>
      </c>
      <c r="D156" s="12">
        <v>4.1700000000000001E-2</v>
      </c>
      <c r="E156" s="12">
        <v>4.8999999999999998E-3</v>
      </c>
      <c r="F156" s="30">
        <v>0.28049100000000299</v>
      </c>
      <c r="G156" s="31">
        <v>7.1539999999999999</v>
      </c>
      <c r="I156" s="17">
        <f t="shared" si="0"/>
        <v>5.2848079759999805E-2</v>
      </c>
    </row>
    <row r="157" spans="1:9" ht="14.25" customHeight="1">
      <c r="A157" s="18">
        <v>45539</v>
      </c>
      <c r="B157" s="11">
        <v>1149.25</v>
      </c>
      <c r="C157" s="11">
        <v>22642.75</v>
      </c>
      <c r="D157" s="12">
        <v>-1.06E-2</v>
      </c>
      <c r="E157" s="12">
        <v>-1E-3</v>
      </c>
      <c r="F157" s="30">
        <v>0.28049100000000299</v>
      </c>
      <c r="G157" s="31">
        <v>7.117</v>
      </c>
      <c r="I157" s="17">
        <f t="shared" si="0"/>
        <v>5.0926964529999785E-2</v>
      </c>
    </row>
    <row r="158" spans="1:9" ht="14.25" customHeight="1">
      <c r="A158" s="18">
        <v>45508</v>
      </c>
      <c r="B158" s="11">
        <v>1161.55</v>
      </c>
      <c r="C158" s="11">
        <v>22666.3</v>
      </c>
      <c r="D158" s="12">
        <v>3.7000000000000002E-3</v>
      </c>
      <c r="E158" s="12">
        <v>6.7999999999999996E-3</v>
      </c>
      <c r="F158" s="30">
        <v>0.28049100000000299</v>
      </c>
      <c r="G158" s="31">
        <v>7.0940000000000003</v>
      </c>
      <c r="I158" s="17">
        <f t="shared" si="0"/>
        <v>5.2949307259999814E-2</v>
      </c>
    </row>
    <row r="159" spans="1:9" ht="14.25" customHeight="1">
      <c r="A159" s="18">
        <v>45416</v>
      </c>
      <c r="B159" s="11">
        <v>1157.25</v>
      </c>
      <c r="C159" s="11">
        <v>22513.7</v>
      </c>
      <c r="D159" s="12">
        <v>2.81E-2</v>
      </c>
      <c r="E159" s="12">
        <v>0</v>
      </c>
      <c r="F159" s="30">
        <v>0.28049100000000299</v>
      </c>
      <c r="G159" s="31">
        <v>7.1040000000000001</v>
      </c>
      <c r="I159" s="17">
        <f t="shared" si="0"/>
        <v>5.1113919359999788E-2</v>
      </c>
    </row>
    <row r="160" spans="1:9" ht="14.25" customHeight="1">
      <c r="A160" s="18">
        <v>45386</v>
      </c>
      <c r="B160" s="11">
        <v>1125.5999999999999</v>
      </c>
      <c r="C160" s="11">
        <v>22514.65</v>
      </c>
      <c r="D160" s="12">
        <v>1.2500000000000001E-2</v>
      </c>
      <c r="E160" s="12">
        <v>3.5999999999999999E-3</v>
      </c>
      <c r="F160" s="30">
        <v>0.28049100000000299</v>
      </c>
      <c r="G160" s="31">
        <v>7.1079999999999997</v>
      </c>
      <c r="I160" s="17">
        <f t="shared" si="0"/>
        <v>5.2152467319999798E-2</v>
      </c>
    </row>
    <row r="161" spans="1:9" ht="14.25" customHeight="1">
      <c r="A161" s="18">
        <v>45355</v>
      </c>
      <c r="B161" s="11">
        <v>1111.7</v>
      </c>
      <c r="C161" s="11">
        <v>22434.65</v>
      </c>
      <c r="D161" s="12">
        <v>5.7000000000000002E-3</v>
      </c>
      <c r="E161" s="12">
        <v>-8.0000000000000004E-4</v>
      </c>
      <c r="F161" s="30">
        <v>0.28049100000000299</v>
      </c>
      <c r="G161" s="31">
        <v>7.0519999999999996</v>
      </c>
      <c r="I161" s="17">
        <f t="shared" si="0"/>
        <v>5.0515381879999786E-2</v>
      </c>
    </row>
    <row r="162" spans="1:9" ht="14.25" customHeight="1">
      <c r="A162" s="18">
        <v>45326</v>
      </c>
      <c r="B162" s="11">
        <v>1105.4000000000001</v>
      </c>
      <c r="C162" s="11">
        <v>22453.3</v>
      </c>
      <c r="D162" s="12">
        <v>-1.0800000000000001E-2</v>
      </c>
      <c r="E162" s="12">
        <v>-4.0000000000000002E-4</v>
      </c>
      <c r="F162" s="30">
        <v>0.28049100000000299</v>
      </c>
      <c r="G162" s="31">
        <v>7.0720000000000001</v>
      </c>
      <c r="I162" s="17">
        <f t="shared" si="0"/>
        <v>5.0771480079999792E-2</v>
      </c>
    </row>
    <row r="163" spans="1:9" ht="14.25" customHeight="1">
      <c r="A163" s="18">
        <v>45295</v>
      </c>
      <c r="B163" s="11">
        <v>1117.45</v>
      </c>
      <c r="C163" s="11">
        <v>22462</v>
      </c>
      <c r="D163" s="12">
        <v>4.4499999999999998E-2</v>
      </c>
      <c r="E163" s="12">
        <v>6.1000000000000004E-3</v>
      </c>
      <c r="F163" s="30">
        <v>0.28049100000000299</v>
      </c>
      <c r="G163" s="31">
        <v>7.0890000000000004</v>
      </c>
      <c r="I163" s="17">
        <f t="shared" si="0"/>
        <v>5.2716988109999807E-2</v>
      </c>
    </row>
    <row r="164" spans="1:9" ht="14.25" customHeight="1">
      <c r="A164" s="10" t="s">
        <v>128</v>
      </c>
      <c r="B164" s="11">
        <v>1069.8499999999999</v>
      </c>
      <c r="C164" s="11">
        <v>22326.9</v>
      </c>
      <c r="D164" s="12">
        <v>3.8E-3</v>
      </c>
      <c r="E164" s="12">
        <v>9.1999999999999998E-3</v>
      </c>
      <c r="F164" s="30">
        <v>0.28049100000000299</v>
      </c>
      <c r="G164" s="31">
        <v>7.0869999999999997</v>
      </c>
      <c r="I164" s="17">
        <f t="shared" si="0"/>
        <v>5.3572120029999816E-2</v>
      </c>
    </row>
    <row r="165" spans="1:9" ht="14.25" customHeight="1">
      <c r="A165" s="10" t="s">
        <v>129</v>
      </c>
      <c r="B165" s="11">
        <v>1065.75</v>
      </c>
      <c r="C165" s="11">
        <v>22123.65</v>
      </c>
      <c r="D165" s="12">
        <v>2.3E-3</v>
      </c>
      <c r="E165" s="12">
        <v>5.4000000000000003E-3</v>
      </c>
      <c r="F165" s="30">
        <v>0.28049100000000299</v>
      </c>
      <c r="G165" s="31">
        <v>7.05</v>
      </c>
      <c r="I165" s="17">
        <f t="shared" si="0"/>
        <v>5.2240035899999801E-2</v>
      </c>
    </row>
    <row r="166" spans="1:9" ht="14.25" customHeight="1">
      <c r="A166" s="10" t="s">
        <v>130</v>
      </c>
      <c r="B166" s="11">
        <v>1063.3499999999999</v>
      </c>
      <c r="C166" s="11">
        <v>22004.7</v>
      </c>
      <c r="D166" s="12">
        <v>-1.5E-3</v>
      </c>
      <c r="E166" s="12">
        <v>-4.1999999999999997E-3</v>
      </c>
      <c r="F166" s="30">
        <v>0.28049100000000299</v>
      </c>
      <c r="G166" s="31">
        <v>7.0970000000000004</v>
      </c>
      <c r="I166" s="17">
        <f t="shared" si="0"/>
        <v>4.9885491529999784E-2</v>
      </c>
    </row>
    <row r="167" spans="1:9" ht="14.25" customHeight="1">
      <c r="A167" s="10" t="s">
        <v>131</v>
      </c>
      <c r="B167" s="11">
        <v>1064.9000000000001</v>
      </c>
      <c r="C167" s="11">
        <v>22096.75</v>
      </c>
      <c r="D167" s="12">
        <v>-1.7899999999999999E-2</v>
      </c>
      <c r="E167" s="12">
        <v>3.8999999999999998E-3</v>
      </c>
      <c r="F167" s="30">
        <v>0.28049100000000299</v>
      </c>
      <c r="G167" s="31">
        <v>7.0949999999999998</v>
      </c>
      <c r="I167" s="17">
        <f t="shared" si="0"/>
        <v>5.2143078449999797E-2</v>
      </c>
    </row>
    <row r="168" spans="1:9" ht="14.25" customHeight="1">
      <c r="A168" s="10" t="s">
        <v>132</v>
      </c>
      <c r="B168" s="11">
        <v>1084.3</v>
      </c>
      <c r="C168" s="11">
        <v>22011.95</v>
      </c>
      <c r="D168" s="12">
        <v>2.3999999999999998E-3</v>
      </c>
      <c r="E168" s="12">
        <v>7.9000000000000008E-3</v>
      </c>
      <c r="F168" s="30">
        <v>0.28049100000000299</v>
      </c>
      <c r="G168" s="31">
        <v>7.0869999999999997</v>
      </c>
      <c r="I168" s="17">
        <f t="shared" si="0"/>
        <v>5.3207481729999812E-2</v>
      </c>
    </row>
    <row r="169" spans="1:9" ht="14.25" customHeight="1">
      <c r="A169" s="10" t="s">
        <v>133</v>
      </c>
      <c r="B169" s="11">
        <v>1081.75</v>
      </c>
      <c r="C169" s="11">
        <v>21839.1</v>
      </c>
      <c r="D169" s="12">
        <v>7.4399999999999994E-2</v>
      </c>
      <c r="E169" s="12">
        <v>1E-3</v>
      </c>
      <c r="F169" s="30">
        <v>0.28049100000000299</v>
      </c>
      <c r="G169" s="31">
        <v>7.0620000000000003</v>
      </c>
      <c r="I169" s="17">
        <f t="shared" si="0"/>
        <v>5.1092216579999794E-2</v>
      </c>
    </row>
    <row r="170" spans="1:9" ht="14.25" customHeight="1">
      <c r="A170" s="10" t="s">
        <v>134</v>
      </c>
      <c r="B170" s="11">
        <v>1006.85</v>
      </c>
      <c r="C170" s="11">
        <v>21817.45</v>
      </c>
      <c r="D170" s="12">
        <v>-2.3099999999999999E-2</v>
      </c>
      <c r="E170" s="12">
        <v>-1.0800000000000001E-2</v>
      </c>
      <c r="F170" s="30">
        <v>0.28049100000000299</v>
      </c>
      <c r="G170" s="31">
        <v>7.0410000000000004</v>
      </c>
      <c r="I170" s="17">
        <f t="shared" si="0"/>
        <v>4.7631325889999757E-2</v>
      </c>
    </row>
    <row r="171" spans="1:9" ht="14.25" customHeight="1">
      <c r="A171" s="10" t="s">
        <v>135</v>
      </c>
      <c r="B171" s="11">
        <v>1030.7</v>
      </c>
      <c r="C171" s="11">
        <v>22055.7</v>
      </c>
      <c r="D171" s="12">
        <v>2.0000000000000001E-4</v>
      </c>
      <c r="E171" s="12">
        <v>1.5E-3</v>
      </c>
      <c r="F171" s="30">
        <v>0.28049100000000299</v>
      </c>
      <c r="G171" s="31">
        <v>7.0389999999999997</v>
      </c>
      <c r="I171" s="17">
        <f t="shared" si="0"/>
        <v>5.1066975009999793E-2</v>
      </c>
    </row>
    <row r="172" spans="1:9" ht="14.25" customHeight="1">
      <c r="A172" s="10" t="s">
        <v>136</v>
      </c>
      <c r="B172" s="11">
        <v>1030.45</v>
      </c>
      <c r="C172" s="11">
        <v>22023.35</v>
      </c>
      <c r="D172" s="12">
        <v>6.1000000000000004E-3</v>
      </c>
      <c r="E172" s="12">
        <v>-5.5999999999999999E-3</v>
      </c>
      <c r="F172" s="30">
        <v>0.28049100000000299</v>
      </c>
      <c r="G172" s="31">
        <v>7.0259999999999998</v>
      </c>
      <c r="I172" s="17">
        <f t="shared" si="0"/>
        <v>4.8981952739999779E-2</v>
      </c>
    </row>
    <row r="173" spans="1:9" ht="14.25" customHeight="1">
      <c r="A173" s="10" t="s">
        <v>137</v>
      </c>
      <c r="B173" s="11">
        <v>1024.2</v>
      </c>
      <c r="C173" s="11">
        <v>22146.65</v>
      </c>
      <c r="D173" s="12">
        <v>3.0200000000000001E-2</v>
      </c>
      <c r="E173" s="12">
        <v>6.7999999999999996E-3</v>
      </c>
      <c r="F173" s="30">
        <v>0.28049100000000299</v>
      </c>
      <c r="G173" s="31">
        <v>7.0140000000000002</v>
      </c>
      <c r="I173" s="17">
        <f t="shared" si="0"/>
        <v>5.237370005999982E-2</v>
      </c>
    </row>
    <row r="174" spans="1:9" ht="14.25" customHeight="1">
      <c r="A174" s="10" t="s">
        <v>138</v>
      </c>
      <c r="B174" s="10">
        <v>994.2</v>
      </c>
      <c r="C174" s="11">
        <v>21997.7</v>
      </c>
      <c r="D174" s="12">
        <v>-6.5199999999999994E-2</v>
      </c>
      <c r="E174" s="12">
        <v>-1.5100000000000001E-2</v>
      </c>
      <c r="F174" s="30">
        <v>0.28049100000000299</v>
      </c>
      <c r="G174" s="31">
        <v>7.0309999999999997</v>
      </c>
      <c r="I174" s="17">
        <f t="shared" si="0"/>
        <v>4.6353263689999744E-2</v>
      </c>
    </row>
    <row r="175" spans="1:9" ht="14.25" customHeight="1">
      <c r="A175" s="18">
        <v>45629</v>
      </c>
      <c r="B175" s="11">
        <v>1063.5</v>
      </c>
      <c r="C175" s="11">
        <v>22335.7</v>
      </c>
      <c r="D175" s="12">
        <v>-3.9699999999999999E-2</v>
      </c>
      <c r="E175" s="12">
        <v>1E-4</v>
      </c>
      <c r="F175" s="30">
        <v>0.28049100000000299</v>
      </c>
      <c r="G175" s="31">
        <v>7.0540000000000003</v>
      </c>
      <c r="I175" s="17">
        <f t="shared" si="0"/>
        <v>5.0782213959999795E-2</v>
      </c>
    </row>
    <row r="176" spans="1:9" ht="14.25" customHeight="1">
      <c r="A176" s="18">
        <v>45599</v>
      </c>
      <c r="B176" s="11">
        <v>1107.45</v>
      </c>
      <c r="C176" s="11">
        <v>22332.65</v>
      </c>
      <c r="D176" s="12">
        <v>5.3600000000000002E-2</v>
      </c>
      <c r="E176" s="12">
        <v>-7.1999999999999998E-3</v>
      </c>
      <c r="F176" s="30">
        <v>0.28049100000000299</v>
      </c>
      <c r="G176" s="31">
        <v>7.0570000000000004</v>
      </c>
      <c r="I176" s="17">
        <f t="shared" si="0"/>
        <v>4.8756214929999778E-2</v>
      </c>
    </row>
    <row r="177" spans="1:9" ht="14.25" customHeight="1">
      <c r="A177" s="18">
        <v>45476</v>
      </c>
      <c r="B177" s="11">
        <v>1051.1500000000001</v>
      </c>
      <c r="C177" s="11">
        <v>22493.55</v>
      </c>
      <c r="D177" s="12">
        <v>6.6299999999999998E-2</v>
      </c>
      <c r="E177" s="12">
        <v>8.9999999999999998E-4</v>
      </c>
      <c r="F177" s="30">
        <v>0.28049100000000299</v>
      </c>
      <c r="G177" s="31">
        <v>7.06</v>
      </c>
      <c r="I177" s="17">
        <f t="shared" si="0"/>
        <v>5.1049777299999793E-2</v>
      </c>
    </row>
    <row r="178" spans="1:9" ht="14.25" customHeight="1">
      <c r="A178" s="18">
        <v>45446</v>
      </c>
      <c r="B178" s="10">
        <v>985.75</v>
      </c>
      <c r="C178" s="11">
        <v>22474.05</v>
      </c>
      <c r="D178" s="12">
        <v>-1.7500000000000002E-2</v>
      </c>
      <c r="E178" s="12">
        <v>5.3E-3</v>
      </c>
      <c r="F178" s="30">
        <v>0.28049100000000299</v>
      </c>
      <c r="G178" s="31">
        <v>7.06</v>
      </c>
      <c r="I178" s="17">
        <f t="shared" si="0"/>
        <v>5.2283937699999797E-2</v>
      </c>
    </row>
    <row r="179" spans="1:9" ht="14.25" customHeight="1">
      <c r="A179" s="18">
        <v>45415</v>
      </c>
      <c r="B179" s="11">
        <v>1003.35</v>
      </c>
      <c r="C179" s="11">
        <v>22356.3</v>
      </c>
      <c r="D179" s="12">
        <v>4.4000000000000003E-3</v>
      </c>
      <c r="E179" s="12">
        <v>-2.2000000000000001E-3</v>
      </c>
      <c r="F179" s="30">
        <v>0.28049100000000299</v>
      </c>
      <c r="G179" s="31">
        <v>7.0780000000000003</v>
      </c>
      <c r="I179" s="17">
        <f t="shared" si="0"/>
        <v>5.0309766819999789E-2</v>
      </c>
    </row>
    <row r="180" spans="1:9" ht="14.25" customHeight="1">
      <c r="A180" s="18">
        <v>45385</v>
      </c>
      <c r="B180" s="10">
        <v>998.95</v>
      </c>
      <c r="C180" s="11">
        <v>22405.599999999999</v>
      </c>
      <c r="D180" s="12">
        <v>1.7299999999999999E-2</v>
      </c>
      <c r="E180" s="12">
        <v>1.1999999999999999E-3</v>
      </c>
      <c r="F180" s="30">
        <v>0.28049100000000299</v>
      </c>
      <c r="G180" s="31">
        <v>7.0650000000000004</v>
      </c>
      <c r="I180" s="17">
        <f t="shared" si="0"/>
        <v>5.11699000499998E-2</v>
      </c>
    </row>
    <row r="181" spans="1:9" ht="14.25" customHeight="1">
      <c r="A181" s="18">
        <v>45325</v>
      </c>
      <c r="B181" s="10">
        <v>982</v>
      </c>
      <c r="C181" s="11">
        <v>22378.400000000001</v>
      </c>
      <c r="D181" s="12">
        <v>1.1299999999999999E-2</v>
      </c>
      <c r="E181" s="12">
        <v>1.8E-3</v>
      </c>
      <c r="F181" s="30">
        <v>0.28049100000000299</v>
      </c>
      <c r="G181" s="31">
        <v>7.0679999999999996</v>
      </c>
      <c r="I181" s="17">
        <f t="shared" si="0"/>
        <v>5.1359779919999793E-2</v>
      </c>
    </row>
    <row r="182" spans="1:9" ht="14.25" customHeight="1">
      <c r="A182" s="18">
        <v>45294</v>
      </c>
      <c r="B182" s="10">
        <v>971.05</v>
      </c>
      <c r="C182" s="11">
        <v>22338.75</v>
      </c>
      <c r="D182" s="12">
        <v>5.0000000000000001E-3</v>
      </c>
      <c r="E182" s="12">
        <v>1.6199999999999999E-2</v>
      </c>
      <c r="F182" s="30">
        <v>0.28049100000000299</v>
      </c>
      <c r="G182" s="31">
        <v>7.0629999999999997</v>
      </c>
      <c r="I182" s="17">
        <f t="shared" si="0"/>
        <v>5.5362874869999835E-2</v>
      </c>
    </row>
    <row r="183" spans="1:9" ht="14.25" customHeight="1">
      <c r="A183" s="10" t="s">
        <v>139</v>
      </c>
      <c r="B183" s="10">
        <v>966.2</v>
      </c>
      <c r="C183" s="11">
        <v>21982.799999999999</v>
      </c>
      <c r="D183" s="12">
        <v>-1.52E-2</v>
      </c>
      <c r="E183" s="12">
        <v>1.4E-3</v>
      </c>
      <c r="F183" s="30">
        <v>0.28049100000000299</v>
      </c>
      <c r="G183" s="31">
        <v>7.077</v>
      </c>
      <c r="I183" s="17">
        <f t="shared" si="0"/>
        <v>5.131233932999979E-2</v>
      </c>
    </row>
    <row r="184" spans="1:9" ht="14.25" customHeight="1">
      <c r="A184" s="10" t="s">
        <v>140</v>
      </c>
      <c r="B184" s="10">
        <v>981.1</v>
      </c>
      <c r="C184" s="11">
        <v>21951.15</v>
      </c>
      <c r="D184" s="12">
        <v>-3.8999999999999998E-3</v>
      </c>
      <c r="E184" s="12">
        <v>-1.11E-2</v>
      </c>
      <c r="F184" s="30">
        <v>0.28049100000000299</v>
      </c>
      <c r="G184" s="31">
        <v>7.0620000000000003</v>
      </c>
      <c r="I184" s="17">
        <f t="shared" si="0"/>
        <v>4.769827547999976E-2</v>
      </c>
    </row>
    <row r="185" spans="1:9" ht="14.25" customHeight="1">
      <c r="A185" s="10" t="s">
        <v>141</v>
      </c>
      <c r="B185" s="10">
        <v>984.9</v>
      </c>
      <c r="C185" s="11">
        <v>22198.35</v>
      </c>
      <c r="D185" s="12">
        <v>-8.8999999999999999E-3</v>
      </c>
      <c r="E185" s="12">
        <v>3.3999999999999998E-3</v>
      </c>
      <c r="F185" s="30">
        <v>0.28049100000000299</v>
      </c>
      <c r="G185" s="31">
        <v>7.0449999999999999</v>
      </c>
      <c r="I185" s="17">
        <f t="shared" si="0"/>
        <v>5.1643078449999796E-2</v>
      </c>
    </row>
    <row r="186" spans="1:9" ht="14.25" customHeight="1">
      <c r="A186" s="10" t="s">
        <v>142</v>
      </c>
      <c r="B186" s="10">
        <v>993.7</v>
      </c>
      <c r="C186" s="11">
        <v>22122.05</v>
      </c>
      <c r="D186" s="12">
        <v>7.4999999999999997E-3</v>
      </c>
      <c r="E186" s="12">
        <v>-4.1000000000000003E-3</v>
      </c>
      <c r="F186" s="30">
        <v>0.28049100000000399</v>
      </c>
      <c r="G186" s="31">
        <v>7.0620000000000003</v>
      </c>
      <c r="I186" s="17">
        <f t="shared" si="0"/>
        <v>4.9661712479999703E-2</v>
      </c>
    </row>
    <row r="187" spans="1:9" ht="14.25" customHeight="1">
      <c r="A187" s="10" t="s">
        <v>143</v>
      </c>
      <c r="B187" s="10">
        <v>986.3</v>
      </c>
      <c r="C187" s="11">
        <v>22212.7</v>
      </c>
      <c r="D187" s="12">
        <v>5.04E-2</v>
      </c>
      <c r="E187" s="12">
        <v>-2.0000000000000001E-4</v>
      </c>
      <c r="F187" s="30">
        <v>0.28049100000000399</v>
      </c>
      <c r="G187" s="31">
        <v>7.0990000000000002</v>
      </c>
      <c r="I187" s="17">
        <f t="shared" si="0"/>
        <v>5.1021845709999708E-2</v>
      </c>
    </row>
    <row r="188" spans="1:9" ht="14.25" customHeight="1">
      <c r="A188" s="10" t="s">
        <v>144</v>
      </c>
      <c r="B188" s="10">
        <v>938.95</v>
      </c>
      <c r="C188" s="11">
        <v>22217.45</v>
      </c>
      <c r="D188" s="12">
        <v>2.9000000000000001E-2</v>
      </c>
      <c r="E188" s="12">
        <v>7.4000000000000003E-3</v>
      </c>
      <c r="F188" s="30">
        <v>0.28049100000000399</v>
      </c>
      <c r="G188" s="31">
        <v>7.085</v>
      </c>
      <c r="I188" s="17">
        <f t="shared" si="0"/>
        <v>5.3052846049999741E-2</v>
      </c>
    </row>
    <row r="189" spans="1:9" ht="14.25" customHeight="1">
      <c r="A189" s="10" t="s">
        <v>145</v>
      </c>
      <c r="B189" s="10">
        <v>912.5</v>
      </c>
      <c r="C189" s="11">
        <v>22055.05</v>
      </c>
      <c r="D189" s="12">
        <v>-1.1900000000000001E-2</v>
      </c>
      <c r="E189" s="12">
        <v>-6.4000000000000003E-3</v>
      </c>
      <c r="F189" s="30">
        <v>0.28049100000000399</v>
      </c>
      <c r="G189" s="31">
        <v>7.1139999999999999</v>
      </c>
      <c r="I189" s="17">
        <f t="shared" si="0"/>
        <v>4.9390727859999685E-2</v>
      </c>
    </row>
    <row r="190" spans="1:9" ht="14.25" customHeight="1">
      <c r="A190" s="10" t="s">
        <v>146</v>
      </c>
      <c r="B190" s="10">
        <v>923.45</v>
      </c>
      <c r="C190" s="11">
        <v>22196.95</v>
      </c>
      <c r="D190" s="12">
        <v>-2.7199999999999998E-2</v>
      </c>
      <c r="E190" s="12">
        <v>3.3999999999999998E-3</v>
      </c>
      <c r="F190" s="30">
        <v>0.28049100000000399</v>
      </c>
      <c r="G190" s="31">
        <v>7.0970000000000004</v>
      </c>
      <c r="I190" s="17">
        <f t="shared" si="0"/>
        <v>5.2017223129999735E-2</v>
      </c>
    </row>
    <row r="191" spans="1:9" ht="14.25" customHeight="1">
      <c r="A191" s="10" t="s">
        <v>147</v>
      </c>
      <c r="B191" s="10">
        <v>949.25</v>
      </c>
      <c r="C191" s="11">
        <v>22122.25</v>
      </c>
      <c r="D191" s="12">
        <v>-1.0800000000000001E-2</v>
      </c>
      <c r="E191" s="12">
        <v>3.7000000000000002E-3</v>
      </c>
      <c r="F191" s="30">
        <v>0.28049100000000399</v>
      </c>
      <c r="G191" s="31">
        <v>7.0970000000000004</v>
      </c>
      <c r="I191" s="17">
        <f t="shared" si="0"/>
        <v>5.2101370429999738E-2</v>
      </c>
    </row>
    <row r="192" spans="1:9" ht="14.25" customHeight="1">
      <c r="A192" s="10" t="s">
        <v>148</v>
      </c>
      <c r="B192" s="10">
        <v>959.65</v>
      </c>
      <c r="C192" s="11">
        <v>22040.7</v>
      </c>
      <c r="D192" s="12">
        <v>-5.1000000000000004E-3</v>
      </c>
      <c r="E192" s="12">
        <v>5.8999999999999999E-3</v>
      </c>
      <c r="F192" s="30">
        <v>0.28049100000000399</v>
      </c>
      <c r="G192" s="31">
        <v>7.1139999999999999</v>
      </c>
      <c r="I192" s="17">
        <f t="shared" si="0"/>
        <v>5.2840767159999733E-2</v>
      </c>
    </row>
    <row r="193" spans="1:9" ht="14.25" customHeight="1">
      <c r="A193" s="10" t="s">
        <v>149</v>
      </c>
      <c r="B193" s="10">
        <v>964.6</v>
      </c>
      <c r="C193" s="11">
        <v>21910.75</v>
      </c>
      <c r="D193" s="12">
        <v>-2.76E-2</v>
      </c>
      <c r="E193" s="12">
        <v>3.2000000000000002E-3</v>
      </c>
      <c r="F193" s="30">
        <v>0.28049100000000399</v>
      </c>
      <c r="G193" s="31">
        <v>7.0819999999999999</v>
      </c>
      <c r="I193" s="17">
        <f t="shared" si="0"/>
        <v>5.1853198579999725E-2</v>
      </c>
    </row>
    <row r="194" spans="1:9" ht="14.25" customHeight="1">
      <c r="A194" s="10" t="s">
        <v>150</v>
      </c>
      <c r="B194" s="10">
        <v>991.95</v>
      </c>
      <c r="C194" s="11">
        <v>21840.05</v>
      </c>
      <c r="D194" s="12">
        <v>0.1021</v>
      </c>
      <c r="E194" s="12">
        <v>4.4999999999999997E-3</v>
      </c>
      <c r="F194" s="30">
        <v>0.28049100000000399</v>
      </c>
      <c r="G194" s="31">
        <v>7.0739999999999998</v>
      </c>
      <c r="I194" s="17">
        <f t="shared" si="0"/>
        <v>5.2160276159999734E-2</v>
      </c>
    </row>
    <row r="195" spans="1:9" ht="14.25" customHeight="1">
      <c r="A195" s="10" t="s">
        <v>151</v>
      </c>
      <c r="B195" s="10">
        <v>900.05</v>
      </c>
      <c r="C195" s="11">
        <v>21743.25</v>
      </c>
      <c r="D195" s="12">
        <v>3.9100000000000003E-2</v>
      </c>
      <c r="E195" s="12">
        <v>5.8999999999999999E-3</v>
      </c>
      <c r="F195" s="30">
        <v>0.28049100000000399</v>
      </c>
      <c r="G195" s="31">
        <v>7.0919999999999996</v>
      </c>
      <c r="I195" s="17">
        <f t="shared" si="0"/>
        <v>5.2682475179999744E-2</v>
      </c>
    </row>
    <row r="196" spans="1:9" ht="14.25" customHeight="1">
      <c r="A196" s="18">
        <v>45628</v>
      </c>
      <c r="B196" s="10">
        <v>866.15</v>
      </c>
      <c r="C196" s="11">
        <v>21616.05</v>
      </c>
      <c r="D196" s="12">
        <v>-1.32E-2</v>
      </c>
      <c r="E196" s="12">
        <v>-7.6E-3</v>
      </c>
      <c r="F196" s="30">
        <v>0.28049100000000399</v>
      </c>
      <c r="G196" s="31">
        <v>7.0910000000000002</v>
      </c>
      <c r="I196" s="17">
        <f t="shared" si="0"/>
        <v>4.8888651589999693E-2</v>
      </c>
    </row>
    <row r="197" spans="1:9" ht="14.25" customHeight="1">
      <c r="A197" s="18">
        <v>45537</v>
      </c>
      <c r="B197" s="10">
        <v>877.7</v>
      </c>
      <c r="C197" s="11">
        <v>21782.5</v>
      </c>
      <c r="D197" s="12">
        <v>3.2800000000000003E-2</v>
      </c>
      <c r="E197" s="12">
        <v>3.0000000000000001E-3</v>
      </c>
      <c r="F197" s="30">
        <v>0.28049100000000399</v>
      </c>
      <c r="G197" s="31">
        <v>7.05</v>
      </c>
      <c r="I197" s="17">
        <f t="shared" si="0"/>
        <v>5.156685749999973E-2</v>
      </c>
    </row>
    <row r="198" spans="1:9" ht="14.25" customHeight="1">
      <c r="A198" s="18">
        <v>45506</v>
      </c>
      <c r="B198" s="10">
        <v>849.8</v>
      </c>
      <c r="C198" s="11">
        <v>21717.95</v>
      </c>
      <c r="D198" s="12">
        <v>8.9999999999999998E-4</v>
      </c>
      <c r="E198" s="12">
        <v>-9.7000000000000003E-3</v>
      </c>
      <c r="F198" s="30">
        <v>0.28049100000000399</v>
      </c>
      <c r="G198" s="31">
        <v>7.0640000000000001</v>
      </c>
      <c r="I198" s="17">
        <f t="shared" si="0"/>
        <v>4.8105353059999689E-2</v>
      </c>
    </row>
    <row r="199" spans="1:9" ht="14.25" customHeight="1">
      <c r="A199" s="18">
        <v>45475</v>
      </c>
      <c r="B199" s="10">
        <v>849</v>
      </c>
      <c r="C199" s="11">
        <v>21930.5</v>
      </c>
      <c r="D199" s="12">
        <v>-3.6900000000000002E-2</v>
      </c>
      <c r="E199" s="12">
        <v>1E-4</v>
      </c>
      <c r="F199" s="30">
        <v>0.28049100000000399</v>
      </c>
      <c r="G199" s="31">
        <v>7.1440000000000001</v>
      </c>
      <c r="I199" s="17">
        <f t="shared" si="0"/>
        <v>5.1429772059999719E-2</v>
      </c>
    </row>
    <row r="200" spans="1:9" ht="14.25" customHeight="1">
      <c r="A200" s="18">
        <v>45445</v>
      </c>
      <c r="B200" s="10">
        <v>881.5</v>
      </c>
      <c r="C200" s="11">
        <v>21929.4</v>
      </c>
      <c r="D200" s="12">
        <v>3.0300000000000001E-2</v>
      </c>
      <c r="E200" s="12">
        <v>7.1999999999999998E-3</v>
      </c>
      <c r="F200" s="30">
        <v>0.28049100000000399</v>
      </c>
      <c r="G200" s="31">
        <v>7.1550000000000002</v>
      </c>
      <c r="I200" s="17">
        <f t="shared" si="0"/>
        <v>5.3500404149999743E-2</v>
      </c>
    </row>
    <row r="201" spans="1:9" ht="14.25" customHeight="1">
      <c r="A201" s="18">
        <v>45414</v>
      </c>
      <c r="B201" s="10">
        <v>855.55</v>
      </c>
      <c r="C201" s="11">
        <v>21771.7</v>
      </c>
      <c r="D201" s="12">
        <v>2.63E-2</v>
      </c>
      <c r="E201" s="12">
        <v>-3.8E-3</v>
      </c>
      <c r="F201" s="30">
        <v>0.28049100000000399</v>
      </c>
      <c r="G201" s="31">
        <v>7.1710000000000003</v>
      </c>
      <c r="I201" s="17">
        <f t="shared" si="0"/>
        <v>5.0530124589999711E-2</v>
      </c>
    </row>
    <row r="202" spans="1:9" ht="14.25" customHeight="1">
      <c r="A202" s="18">
        <v>45324</v>
      </c>
      <c r="B202" s="10">
        <v>833.65</v>
      </c>
      <c r="C202" s="11">
        <v>21853.8</v>
      </c>
      <c r="D202" s="12">
        <v>3.8399999999999997E-2</v>
      </c>
      <c r="E202" s="12">
        <v>7.1999999999999998E-3</v>
      </c>
      <c r="F202" s="30">
        <v>0.28049100000000399</v>
      </c>
      <c r="G202" s="31">
        <v>7.1710000000000003</v>
      </c>
      <c r="I202" s="17">
        <f t="shared" si="0"/>
        <v>5.3615525589999748E-2</v>
      </c>
    </row>
    <row r="203" spans="1:9" ht="14.25" customHeight="1">
      <c r="A203" s="18">
        <v>45293</v>
      </c>
      <c r="B203" s="10">
        <v>802.8</v>
      </c>
      <c r="C203" s="11">
        <v>21697.45</v>
      </c>
      <c r="D203" s="12">
        <v>9.4000000000000004E-3</v>
      </c>
      <c r="E203" s="12">
        <v>-1.2999999999999999E-3</v>
      </c>
      <c r="F203" s="30">
        <v>0.28049100000000399</v>
      </c>
      <c r="G203" s="31">
        <v>7.181</v>
      </c>
      <c r="I203" s="17">
        <f t="shared" si="0"/>
        <v>5.1303302989999709E-2</v>
      </c>
    </row>
    <row r="204" spans="1:9" ht="14.25" customHeight="1">
      <c r="A204" s="10" t="s">
        <v>152</v>
      </c>
      <c r="B204" s="10">
        <v>795.3</v>
      </c>
      <c r="C204" s="11">
        <v>21725.7</v>
      </c>
      <c r="D204" s="12">
        <v>3.85E-2</v>
      </c>
      <c r="E204" s="12">
        <v>9.4999999999999998E-3</v>
      </c>
      <c r="F204" s="30">
        <v>0.28049100000000399</v>
      </c>
      <c r="G204" s="31">
        <v>7.1740000000000004</v>
      </c>
      <c r="I204" s="17">
        <f t="shared" si="0"/>
        <v>5.4282240159999759E-2</v>
      </c>
    </row>
    <row r="205" spans="1:9" ht="14.25" customHeight="1">
      <c r="A205" s="10" t="s">
        <v>153</v>
      </c>
      <c r="B205" s="10">
        <v>765.8</v>
      </c>
      <c r="C205" s="11">
        <v>21522.1</v>
      </c>
      <c r="D205" s="12">
        <v>9.1999999999999998E-3</v>
      </c>
      <c r="E205" s="12">
        <v>-9.9000000000000008E-3</v>
      </c>
      <c r="F205" s="30">
        <v>0.28049100000000399</v>
      </c>
      <c r="G205" s="31">
        <v>7.1840000000000002</v>
      </c>
      <c r="I205" s="17">
        <f t="shared" si="0"/>
        <v>4.8912665659999674E-2</v>
      </c>
    </row>
    <row r="206" spans="1:9" ht="14.25" customHeight="1">
      <c r="A206" s="10" t="s">
        <v>154</v>
      </c>
      <c r="B206" s="10">
        <v>758.8</v>
      </c>
      <c r="C206" s="11">
        <v>21737.599999999999</v>
      </c>
      <c r="D206" s="12">
        <v>1.8800000000000001E-2</v>
      </c>
      <c r="E206" s="12">
        <v>1.7999999999999999E-2</v>
      </c>
      <c r="F206" s="30">
        <v>0.28049100000000399</v>
      </c>
      <c r="G206" s="31">
        <v>7.1779999999999999</v>
      </c>
      <c r="I206" s="17">
        <f t="shared" si="0"/>
        <v>5.6695194019999784E-2</v>
      </c>
    </row>
    <row r="207" spans="1:9" ht="14.25" customHeight="1">
      <c r="A207" s="10" t="s">
        <v>155</v>
      </c>
      <c r="B207" s="10">
        <v>744.8</v>
      </c>
      <c r="C207" s="11">
        <v>21352.6</v>
      </c>
      <c r="D207" s="12">
        <v>1.0200000000000001E-2</v>
      </c>
      <c r="E207" s="12">
        <v>-4.7000000000000002E-3</v>
      </c>
      <c r="F207" s="30">
        <v>0.28049100000000399</v>
      </c>
      <c r="G207" s="31">
        <v>7.1630000000000003</v>
      </c>
      <c r="I207" s="17">
        <f t="shared" si="0"/>
        <v>5.0220121969999698E-2</v>
      </c>
    </row>
    <row r="208" spans="1:9" ht="14.25" customHeight="1">
      <c r="A208" s="10" t="s">
        <v>156</v>
      </c>
      <c r="B208" s="10">
        <v>737.3</v>
      </c>
      <c r="C208" s="11">
        <v>21453.95</v>
      </c>
      <c r="D208" s="12">
        <v>2.1000000000000001E-2</v>
      </c>
      <c r="E208" s="12">
        <v>1.01E-2</v>
      </c>
      <c r="F208" s="30">
        <v>0.28049100000000399</v>
      </c>
      <c r="G208" s="31">
        <v>7.1459999999999999</v>
      </c>
      <c r="I208" s="17">
        <f t="shared" si="0"/>
        <v>5.4249072239999752E-2</v>
      </c>
    </row>
    <row r="209" spans="1:9" ht="14.25" customHeight="1">
      <c r="A209" s="10" t="s">
        <v>157</v>
      </c>
      <c r="B209" s="10">
        <v>722.1</v>
      </c>
      <c r="C209" s="11">
        <v>21238.799999999999</v>
      </c>
      <c r="D209" s="12">
        <v>-1.4E-3</v>
      </c>
      <c r="E209" s="12">
        <v>-1.54E-2</v>
      </c>
      <c r="F209" s="30">
        <v>0.28049100000000399</v>
      </c>
      <c r="G209" s="31">
        <v>7.1479999999999997</v>
      </c>
      <c r="I209" s="17">
        <f t="shared" si="0"/>
        <v>4.7110941919999656E-2</v>
      </c>
    </row>
    <row r="210" spans="1:9" ht="14.25" customHeight="1">
      <c r="A210" s="10" t="s">
        <v>158</v>
      </c>
      <c r="B210" s="10">
        <v>723.1</v>
      </c>
      <c r="C210" s="11">
        <v>21571.8</v>
      </c>
      <c r="D210" s="12">
        <v>-5.1000000000000004E-3</v>
      </c>
      <c r="E210" s="12">
        <v>-2.3E-3</v>
      </c>
      <c r="F210" s="30">
        <v>0.28049100000000399</v>
      </c>
      <c r="G210" s="31">
        <v>7.1779999999999999</v>
      </c>
      <c r="I210" s="17">
        <f t="shared" si="0"/>
        <v>5.1001226719999702E-2</v>
      </c>
    </row>
    <row r="211" spans="1:9" ht="14.25" customHeight="1">
      <c r="A211" s="10" t="s">
        <v>159</v>
      </c>
      <c r="B211" s="10">
        <v>726.8</v>
      </c>
      <c r="C211" s="11">
        <v>21622.400000000001</v>
      </c>
      <c r="D211" s="12">
        <v>9.5999999999999992E-3</v>
      </c>
      <c r="E211" s="12">
        <v>7.4999999999999997E-3</v>
      </c>
      <c r="F211" s="30">
        <v>0.28049100000000399</v>
      </c>
      <c r="G211" s="31">
        <v>7.165</v>
      </c>
      <c r="I211" s="17">
        <f t="shared" si="0"/>
        <v>5.3656502349999746E-2</v>
      </c>
    </row>
    <row r="212" spans="1:9" ht="14.25" customHeight="1">
      <c r="A212" s="10" t="s">
        <v>160</v>
      </c>
      <c r="B212" s="10">
        <v>719.9</v>
      </c>
      <c r="C212" s="11">
        <v>21462.25</v>
      </c>
      <c r="D212" s="12">
        <v>-2.2499999999999999E-2</v>
      </c>
      <c r="E212" s="12">
        <v>-5.1000000000000004E-3</v>
      </c>
      <c r="F212" s="30">
        <v>0.28049100000000399</v>
      </c>
      <c r="G212" s="31">
        <v>7.1779999999999999</v>
      </c>
      <c r="I212" s="17">
        <f t="shared" si="0"/>
        <v>5.0215851919999693E-2</v>
      </c>
    </row>
    <row r="213" spans="1:9" ht="14.25" customHeight="1">
      <c r="A213" s="10" t="s">
        <v>161</v>
      </c>
      <c r="B213" s="10">
        <v>736.5</v>
      </c>
      <c r="C213" s="11">
        <v>21571.95</v>
      </c>
      <c r="D213" s="12">
        <v>-1.5299999999999999E-2</v>
      </c>
      <c r="E213" s="12">
        <v>-2.0899999999999998E-2</v>
      </c>
      <c r="F213" s="30">
        <v>0.28049100000000399</v>
      </c>
      <c r="G213" s="31">
        <v>7.1890000000000001</v>
      </c>
      <c r="I213" s="17">
        <f t="shared" si="0"/>
        <v>4.5863240109999627E-2</v>
      </c>
    </row>
    <row r="214" spans="1:9" ht="14.25" customHeight="1">
      <c r="A214" s="10" t="s">
        <v>162</v>
      </c>
      <c r="B214" s="10">
        <v>747.95</v>
      </c>
      <c r="C214" s="11">
        <v>22032.3</v>
      </c>
      <c r="D214" s="12">
        <v>2.3300000000000001E-2</v>
      </c>
      <c r="E214" s="12">
        <v>-2.8999999999999998E-3</v>
      </c>
      <c r="F214" s="30">
        <v>0.28049100000000399</v>
      </c>
      <c r="G214" s="31">
        <v>7.2030000000000003</v>
      </c>
      <c r="I214" s="17">
        <f t="shared" si="0"/>
        <v>5.1012809369999711E-2</v>
      </c>
    </row>
    <row r="215" spans="1:9" ht="14.25" customHeight="1">
      <c r="A215" s="10" t="s">
        <v>163</v>
      </c>
      <c r="B215" s="10">
        <v>730.9</v>
      </c>
      <c r="C215" s="11">
        <v>22097.45</v>
      </c>
      <c r="D215" s="12">
        <v>-5.4000000000000003E-3</v>
      </c>
      <c r="E215" s="12">
        <v>9.2999999999999992E-3</v>
      </c>
      <c r="F215" s="30">
        <v>0.28049100000000399</v>
      </c>
      <c r="G215" s="31">
        <v>7.2350000000000003</v>
      </c>
      <c r="I215" s="17">
        <f t="shared" si="0"/>
        <v>5.4665042449999757E-2</v>
      </c>
    </row>
    <row r="216" spans="1:9" ht="14.25" customHeight="1">
      <c r="A216" s="18">
        <v>45627</v>
      </c>
      <c r="B216" s="10">
        <v>734.9</v>
      </c>
      <c r="C216" s="11">
        <v>21894.55</v>
      </c>
      <c r="D216" s="12">
        <v>-1.1599999999999999E-2</v>
      </c>
      <c r="E216" s="12">
        <v>1.14E-2</v>
      </c>
      <c r="F216" s="30">
        <v>0.28049100000000399</v>
      </c>
      <c r="G216" s="31">
        <v>7.22</v>
      </c>
      <c r="I216" s="17">
        <f t="shared" si="0"/>
        <v>5.5146147199999759E-2</v>
      </c>
    </row>
    <row r="217" spans="1:9" ht="14.25" customHeight="1">
      <c r="A217" s="18">
        <v>45597</v>
      </c>
      <c r="B217" s="10">
        <v>743.55</v>
      </c>
      <c r="C217" s="11">
        <v>21647.200000000001</v>
      </c>
      <c r="D217" s="12">
        <v>5.1999999999999998E-3</v>
      </c>
      <c r="E217" s="12">
        <v>1.2999999999999999E-3</v>
      </c>
      <c r="F217" s="30">
        <v>0.28049100000000399</v>
      </c>
      <c r="G217" s="31">
        <v>7.2160000000000002</v>
      </c>
      <c r="I217" s="17">
        <f t="shared" si="0"/>
        <v>5.2284407739999719E-2</v>
      </c>
    </row>
    <row r="218" spans="1:9" ht="14.25" customHeight="1">
      <c r="A218" s="18">
        <v>45566</v>
      </c>
      <c r="B218" s="10">
        <v>739.7</v>
      </c>
      <c r="C218" s="11">
        <v>21618.7</v>
      </c>
      <c r="D218" s="12">
        <v>7.6E-3</v>
      </c>
      <c r="E218" s="12">
        <v>3.3999999999999998E-3</v>
      </c>
      <c r="F218" s="30">
        <v>0.28049100000000399</v>
      </c>
      <c r="G218" s="31">
        <v>7.2060000000000004</v>
      </c>
      <c r="I218" s="17">
        <f t="shared" si="0"/>
        <v>5.2801487939999725E-2</v>
      </c>
    </row>
    <row r="219" spans="1:9" ht="14.25" customHeight="1">
      <c r="A219" s="18">
        <v>45536</v>
      </c>
      <c r="B219" s="10">
        <v>734.1</v>
      </c>
      <c r="C219" s="11">
        <v>21544.85</v>
      </c>
      <c r="D219" s="12">
        <v>-4.8999999999999998E-3</v>
      </c>
      <c r="E219" s="12">
        <v>1.5E-3</v>
      </c>
      <c r="F219" s="30">
        <v>0.28049100000000399</v>
      </c>
      <c r="G219" s="31">
        <v>7.1959999999999997</v>
      </c>
      <c r="I219" s="17">
        <f t="shared" si="0"/>
        <v>5.2196604139999714E-2</v>
      </c>
    </row>
    <row r="220" spans="1:9" ht="14.25" customHeight="1">
      <c r="A220" s="18">
        <v>45505</v>
      </c>
      <c r="B220" s="10">
        <v>737.75</v>
      </c>
      <c r="C220" s="11">
        <v>21513</v>
      </c>
      <c r="D220" s="12">
        <v>-1.9800000000000002E-2</v>
      </c>
      <c r="E220" s="12">
        <v>-9.1000000000000004E-3</v>
      </c>
      <c r="F220" s="30">
        <v>0.28049100000000399</v>
      </c>
      <c r="G220" s="31">
        <v>7.1760000000000002</v>
      </c>
      <c r="I220" s="17">
        <f t="shared" si="0"/>
        <v>4.9079497739999686E-2</v>
      </c>
    </row>
    <row r="221" spans="1:9" ht="14.25" customHeight="1">
      <c r="A221" s="18">
        <v>45413</v>
      </c>
      <c r="B221" s="10">
        <v>752.65</v>
      </c>
      <c r="C221" s="11">
        <v>21710.799999999999</v>
      </c>
      <c r="D221" s="12">
        <v>1.8700000000000001E-2</v>
      </c>
      <c r="E221" s="12">
        <v>2.3999999999999998E-3</v>
      </c>
      <c r="F221" s="30">
        <v>0.28049100000000399</v>
      </c>
      <c r="G221" s="31">
        <v>7.2069999999999999</v>
      </c>
      <c r="I221" s="17">
        <f t="shared" si="0"/>
        <v>5.2528192029999719E-2</v>
      </c>
    </row>
    <row r="222" spans="1:9" ht="14.25" customHeight="1">
      <c r="A222" s="18">
        <v>45383</v>
      </c>
      <c r="B222" s="10">
        <v>738.8</v>
      </c>
      <c r="C222" s="11">
        <v>21658.6</v>
      </c>
      <c r="D222" s="12">
        <v>3.8300000000000001E-2</v>
      </c>
      <c r="E222" s="12">
        <v>6.6E-3</v>
      </c>
      <c r="F222" s="30">
        <v>0.28049100000000399</v>
      </c>
      <c r="G222" s="31">
        <v>7.2050000000000001</v>
      </c>
      <c r="I222" s="17">
        <f t="shared" si="0"/>
        <v>5.3691864049999739E-2</v>
      </c>
    </row>
    <row r="223" spans="1:9" ht="14.25" customHeight="1">
      <c r="A223" s="18">
        <v>45352</v>
      </c>
      <c r="B223" s="10">
        <v>711.55</v>
      </c>
      <c r="C223" s="11">
        <v>21517.35</v>
      </c>
      <c r="D223" s="12">
        <v>1.54E-2</v>
      </c>
      <c r="E223" s="12">
        <v>-6.8999999999999999E-3</v>
      </c>
      <c r="F223" s="30">
        <v>0.28049100000000399</v>
      </c>
      <c r="G223" s="31">
        <v>7.1829999999999998</v>
      </c>
      <c r="I223" s="17">
        <f t="shared" si="0"/>
        <v>4.9746943569999688E-2</v>
      </c>
    </row>
    <row r="224" spans="1:9" ht="14.25" customHeight="1">
      <c r="A224" s="18">
        <v>45323</v>
      </c>
      <c r="B224" s="10">
        <v>700.75</v>
      </c>
      <c r="C224" s="11">
        <v>21665.8</v>
      </c>
      <c r="D224" s="12">
        <v>-2.1499999999999998E-2</v>
      </c>
      <c r="E224" s="12">
        <v>-3.5000000000000001E-3</v>
      </c>
      <c r="F224" s="30">
        <v>0.28049100000000399</v>
      </c>
      <c r="G224" s="31">
        <v>7.1879999999999997</v>
      </c>
      <c r="I224" s="17">
        <f t="shared" si="0"/>
        <v>5.0736588419999701E-2</v>
      </c>
    </row>
    <row r="225" spans="1:9" ht="14.25" customHeight="1">
      <c r="A225" s="18">
        <v>45292</v>
      </c>
      <c r="B225" s="10">
        <v>716.15</v>
      </c>
      <c r="C225" s="11">
        <v>21741.9</v>
      </c>
      <c r="D225" s="12">
        <v>9.7999999999999997E-3</v>
      </c>
      <c r="E225" s="12">
        <v>5.0000000000000001E-4</v>
      </c>
      <c r="F225" s="30">
        <v>0.28049100000000399</v>
      </c>
      <c r="G225" s="31">
        <v>7.1840000000000002</v>
      </c>
      <c r="I225" s="17">
        <f t="shared" si="0"/>
        <v>5.1829772059999717E-2</v>
      </c>
    </row>
    <row r="226" spans="1:9" ht="14.25" customHeight="1">
      <c r="A226" s="10" t="s">
        <v>164</v>
      </c>
      <c r="B226" s="10">
        <v>709.2</v>
      </c>
      <c r="C226" s="11">
        <v>21731.4</v>
      </c>
      <c r="D226" s="12">
        <v>7.85E-2</v>
      </c>
      <c r="E226" s="12">
        <v>-2.2000000000000001E-3</v>
      </c>
      <c r="F226" s="30">
        <v>0.28049100000000499</v>
      </c>
      <c r="G226" s="31">
        <v>7.1710000000000003</v>
      </c>
      <c r="I226" s="17">
        <f t="shared" si="0"/>
        <v>5.0978910189999643E-2</v>
      </c>
    </row>
    <row r="227" spans="1:9" ht="14.25" customHeight="1">
      <c r="A227" s="10" t="s">
        <v>165</v>
      </c>
      <c r="B227" s="10">
        <v>657.6</v>
      </c>
      <c r="C227" s="11">
        <v>21778.7</v>
      </c>
      <c r="D227" s="12">
        <v>1.2999999999999999E-2</v>
      </c>
      <c r="E227" s="12">
        <v>5.7000000000000002E-3</v>
      </c>
      <c r="F227" s="30">
        <v>0.28049100000000499</v>
      </c>
      <c r="G227" s="31">
        <v>7.1710000000000003</v>
      </c>
      <c r="I227" s="17">
        <f t="shared" si="0"/>
        <v>5.3194789089999681E-2</v>
      </c>
    </row>
    <row r="228" spans="1:9" ht="14.25" customHeight="1">
      <c r="A228" s="10" t="s">
        <v>166</v>
      </c>
      <c r="B228" s="10">
        <v>649.15</v>
      </c>
      <c r="C228" s="11">
        <v>21654.75</v>
      </c>
      <c r="D228" s="12">
        <v>1.3299999999999999E-2</v>
      </c>
      <c r="E228" s="12">
        <v>0.01</v>
      </c>
      <c r="F228" s="30">
        <v>0.28049100000000499</v>
      </c>
      <c r="G228" s="31">
        <v>7.1529999999999996</v>
      </c>
      <c r="I228" s="17">
        <f t="shared" si="0"/>
        <v>5.4271388769999693E-2</v>
      </c>
    </row>
    <row r="229" spans="1:9" ht="14.25" customHeight="1">
      <c r="A229" s="10" t="s">
        <v>167</v>
      </c>
      <c r="B229" s="10">
        <v>640.6</v>
      </c>
      <c r="C229" s="11">
        <v>21441.35</v>
      </c>
      <c r="D229" s="12">
        <v>1.4999999999999999E-2</v>
      </c>
      <c r="E229" s="12">
        <v>4.3E-3</v>
      </c>
      <c r="F229" s="30">
        <v>0.28049100000000499</v>
      </c>
      <c r="G229" s="31">
        <v>7.1630000000000003</v>
      </c>
      <c r="I229" s="17">
        <f t="shared" si="0"/>
        <v>5.2744540969999663E-2</v>
      </c>
    </row>
    <row r="230" spans="1:9" ht="14.25" customHeight="1">
      <c r="A230" s="10" t="s">
        <v>168</v>
      </c>
      <c r="B230" s="10">
        <v>631.15</v>
      </c>
      <c r="C230" s="11">
        <v>21349.4</v>
      </c>
      <c r="D230" s="12">
        <v>0</v>
      </c>
      <c r="E230" s="12">
        <v>4.4000000000000003E-3</v>
      </c>
      <c r="F230" s="30">
        <v>0.28049100000000499</v>
      </c>
      <c r="G230" s="31">
        <v>7.194</v>
      </c>
      <c r="I230" s="17">
        <f t="shared" si="0"/>
        <v>5.2995637859999667E-2</v>
      </c>
    </row>
    <row r="231" spans="1:9" ht="14.25" customHeight="1">
      <c r="A231" s="10" t="s">
        <v>169</v>
      </c>
      <c r="B231" s="10">
        <v>631.15</v>
      </c>
      <c r="C231" s="11">
        <v>21255.05</v>
      </c>
      <c r="D231" s="12">
        <v>-1.61E-2</v>
      </c>
      <c r="E231" s="12">
        <v>5.0000000000000001E-3</v>
      </c>
      <c r="F231" s="30">
        <v>0.28049100000000499</v>
      </c>
      <c r="G231" s="31">
        <v>7.2590000000000003</v>
      </c>
      <c r="I231" s="17">
        <f t="shared" si="0"/>
        <v>5.3631613309999666E-2</v>
      </c>
    </row>
    <row r="232" spans="1:9" ht="14.25" customHeight="1">
      <c r="A232" s="10" t="s">
        <v>170</v>
      </c>
      <c r="B232" s="10">
        <v>641.5</v>
      </c>
      <c r="C232" s="11">
        <v>21150.15</v>
      </c>
      <c r="D232" s="12">
        <v>-4.0300000000000002E-2</v>
      </c>
      <c r="E232" s="12">
        <v>-1.41E-2</v>
      </c>
      <c r="F232" s="30">
        <v>0.28049100000000499</v>
      </c>
      <c r="G232" s="31">
        <v>7.2750000000000004</v>
      </c>
      <c r="I232" s="17">
        <f t="shared" si="0"/>
        <v>4.8389356649999576E-2</v>
      </c>
    </row>
    <row r="233" spans="1:9" ht="14.25" customHeight="1">
      <c r="A233" s="10" t="s">
        <v>171</v>
      </c>
      <c r="B233" s="10">
        <v>668.45</v>
      </c>
      <c r="C233" s="11">
        <v>21453.1</v>
      </c>
      <c r="D233" s="12">
        <v>1E-4</v>
      </c>
      <c r="E233" s="12">
        <v>1.6000000000000001E-3</v>
      </c>
      <c r="F233" s="30">
        <v>0.28049100000000499</v>
      </c>
      <c r="G233" s="31">
        <v>7.2809999999999997</v>
      </c>
      <c r="I233" s="17">
        <f t="shared" si="0"/>
        <v>5.2836235889999646E-2</v>
      </c>
    </row>
    <row r="234" spans="1:9" ht="14.25" customHeight="1">
      <c r="A234" s="10" t="s">
        <v>172</v>
      </c>
      <c r="B234" s="10">
        <v>668.4</v>
      </c>
      <c r="C234" s="11">
        <v>21418.65</v>
      </c>
      <c r="D234" s="12">
        <v>-5.7000000000000002E-3</v>
      </c>
      <c r="E234" s="12">
        <v>-1.8E-3</v>
      </c>
      <c r="F234" s="30">
        <v>0.28049100000000499</v>
      </c>
      <c r="G234" s="31">
        <v>7.266</v>
      </c>
      <c r="I234" s="17">
        <f t="shared" si="0"/>
        <v>5.1774640139999634E-2</v>
      </c>
    </row>
    <row r="235" spans="1:9" ht="14.25" customHeight="1">
      <c r="A235" s="10" t="s">
        <v>173</v>
      </c>
      <c r="B235" s="10">
        <v>672.25</v>
      </c>
      <c r="C235" s="11">
        <v>21456.65</v>
      </c>
      <c r="D235" s="12">
        <v>-8.0999999999999996E-3</v>
      </c>
      <c r="E235" s="12">
        <v>1.29E-2</v>
      </c>
      <c r="F235" s="30">
        <v>0.28049100000000499</v>
      </c>
      <c r="G235" s="31">
        <v>7.2359999999999998</v>
      </c>
      <c r="I235" s="17">
        <f t="shared" si="0"/>
        <v>5.5682005139999699E-2</v>
      </c>
    </row>
    <row r="236" spans="1:9" ht="14.25" customHeight="1">
      <c r="A236" s="10" t="s">
        <v>174</v>
      </c>
      <c r="B236" s="10">
        <v>677.75</v>
      </c>
      <c r="C236" s="11">
        <v>21182.7</v>
      </c>
      <c r="D236" s="12">
        <v>-6.7000000000000002E-3</v>
      </c>
      <c r="E236" s="12">
        <v>1.23E-2</v>
      </c>
      <c r="F236" s="30">
        <v>0.28049100000000499</v>
      </c>
      <c r="G236" s="31">
        <v>7.2480000000000002</v>
      </c>
      <c r="I236" s="17">
        <f t="shared" si="0"/>
        <v>5.5600051619999702E-2</v>
      </c>
    </row>
    <row r="237" spans="1:9" ht="14.25" customHeight="1">
      <c r="A237" s="10" t="s">
        <v>175</v>
      </c>
      <c r="B237" s="10">
        <v>682.35</v>
      </c>
      <c r="C237" s="11">
        <v>20926.349999999999</v>
      </c>
      <c r="D237" s="12">
        <v>-3.8E-3</v>
      </c>
      <c r="E237" s="12">
        <v>1E-3</v>
      </c>
      <c r="F237" s="30">
        <v>0.28049100000000499</v>
      </c>
      <c r="G237" s="31">
        <v>7.2619999999999996</v>
      </c>
      <c r="I237" s="17">
        <f t="shared" si="0"/>
        <v>5.2531234579999642E-2</v>
      </c>
    </row>
    <row r="238" spans="1:9" ht="14.25" customHeight="1">
      <c r="A238" s="18">
        <v>45272</v>
      </c>
      <c r="B238" s="10">
        <v>684.95</v>
      </c>
      <c r="C238" s="11">
        <v>20906.400000000001</v>
      </c>
      <c r="D238" s="12">
        <v>8.6E-3</v>
      </c>
      <c r="E238" s="12">
        <v>-4.3E-3</v>
      </c>
      <c r="F238" s="30">
        <v>0.28049100000000499</v>
      </c>
      <c r="G238" s="31">
        <v>7.2709999999999999</v>
      </c>
      <c r="I238" s="17">
        <f t="shared" si="0"/>
        <v>5.1109388089999611E-2</v>
      </c>
    </row>
    <row r="239" spans="1:9" ht="14.25" customHeight="1">
      <c r="A239" s="18">
        <v>45242</v>
      </c>
      <c r="B239" s="10">
        <v>679.1</v>
      </c>
      <c r="C239" s="11">
        <v>20997.1</v>
      </c>
      <c r="D239" s="12">
        <v>-7.3000000000000001E-3</v>
      </c>
      <c r="E239" s="12">
        <v>1.2999999999999999E-3</v>
      </c>
      <c r="F239" s="30">
        <v>0.28049100000000499</v>
      </c>
      <c r="G239" s="31">
        <v>7.29</v>
      </c>
      <c r="I239" s="17">
        <f t="shared" si="0"/>
        <v>5.2816844399999646E-2</v>
      </c>
    </row>
    <row r="240" spans="1:9" ht="14.25" customHeight="1">
      <c r="A240" s="18">
        <v>45150</v>
      </c>
      <c r="B240" s="10">
        <v>684.1</v>
      </c>
      <c r="C240" s="11">
        <v>20969.400000000001</v>
      </c>
      <c r="D240" s="12">
        <v>-3.4200000000000001E-2</v>
      </c>
      <c r="E240" s="12">
        <v>3.3E-3</v>
      </c>
      <c r="F240" s="30">
        <v>0.28049100000000499</v>
      </c>
      <c r="G240" s="31">
        <v>7.2789999999999999</v>
      </c>
      <c r="I240" s="17">
        <f t="shared" si="0"/>
        <v>5.329868040999966E-2</v>
      </c>
    </row>
    <row r="241" spans="1:9" ht="14.25" customHeight="1">
      <c r="A241" s="18">
        <v>45119</v>
      </c>
      <c r="B241" s="10">
        <v>708.3</v>
      </c>
      <c r="C241" s="11">
        <v>20901.150000000001</v>
      </c>
      <c r="D241" s="12">
        <v>7.7000000000000002E-3</v>
      </c>
      <c r="E241" s="12">
        <v>-1.6999999999999999E-3</v>
      </c>
      <c r="F241" s="30">
        <v>0.28049100000000499</v>
      </c>
      <c r="G241" s="31">
        <v>7.2519999999999998</v>
      </c>
      <c r="I241" s="17">
        <f t="shared" si="0"/>
        <v>5.170195797999963E-2</v>
      </c>
    </row>
    <row r="242" spans="1:9" ht="14.25" customHeight="1">
      <c r="A242" s="18">
        <v>45089</v>
      </c>
      <c r="B242" s="10">
        <v>702.9</v>
      </c>
      <c r="C242" s="11">
        <v>20937.7</v>
      </c>
      <c r="D242" s="12">
        <v>2.3999999999999998E-3</v>
      </c>
      <c r="E242" s="12">
        <v>4.0000000000000001E-3</v>
      </c>
      <c r="F242" s="30">
        <v>0.28049100000000499</v>
      </c>
      <c r="G242" s="31">
        <v>7.2729999999999997</v>
      </c>
      <c r="I242" s="17">
        <f t="shared" si="0"/>
        <v>5.3451853569999659E-2</v>
      </c>
    </row>
    <row r="243" spans="1:9" ht="14.25" customHeight="1">
      <c r="A243" s="18">
        <v>45058</v>
      </c>
      <c r="B243" s="10">
        <v>701.2</v>
      </c>
      <c r="C243" s="11">
        <v>20855.099999999999</v>
      </c>
      <c r="D243" s="12">
        <v>7.3000000000000001E-3</v>
      </c>
      <c r="E243" s="12">
        <v>8.0999999999999996E-3</v>
      </c>
      <c r="F243" s="30">
        <v>0.28049100000000499</v>
      </c>
      <c r="G243" s="31">
        <v>7.2720000000000002</v>
      </c>
      <c r="I243" s="17">
        <f t="shared" si="0"/>
        <v>5.4594671579999685E-2</v>
      </c>
    </row>
    <row r="244" spans="1:9" ht="14.25" customHeight="1">
      <c r="A244" s="18">
        <v>45028</v>
      </c>
      <c r="B244" s="10">
        <v>696.15</v>
      </c>
      <c r="C244" s="11">
        <v>20686.8</v>
      </c>
      <c r="D244" s="12">
        <v>4.2099999999999999E-2</v>
      </c>
      <c r="E244" s="12">
        <v>2.07E-2</v>
      </c>
      <c r="F244" s="30">
        <v>0.28049100000000499</v>
      </c>
      <c r="G244" s="31">
        <v>7.2530000000000001</v>
      </c>
      <c r="I244" s="17">
        <f t="shared" si="0"/>
        <v>5.7992151469999739E-2</v>
      </c>
    </row>
    <row r="245" spans="1:9" ht="14.25" customHeight="1">
      <c r="A245" s="18">
        <v>44938</v>
      </c>
      <c r="B245" s="10">
        <v>668</v>
      </c>
      <c r="C245" s="11">
        <v>20267.900000000001</v>
      </c>
      <c r="D245" s="12">
        <v>7.1999999999999998E-3</v>
      </c>
      <c r="E245" s="12">
        <v>6.7000000000000002E-3</v>
      </c>
      <c r="F245" s="30">
        <v>0.28049100000000499</v>
      </c>
      <c r="G245" s="31">
        <v>7.2469999999999999</v>
      </c>
      <c r="I245" s="17">
        <f t="shared" si="0"/>
        <v>5.4022106929999675E-2</v>
      </c>
    </row>
    <row r="246" spans="1:9" ht="14.25" customHeight="1">
      <c r="A246" s="10" t="s">
        <v>176</v>
      </c>
      <c r="B246" s="10">
        <v>663.25</v>
      </c>
      <c r="C246" s="11">
        <v>20133.150000000001</v>
      </c>
      <c r="D246" s="12">
        <v>0.04</v>
      </c>
      <c r="E246" s="12">
        <v>1.8E-3</v>
      </c>
      <c r="F246" s="30">
        <v>0.28049100000000499</v>
      </c>
      <c r="G246" s="31">
        <v>7.2690000000000001</v>
      </c>
      <c r="I246" s="17">
        <f t="shared" si="0"/>
        <v>5.2805993009999649E-2</v>
      </c>
    </row>
    <row r="247" spans="1:9" ht="14.25" customHeight="1">
      <c r="A247" s="10" t="s">
        <v>177</v>
      </c>
      <c r="B247" s="10">
        <v>637.75</v>
      </c>
      <c r="C247" s="11">
        <v>20096.599999999999</v>
      </c>
      <c r="D247" s="12">
        <v>8.0999999999999996E-3</v>
      </c>
      <c r="E247" s="12">
        <v>1.04E-2</v>
      </c>
      <c r="F247" s="30">
        <v>0.28049100000000499</v>
      </c>
      <c r="G247" s="31">
        <v>7.2519999999999998</v>
      </c>
      <c r="I247" s="17">
        <f t="shared" si="0"/>
        <v>5.5095899079999691E-2</v>
      </c>
    </row>
    <row r="248" spans="1:9" ht="14.25" customHeight="1">
      <c r="A248" s="10" t="s">
        <v>178</v>
      </c>
      <c r="B248" s="10">
        <v>632.65</v>
      </c>
      <c r="C248" s="11">
        <v>19889.7</v>
      </c>
      <c r="D248" s="12">
        <v>-6.0000000000000001E-3</v>
      </c>
      <c r="E248" s="12">
        <v>4.7999999999999996E-3</v>
      </c>
      <c r="F248" s="30">
        <v>0.28049100000000499</v>
      </c>
      <c r="G248" s="31">
        <v>7.2119999999999997</v>
      </c>
      <c r="I248" s="17">
        <f t="shared" si="0"/>
        <v>5.3237345879999662E-2</v>
      </c>
    </row>
    <row r="249" spans="1:9" ht="14.25" customHeight="1">
      <c r="A249" s="10" t="s">
        <v>179</v>
      </c>
      <c r="B249" s="10">
        <v>636.45000000000005</v>
      </c>
      <c r="C249" s="11">
        <v>19794.7</v>
      </c>
      <c r="D249" s="12">
        <v>-1.06E-2</v>
      </c>
      <c r="E249" s="12">
        <v>-4.0000000000000002E-4</v>
      </c>
      <c r="F249" s="30">
        <v>0.28049100000000499</v>
      </c>
      <c r="G249" s="31">
        <v>7.2320000000000002</v>
      </c>
      <c r="I249" s="17">
        <f t="shared" si="0"/>
        <v>5.1922694479999643E-2</v>
      </c>
    </row>
    <row r="250" spans="1:9" ht="14.25" customHeight="1">
      <c r="A250" s="10" t="s">
        <v>180</v>
      </c>
      <c r="B250" s="10">
        <v>643.25</v>
      </c>
      <c r="C250" s="11">
        <v>19802</v>
      </c>
      <c r="D250" s="12">
        <v>3.3999999999999998E-3</v>
      </c>
      <c r="E250" s="12">
        <v>-5.0000000000000001E-4</v>
      </c>
      <c r="F250" s="30">
        <v>0.28049100000000499</v>
      </c>
      <c r="G250" s="31">
        <v>7.2249999999999996</v>
      </c>
      <c r="I250" s="17">
        <f t="shared" si="0"/>
        <v>5.1844279749999632E-2</v>
      </c>
    </row>
    <row r="251" spans="1:9" ht="14.25" customHeight="1">
      <c r="A251" s="10" t="s">
        <v>181</v>
      </c>
      <c r="B251" s="10">
        <v>641.1</v>
      </c>
      <c r="C251" s="11">
        <v>19811.849999999999</v>
      </c>
      <c r="D251" s="12">
        <v>-1.78E-2</v>
      </c>
      <c r="E251" s="12">
        <v>1.4E-3</v>
      </c>
      <c r="F251" s="30">
        <v>0.28049100000000499</v>
      </c>
      <c r="G251" s="31">
        <v>7.2830000000000004</v>
      </c>
      <c r="I251" s="17">
        <f t="shared" si="0"/>
        <v>5.279452786999965E-2</v>
      </c>
    </row>
    <row r="252" spans="1:9" ht="14.25" customHeight="1">
      <c r="A252" s="10" t="s">
        <v>185</v>
      </c>
      <c r="B252" s="10">
        <v>652.75</v>
      </c>
      <c r="C252" s="11">
        <v>19783.400000000001</v>
      </c>
      <c r="D252" s="12">
        <v>5.1999999999999998E-3</v>
      </c>
      <c r="E252" s="12">
        <v>4.4999999999999997E-3</v>
      </c>
      <c r="F252" s="30">
        <v>0.28049100000000499</v>
      </c>
      <c r="G252" s="31">
        <v>7.3</v>
      </c>
      <c r="I252" s="17">
        <f t="shared" si="0"/>
        <v>5.3786366499999655E-2</v>
      </c>
    </row>
    <row r="253" spans="1:9" ht="14.25" customHeight="1">
      <c r="A253" s="10" t="s">
        <v>186</v>
      </c>
      <c r="B253" s="10">
        <v>649.4</v>
      </c>
      <c r="C253" s="11">
        <v>19694</v>
      </c>
      <c r="D253" s="12">
        <v>-2.4899999999999999E-2</v>
      </c>
      <c r="E253" s="12">
        <v>-1.9E-3</v>
      </c>
      <c r="F253" s="30">
        <v>0.28049100000000499</v>
      </c>
      <c r="G253" s="31">
        <v>7.2690000000000001</v>
      </c>
      <c r="I253" s="17">
        <f t="shared" si="0"/>
        <v>5.1768176309999636E-2</v>
      </c>
    </row>
    <row r="254" spans="1:9" ht="14.25" customHeight="1">
      <c r="A254" s="10" t="s">
        <v>187</v>
      </c>
      <c r="B254" s="10">
        <v>666</v>
      </c>
      <c r="C254" s="11">
        <v>19731.8</v>
      </c>
      <c r="D254" s="12">
        <v>1.9E-2</v>
      </c>
      <c r="E254" s="12">
        <v>-1.6999999999999999E-3</v>
      </c>
      <c r="F254" s="30">
        <v>0.28049100000000499</v>
      </c>
      <c r="G254" s="31">
        <v>7.266</v>
      </c>
      <c r="I254" s="17">
        <f t="shared" si="0"/>
        <v>5.180268923999963E-2</v>
      </c>
    </row>
    <row r="255" spans="1:9" ht="14.25" customHeight="1">
      <c r="A255" s="10" t="s">
        <v>188</v>
      </c>
      <c r="B255" s="10">
        <v>653.6</v>
      </c>
      <c r="C255" s="11">
        <v>19765.2</v>
      </c>
      <c r="D255" s="12">
        <v>-6.7000000000000002E-3</v>
      </c>
      <c r="E255" s="12">
        <v>4.5999999999999999E-3</v>
      </c>
      <c r="F255" s="30">
        <v>0.28049100000000499</v>
      </c>
      <c r="G255" s="31">
        <v>7.28</v>
      </c>
      <c r="I255" s="17">
        <f t="shared" si="0"/>
        <v>5.367051379999966E-2</v>
      </c>
    </row>
    <row r="256" spans="1:9" ht="14.25" customHeight="1">
      <c r="A256" s="10" t="s">
        <v>189</v>
      </c>
      <c r="B256" s="10">
        <v>658</v>
      </c>
      <c r="C256" s="11">
        <v>19675.45</v>
      </c>
      <c r="D256" s="12">
        <v>-8.9999999999999998E-4</v>
      </c>
      <c r="E256" s="12">
        <v>1.1900000000000001E-2</v>
      </c>
      <c r="F256" s="30">
        <v>0.28049100000000499</v>
      </c>
      <c r="G256" s="31">
        <v>7.3049999999999997</v>
      </c>
      <c r="I256" s="17">
        <f t="shared" si="0"/>
        <v>5.5897975349999698E-2</v>
      </c>
    </row>
    <row r="257" spans="1:9" ht="14.25" customHeight="1">
      <c r="A257" s="10" t="s">
        <v>190</v>
      </c>
      <c r="B257" s="10">
        <v>658.6</v>
      </c>
      <c r="C257" s="11">
        <v>19443.55</v>
      </c>
      <c r="D257" s="12">
        <v>3.9E-2</v>
      </c>
      <c r="E257" s="12">
        <v>-4.1999999999999997E-3</v>
      </c>
      <c r="F257" s="30">
        <v>0.28049100000000499</v>
      </c>
      <c r="G257" s="31">
        <v>7.3170000000000002</v>
      </c>
      <c r="I257" s="17">
        <f t="shared" si="0"/>
        <v>5.1468411329999617E-2</v>
      </c>
    </row>
    <row r="258" spans="1:9" ht="14.25" customHeight="1">
      <c r="A258" s="18">
        <v>45271</v>
      </c>
      <c r="B258" s="10">
        <v>633.9</v>
      </c>
      <c r="C258" s="11">
        <v>19525.55</v>
      </c>
      <c r="D258" s="12">
        <v>5.7999999999999996E-3</v>
      </c>
      <c r="E258" s="12">
        <v>5.1999999999999998E-3</v>
      </c>
      <c r="F258" s="30">
        <v>0.28049100000000499</v>
      </c>
      <c r="G258" s="31">
        <v>7.3220000000000001</v>
      </c>
      <c r="I258" s="17">
        <f t="shared" ref="I258:I512" si="1">(G258*0.01)+(F258*(E258-(G258*0.01)))</f>
        <v>5.4141002179999662E-2</v>
      </c>
    </row>
    <row r="259" spans="1:9" ht="14.25" customHeight="1">
      <c r="A259" s="18">
        <v>45210</v>
      </c>
      <c r="B259" s="10">
        <v>630.25</v>
      </c>
      <c r="C259" s="11">
        <v>19425.349999999999</v>
      </c>
      <c r="D259" s="12">
        <v>2.52E-2</v>
      </c>
      <c r="E259" s="12">
        <v>1.5E-3</v>
      </c>
      <c r="F259" s="30">
        <v>0.28049100000000499</v>
      </c>
      <c r="G259" s="31">
        <v>7.3579999999999997</v>
      </c>
      <c r="I259" s="17">
        <f t="shared" si="1"/>
        <v>5.3362208719999638E-2</v>
      </c>
    </row>
    <row r="260" spans="1:9" ht="14.25" customHeight="1">
      <c r="A260" s="18">
        <v>45180</v>
      </c>
      <c r="B260" s="10">
        <v>614.75</v>
      </c>
      <c r="C260" s="11">
        <v>19395.3</v>
      </c>
      <c r="D260" s="12">
        <v>1.46E-2</v>
      </c>
      <c r="E260" s="12">
        <v>-2.5000000000000001E-3</v>
      </c>
      <c r="F260" s="30">
        <v>0.28049100000000499</v>
      </c>
      <c r="G260" s="31">
        <v>7.351</v>
      </c>
      <c r="I260" s="17">
        <f t="shared" si="1"/>
        <v>5.2189879089999627E-2</v>
      </c>
    </row>
    <row r="261" spans="1:9" ht="14.25" customHeight="1">
      <c r="A261" s="18">
        <v>45149</v>
      </c>
      <c r="B261" s="10">
        <v>605.9</v>
      </c>
      <c r="C261" s="11">
        <v>19443.5</v>
      </c>
      <c r="D261" s="12">
        <v>-6.7999999999999996E-3</v>
      </c>
      <c r="E261" s="12">
        <v>1.9E-3</v>
      </c>
      <c r="F261" s="30">
        <v>0.28049100000000499</v>
      </c>
      <c r="G261" s="31">
        <v>7.3689999999999998</v>
      </c>
      <c r="I261" s="17">
        <f t="shared" si="1"/>
        <v>5.3553551109999646E-2</v>
      </c>
    </row>
    <row r="262" spans="1:9" ht="14.25" customHeight="1">
      <c r="A262" s="18">
        <v>45118</v>
      </c>
      <c r="B262" s="10">
        <v>610.04999999999995</v>
      </c>
      <c r="C262" s="11">
        <v>19406.7</v>
      </c>
      <c r="D262" s="12">
        <v>-8.5000000000000006E-3</v>
      </c>
      <c r="E262" s="12">
        <v>-2.9999999999999997E-4</v>
      </c>
      <c r="F262" s="30">
        <v>0.28049100000000499</v>
      </c>
      <c r="G262" s="31">
        <v>7.351</v>
      </c>
      <c r="I262" s="17">
        <f t="shared" si="1"/>
        <v>5.2806959289999636E-2</v>
      </c>
    </row>
    <row r="263" spans="1:9" ht="14.25" customHeight="1">
      <c r="A263" s="18">
        <v>45088</v>
      </c>
      <c r="B263" s="10">
        <v>615.25</v>
      </c>
      <c r="C263" s="11">
        <v>19411.75</v>
      </c>
      <c r="D263" s="12">
        <v>-2.6100000000000002E-2</v>
      </c>
      <c r="E263" s="12">
        <v>9.4000000000000004E-3</v>
      </c>
      <c r="F263" s="30">
        <v>0.28049100000000499</v>
      </c>
      <c r="G263" s="31">
        <v>7.3659999999999997</v>
      </c>
      <c r="I263" s="17">
        <f t="shared" si="1"/>
        <v>5.5635648339999684E-2</v>
      </c>
    </row>
    <row r="264" spans="1:9" ht="14.25" customHeight="1">
      <c r="A264" s="18">
        <v>44996</v>
      </c>
      <c r="B264" s="10">
        <v>631.75</v>
      </c>
      <c r="C264" s="11">
        <v>19230.599999999999</v>
      </c>
      <c r="D264" s="12">
        <v>-3.0499999999999999E-2</v>
      </c>
      <c r="E264" s="12">
        <v>5.1000000000000004E-3</v>
      </c>
      <c r="F264" s="30">
        <v>0.28049100000000499</v>
      </c>
      <c r="G264" s="31">
        <v>7.343</v>
      </c>
      <c r="I264" s="17">
        <f t="shared" si="1"/>
        <v>5.4264049969999659E-2</v>
      </c>
    </row>
    <row r="265" spans="1:9" ht="14.25" customHeight="1">
      <c r="A265" s="18">
        <v>44968</v>
      </c>
      <c r="B265" s="10">
        <v>651.65</v>
      </c>
      <c r="C265" s="11">
        <v>19133.25</v>
      </c>
      <c r="D265" s="12">
        <v>-1.12E-2</v>
      </c>
      <c r="E265" s="12">
        <v>7.6E-3</v>
      </c>
      <c r="F265" s="30">
        <v>0.28049100000000499</v>
      </c>
      <c r="G265" s="31">
        <v>7.3819999999999997</v>
      </c>
      <c r="I265" s="17">
        <f t="shared" si="1"/>
        <v>5.5245885979999666E-2</v>
      </c>
    </row>
    <row r="266" spans="1:9" ht="14.25" customHeight="1">
      <c r="A266" s="18">
        <v>44937</v>
      </c>
      <c r="B266" s="10">
        <v>659</v>
      </c>
      <c r="C266" s="11">
        <v>18989.150000000001</v>
      </c>
      <c r="D266" s="12">
        <v>-6.1999999999999998E-3</v>
      </c>
      <c r="E266" s="12">
        <v>-4.7000000000000002E-3</v>
      </c>
      <c r="F266" s="30">
        <v>0.28049100000000499</v>
      </c>
      <c r="G266" s="31">
        <v>7.3650000000000002</v>
      </c>
      <c r="I266" s="17">
        <f t="shared" si="1"/>
        <v>5.1673530149999619E-2</v>
      </c>
    </row>
    <row r="267" spans="1:9" ht="14.25" customHeight="1">
      <c r="A267" s="10" t="s">
        <v>191</v>
      </c>
      <c r="B267" s="10">
        <v>663.1</v>
      </c>
      <c r="C267" s="11">
        <v>19079.599999999999</v>
      </c>
      <c r="D267" s="12">
        <v>2.0299999999999999E-2</v>
      </c>
      <c r="E267" s="12">
        <v>-3.2000000000000002E-3</v>
      </c>
      <c r="F267" s="30">
        <v>0.28049100000000599</v>
      </c>
      <c r="G267" s="31">
        <v>7.3689999999999998</v>
      </c>
      <c r="I267" s="17">
        <f t="shared" si="1"/>
        <v>5.2123047009999549E-2</v>
      </c>
    </row>
    <row r="268" spans="1:9" ht="14.25" customHeight="1">
      <c r="A268" s="10" t="s">
        <v>192</v>
      </c>
      <c r="B268" s="10">
        <v>649.9</v>
      </c>
      <c r="C268" s="11">
        <v>19140.900000000001</v>
      </c>
      <c r="D268" s="12">
        <v>1.6E-2</v>
      </c>
      <c r="E268" s="12">
        <v>4.8999999999999998E-3</v>
      </c>
      <c r="F268" s="30">
        <v>0.28049100000000599</v>
      </c>
      <c r="G268" s="31">
        <v>7.3529999999999998</v>
      </c>
      <c r="I268" s="17">
        <f t="shared" si="1"/>
        <v>5.4279902669999588E-2</v>
      </c>
    </row>
    <row r="269" spans="1:9" ht="14.25" customHeight="1">
      <c r="A269" s="10" t="s">
        <v>193</v>
      </c>
      <c r="B269" s="10">
        <v>639.65</v>
      </c>
      <c r="C269" s="11">
        <v>19047.25</v>
      </c>
      <c r="D269" s="12">
        <v>-1.4800000000000001E-2</v>
      </c>
      <c r="E269" s="12">
        <v>1.01E-2</v>
      </c>
      <c r="F269" s="30">
        <v>0.28049100000000599</v>
      </c>
      <c r="G269" s="31">
        <v>7.3280000000000003</v>
      </c>
      <c r="I269" s="17">
        <f t="shared" si="1"/>
        <v>5.5558578619999618E-2</v>
      </c>
    </row>
    <row r="270" spans="1:9" ht="14.25" customHeight="1">
      <c r="A270" s="10" t="s">
        <v>194</v>
      </c>
      <c r="B270" s="10">
        <v>649.25</v>
      </c>
      <c r="C270" s="11">
        <v>18857.25</v>
      </c>
      <c r="D270" s="12">
        <v>-2.5600000000000001E-2</v>
      </c>
      <c r="E270" s="12">
        <v>-1.3899999999999999E-2</v>
      </c>
      <c r="F270" s="30">
        <v>0.28049100000000599</v>
      </c>
      <c r="G270" s="31">
        <v>7.3330000000000002</v>
      </c>
      <c r="I270" s="17">
        <f t="shared" si="1"/>
        <v>4.8862770069999485E-2</v>
      </c>
    </row>
    <row r="271" spans="1:9" ht="14.25" customHeight="1">
      <c r="A271" s="10" t="s">
        <v>195</v>
      </c>
      <c r="B271" s="10">
        <v>666.3</v>
      </c>
      <c r="C271" s="11">
        <v>19122.150000000001</v>
      </c>
      <c r="D271" s="12">
        <v>-5.04E-2</v>
      </c>
      <c r="E271" s="12">
        <v>-8.3000000000000001E-3</v>
      </c>
      <c r="F271" s="30">
        <v>0.28049100000000599</v>
      </c>
      <c r="G271" s="31">
        <v>7.32</v>
      </c>
      <c r="I271" s="17">
        <f t="shared" si="1"/>
        <v>5.0339983499999512E-2</v>
      </c>
    </row>
    <row r="272" spans="1:9" ht="14.25" customHeight="1">
      <c r="A272" s="10" t="s">
        <v>196</v>
      </c>
      <c r="B272" s="10">
        <v>701.7</v>
      </c>
      <c r="C272" s="11">
        <v>19281.75</v>
      </c>
      <c r="D272" s="12">
        <v>-1.5E-3</v>
      </c>
      <c r="E272" s="12">
        <v>-1.34E-2</v>
      </c>
      <c r="F272" s="30">
        <v>0.28049100000000599</v>
      </c>
      <c r="G272" s="31">
        <v>7.3019999999999996</v>
      </c>
      <c r="I272" s="17">
        <f t="shared" si="1"/>
        <v>4.8779967779999489E-2</v>
      </c>
    </row>
    <row r="273" spans="1:9" ht="14.25" customHeight="1">
      <c r="A273" s="10" t="s">
        <v>197</v>
      </c>
      <c r="B273" s="10">
        <v>702.75</v>
      </c>
      <c r="C273" s="11">
        <v>19542.650000000001</v>
      </c>
      <c r="D273" s="12">
        <v>4.0000000000000002E-4</v>
      </c>
      <c r="E273" s="12">
        <v>-4.1999999999999997E-3</v>
      </c>
      <c r="F273" s="30">
        <v>0.28049100000000599</v>
      </c>
      <c r="G273" s="31">
        <v>7.3070000000000004</v>
      </c>
      <c r="I273" s="17">
        <f t="shared" si="1"/>
        <v>5.1396460429999541E-2</v>
      </c>
    </row>
    <row r="274" spans="1:9" ht="14.25" customHeight="1">
      <c r="A274" s="10" t="s">
        <v>198</v>
      </c>
      <c r="B274" s="10">
        <v>702.45</v>
      </c>
      <c r="C274" s="11">
        <v>19624.7</v>
      </c>
      <c r="D274" s="12">
        <v>8.9999999999999998E-4</v>
      </c>
      <c r="E274" s="12">
        <v>-2.3999999999999998E-3</v>
      </c>
      <c r="F274" s="30">
        <v>0.28049100000000599</v>
      </c>
      <c r="G274" s="31">
        <v>7.351</v>
      </c>
      <c r="I274" s="17">
        <f t="shared" si="1"/>
        <v>5.2217928189999555E-2</v>
      </c>
    </row>
    <row r="275" spans="1:9" ht="14.25" customHeight="1">
      <c r="A275" s="10" t="s">
        <v>199</v>
      </c>
      <c r="B275" s="10">
        <v>701.8</v>
      </c>
      <c r="C275" s="11">
        <v>19671.099999999999</v>
      </c>
      <c r="D275" s="12">
        <v>2.4199999999999999E-2</v>
      </c>
      <c r="E275" s="12">
        <v>-7.1000000000000004E-3</v>
      </c>
      <c r="F275" s="30">
        <v>0.28049100000000599</v>
      </c>
      <c r="G275" s="31">
        <v>7.3860000000000001</v>
      </c>
      <c r="I275" s="17">
        <f t="shared" si="1"/>
        <v>5.1151448639999528E-2</v>
      </c>
    </row>
    <row r="276" spans="1:9" ht="14.25" customHeight="1">
      <c r="A276" s="10" t="s">
        <v>200</v>
      </c>
      <c r="B276" s="10">
        <v>685.25</v>
      </c>
      <c r="C276" s="11">
        <v>19811.5</v>
      </c>
      <c r="D276" s="12">
        <v>-2.07E-2</v>
      </c>
      <c r="E276" s="12">
        <v>4.0000000000000001E-3</v>
      </c>
      <c r="F276" s="30">
        <v>0.28049100000000599</v>
      </c>
      <c r="G276" s="31">
        <v>7.3390000000000004</v>
      </c>
      <c r="I276" s="17">
        <f t="shared" si="1"/>
        <v>5.3926729509999591E-2</v>
      </c>
    </row>
    <row r="277" spans="1:9" ht="14.25" customHeight="1">
      <c r="A277" s="10" t="s">
        <v>201</v>
      </c>
      <c r="B277" s="10">
        <v>699.75</v>
      </c>
      <c r="C277" s="11">
        <v>19731.75</v>
      </c>
      <c r="D277" s="12">
        <v>6.2E-2</v>
      </c>
      <c r="E277" s="12">
        <v>-1E-3</v>
      </c>
      <c r="F277" s="30">
        <v>0.28049100000000599</v>
      </c>
      <c r="G277" s="31">
        <v>7.2140000000000004</v>
      </c>
      <c r="I277" s="17">
        <f t="shared" si="1"/>
        <v>5.1624888259999571E-2</v>
      </c>
    </row>
    <row r="278" spans="1:9" ht="14.25" customHeight="1">
      <c r="A278" s="10" t="s">
        <v>202</v>
      </c>
      <c r="B278" s="10">
        <v>658.9</v>
      </c>
      <c r="C278" s="11">
        <v>19751.05</v>
      </c>
      <c r="D278" s="12">
        <v>-5.9999999999999995E-4</v>
      </c>
      <c r="E278" s="12">
        <v>-2.2000000000000001E-3</v>
      </c>
      <c r="F278" s="30">
        <v>0.28049100000000599</v>
      </c>
      <c r="G278" s="31">
        <v>7.2380000000000004</v>
      </c>
      <c r="I278" s="17">
        <f t="shared" si="1"/>
        <v>5.1460981219999556E-2</v>
      </c>
    </row>
    <row r="279" spans="1:9" ht="14.25" customHeight="1">
      <c r="A279" s="18">
        <v>45270</v>
      </c>
      <c r="B279" s="10">
        <v>659.3</v>
      </c>
      <c r="C279" s="11">
        <v>19794</v>
      </c>
      <c r="D279" s="12">
        <v>1.5599999999999999E-2</v>
      </c>
      <c r="E279" s="12">
        <v>-8.9999999999999998E-4</v>
      </c>
      <c r="F279" s="30">
        <v>0.28049100000000599</v>
      </c>
      <c r="G279" s="31">
        <v>7.2350000000000003</v>
      </c>
      <c r="I279" s="17">
        <f t="shared" si="1"/>
        <v>5.1804034249999575E-2</v>
      </c>
    </row>
    <row r="280" spans="1:9" ht="14.25" customHeight="1">
      <c r="A280" s="18">
        <v>45240</v>
      </c>
      <c r="B280" s="10">
        <v>649.15</v>
      </c>
      <c r="C280" s="11">
        <v>19811.349999999999</v>
      </c>
      <c r="D280" s="12">
        <v>1.8100000000000002E-2</v>
      </c>
      <c r="E280" s="12">
        <v>6.1999999999999998E-3</v>
      </c>
      <c r="F280" s="30">
        <v>0.28049100000000599</v>
      </c>
      <c r="G280" s="31">
        <v>7.21</v>
      </c>
      <c r="I280" s="17">
        <f t="shared" si="1"/>
        <v>5.3615643099999603E-2</v>
      </c>
    </row>
    <row r="281" spans="1:9" ht="14.25" customHeight="1">
      <c r="A281" s="18">
        <v>45209</v>
      </c>
      <c r="B281" s="10">
        <v>637.6</v>
      </c>
      <c r="C281" s="11">
        <v>19689.849999999999</v>
      </c>
      <c r="D281" s="12">
        <v>1.9E-3</v>
      </c>
      <c r="E281" s="12">
        <v>9.1000000000000004E-3</v>
      </c>
      <c r="F281" s="30">
        <v>0.28049100000000599</v>
      </c>
      <c r="G281" s="31">
        <v>7.2380000000000004</v>
      </c>
      <c r="I281" s="17">
        <f t="shared" si="1"/>
        <v>5.4630529519999624E-2</v>
      </c>
    </row>
    <row r="282" spans="1:9" ht="14.25" customHeight="1">
      <c r="A282" s="18">
        <v>45179</v>
      </c>
      <c r="B282" s="10">
        <v>636.4</v>
      </c>
      <c r="C282" s="11">
        <v>19512.349999999999</v>
      </c>
      <c r="D282" s="12">
        <v>2.0000000000000001E-4</v>
      </c>
      <c r="E282" s="12">
        <v>-7.1999999999999998E-3</v>
      </c>
      <c r="F282" s="30">
        <v>0.28049100000000599</v>
      </c>
      <c r="G282" s="31">
        <v>7.173</v>
      </c>
      <c r="I282" s="17">
        <f t="shared" si="1"/>
        <v>4.9590845369999526E-2</v>
      </c>
    </row>
    <row r="283" spans="1:9" ht="14.25" customHeight="1">
      <c r="A283" s="18">
        <v>45087</v>
      </c>
      <c r="B283" s="10">
        <v>636.29999999999995</v>
      </c>
      <c r="C283" s="11">
        <v>19653.5</v>
      </c>
      <c r="D283" s="12">
        <v>-1.6299999999999999E-2</v>
      </c>
      <c r="E283" s="12">
        <v>5.4999999999999997E-3</v>
      </c>
      <c r="F283" s="30">
        <v>0.28049100000000599</v>
      </c>
      <c r="G283" s="31">
        <v>7.1459999999999999</v>
      </c>
      <c r="I283" s="17">
        <f t="shared" si="1"/>
        <v>5.2958813639999602E-2</v>
      </c>
    </row>
    <row r="284" spans="1:9" ht="14.25" customHeight="1">
      <c r="A284" s="18">
        <v>45056</v>
      </c>
      <c r="B284" s="10">
        <v>646.85</v>
      </c>
      <c r="C284" s="11">
        <v>19545.75</v>
      </c>
      <c r="D284" s="12">
        <v>-8.6999999999999994E-3</v>
      </c>
      <c r="E284" s="12">
        <v>5.5999999999999999E-3</v>
      </c>
      <c r="F284" s="30">
        <v>0.28049100000000599</v>
      </c>
      <c r="G284" s="31">
        <v>7.15</v>
      </c>
      <c r="I284" s="17">
        <f t="shared" si="1"/>
        <v>5.3015643099999607E-2</v>
      </c>
    </row>
    <row r="285" spans="1:9" ht="14.25" customHeight="1">
      <c r="A285" s="18">
        <v>45026</v>
      </c>
      <c r="B285" s="10">
        <v>652.5</v>
      </c>
      <c r="C285" s="11">
        <v>19436.099999999999</v>
      </c>
      <c r="D285" s="12">
        <v>4.0000000000000001E-3</v>
      </c>
      <c r="E285" s="12">
        <v>-4.7000000000000002E-3</v>
      </c>
      <c r="F285" s="30">
        <v>0.28049100000000599</v>
      </c>
      <c r="G285" s="31">
        <v>7.15</v>
      </c>
      <c r="I285" s="17">
        <f t="shared" si="1"/>
        <v>5.0126585799999554E-2</v>
      </c>
    </row>
    <row r="286" spans="1:9" ht="14.25" customHeight="1">
      <c r="A286" s="18">
        <v>44995</v>
      </c>
      <c r="B286" s="10">
        <v>649.9</v>
      </c>
      <c r="C286" s="11">
        <v>19528.75</v>
      </c>
      <c r="D286" s="12">
        <v>2.9100000000000001E-2</v>
      </c>
      <c r="E286" s="12">
        <v>-5.5999999999999999E-3</v>
      </c>
      <c r="F286" s="30">
        <v>0.28049100000000599</v>
      </c>
      <c r="G286" s="31">
        <v>7.1360000000000001</v>
      </c>
      <c r="I286" s="17">
        <f t="shared" si="1"/>
        <v>4.9773412639999542E-2</v>
      </c>
    </row>
    <row r="287" spans="1:9" ht="14.25" customHeight="1">
      <c r="A287" s="10" t="s">
        <v>203</v>
      </c>
      <c r="B287" s="10">
        <v>631.54999999999995</v>
      </c>
      <c r="C287" s="11">
        <v>19638.3</v>
      </c>
      <c r="D287" s="12">
        <v>5.3E-3</v>
      </c>
      <c r="E287" s="12">
        <v>5.8999999999999999E-3</v>
      </c>
      <c r="F287" s="30">
        <v>0.28049100000000599</v>
      </c>
      <c r="G287" s="31">
        <v>7.1529999999999996</v>
      </c>
      <c r="I287" s="17">
        <f t="shared" si="1"/>
        <v>5.312137566999961E-2</v>
      </c>
    </row>
    <row r="288" spans="1:9" ht="14.25" customHeight="1">
      <c r="A288" s="10" t="s">
        <v>204</v>
      </c>
      <c r="B288" s="10">
        <v>628.20000000000005</v>
      </c>
      <c r="C288" s="11">
        <v>19523.55</v>
      </c>
      <c r="D288" s="12">
        <v>-1.6999999999999999E-3</v>
      </c>
      <c r="E288" s="12">
        <v>-9.7999999999999997E-3</v>
      </c>
      <c r="F288" s="30">
        <v>0.28049100000000599</v>
      </c>
      <c r="G288" s="31">
        <v>7.149</v>
      </c>
      <c r="I288" s="17">
        <f t="shared" si="1"/>
        <v>4.868888660999951E-2</v>
      </c>
    </row>
    <row r="289" spans="1:9" ht="14.25" customHeight="1">
      <c r="A289" s="10" t="s">
        <v>205</v>
      </c>
      <c r="B289" s="10">
        <v>629.29999999999995</v>
      </c>
      <c r="C289" s="11">
        <v>19716.45</v>
      </c>
      <c r="D289" s="12">
        <v>-4.4999999999999997E-3</v>
      </c>
      <c r="E289" s="12">
        <v>2.5999999999999999E-3</v>
      </c>
      <c r="F289" s="30">
        <v>0.28049100000000599</v>
      </c>
      <c r="G289" s="31">
        <v>7.1580000000000004</v>
      </c>
      <c r="I289" s="17">
        <f t="shared" si="1"/>
        <v>5.2231730819999593E-2</v>
      </c>
    </row>
    <row r="290" spans="1:9" ht="14.25" customHeight="1">
      <c r="A290" s="10" t="s">
        <v>206</v>
      </c>
      <c r="B290" s="10">
        <v>632.15</v>
      </c>
      <c r="C290" s="11">
        <v>19664.7</v>
      </c>
      <c r="D290" s="12">
        <v>3.3E-3</v>
      </c>
      <c r="E290" s="12">
        <v>-5.0000000000000001E-4</v>
      </c>
      <c r="F290" s="30">
        <v>0.28049100000000599</v>
      </c>
      <c r="G290" s="31">
        <v>7.101</v>
      </c>
      <c r="I290" s="17">
        <f t="shared" si="1"/>
        <v>5.095208858999957E-2</v>
      </c>
    </row>
    <row r="291" spans="1:9" ht="14.25" customHeight="1">
      <c r="A291" s="10" t="s">
        <v>207</v>
      </c>
      <c r="B291" s="10">
        <v>630.04999999999995</v>
      </c>
      <c r="C291" s="11">
        <v>19674.55</v>
      </c>
      <c r="D291" s="12">
        <v>1.0500000000000001E-2</v>
      </c>
      <c r="E291" s="12">
        <v>0</v>
      </c>
      <c r="F291" s="30">
        <v>0.28049100000000599</v>
      </c>
      <c r="G291" s="31">
        <v>7.1719999999999997</v>
      </c>
      <c r="I291" s="17">
        <f t="shared" si="1"/>
        <v>5.1603185479999564E-2</v>
      </c>
    </row>
    <row r="292" spans="1:9" ht="14.25" customHeight="1">
      <c r="A292" s="10" t="s">
        <v>208</v>
      </c>
      <c r="B292" s="10">
        <v>623.5</v>
      </c>
      <c r="C292" s="11">
        <v>19674.25</v>
      </c>
      <c r="D292" s="12">
        <v>-1.44E-2</v>
      </c>
      <c r="E292" s="12">
        <v>-3.3999999999999998E-3</v>
      </c>
      <c r="F292" s="30">
        <v>0.28049100000000599</v>
      </c>
      <c r="G292" s="31">
        <v>7.2030000000000003</v>
      </c>
      <c r="I292" s="17">
        <f t="shared" si="1"/>
        <v>5.0872563869999554E-2</v>
      </c>
    </row>
    <row r="293" spans="1:9" ht="14.25" customHeight="1">
      <c r="A293" s="10" t="s">
        <v>209</v>
      </c>
      <c r="B293" s="10">
        <v>632.6</v>
      </c>
      <c r="C293" s="11">
        <v>19742.349999999999</v>
      </c>
      <c r="D293" s="12">
        <v>-1.46E-2</v>
      </c>
      <c r="E293" s="12">
        <v>-8.0000000000000002E-3</v>
      </c>
      <c r="F293" s="30">
        <v>0.28049100000000599</v>
      </c>
      <c r="G293" s="31">
        <v>7.2089999999999996</v>
      </c>
      <c r="I293" s="17">
        <f t="shared" si="1"/>
        <v>4.9625475809999528E-2</v>
      </c>
    </row>
    <row r="294" spans="1:9" ht="14.25" customHeight="1">
      <c r="A294" s="10" t="s">
        <v>210</v>
      </c>
      <c r="B294" s="10">
        <v>641.95000000000005</v>
      </c>
      <c r="C294" s="11">
        <v>19901.400000000001</v>
      </c>
      <c r="D294" s="12">
        <v>-2.4400000000000002E-2</v>
      </c>
      <c r="E294" s="12">
        <v>-1.15E-2</v>
      </c>
      <c r="F294" s="30">
        <v>0.28049100000000599</v>
      </c>
      <c r="G294" s="31">
        <v>7.1989999999999998</v>
      </c>
      <c r="I294" s="17">
        <f t="shared" si="1"/>
        <v>4.8571806409999502E-2</v>
      </c>
    </row>
    <row r="295" spans="1:9" ht="14.25" customHeight="1">
      <c r="A295" s="10" t="s">
        <v>211</v>
      </c>
      <c r="B295" s="10">
        <v>658</v>
      </c>
      <c r="C295" s="11">
        <v>20133.3</v>
      </c>
      <c r="D295" s="12">
        <v>-5.1000000000000004E-3</v>
      </c>
      <c r="E295" s="12">
        <v>-2.8999999999999998E-3</v>
      </c>
      <c r="F295" s="30">
        <v>0.28049100000000599</v>
      </c>
      <c r="G295" s="31">
        <v>7.173</v>
      </c>
      <c r="I295" s="17">
        <f t="shared" si="1"/>
        <v>5.079695666999956E-2</v>
      </c>
    </row>
    <row r="296" spans="1:9" ht="14.25" customHeight="1">
      <c r="A296" s="10" t="s">
        <v>212</v>
      </c>
      <c r="B296" s="10">
        <v>661.35</v>
      </c>
      <c r="C296" s="11">
        <v>20192.349999999999</v>
      </c>
      <c r="D296" s="12">
        <v>7.7000000000000002E-3</v>
      </c>
      <c r="E296" s="12">
        <v>4.4000000000000003E-3</v>
      </c>
      <c r="F296" s="30">
        <v>0.28049100000000599</v>
      </c>
      <c r="G296" s="31">
        <v>7.21</v>
      </c>
      <c r="I296" s="17">
        <f t="shared" si="1"/>
        <v>5.3110759299999588E-2</v>
      </c>
    </row>
    <row r="297" spans="1:9" ht="14.25" customHeight="1">
      <c r="A297" s="10" t="s">
        <v>213</v>
      </c>
      <c r="B297" s="10">
        <v>656.3</v>
      </c>
      <c r="C297" s="11">
        <v>20103.099999999999</v>
      </c>
      <c r="D297" s="12">
        <v>1.44E-2</v>
      </c>
      <c r="E297" s="12">
        <v>1.6000000000000001E-3</v>
      </c>
      <c r="F297" s="30">
        <v>0.28049100000000599</v>
      </c>
      <c r="G297" s="31">
        <v>7.2060000000000004</v>
      </c>
      <c r="I297" s="17">
        <f t="shared" si="1"/>
        <v>5.2296604139999578E-2</v>
      </c>
    </row>
    <row r="298" spans="1:9" ht="14.25" customHeight="1">
      <c r="A298" s="10" t="s">
        <v>214</v>
      </c>
      <c r="B298" s="10">
        <v>647</v>
      </c>
      <c r="C298" s="11">
        <v>20070</v>
      </c>
      <c r="D298" s="12">
        <v>1.23E-2</v>
      </c>
      <c r="E298" s="12">
        <v>3.8E-3</v>
      </c>
      <c r="F298" s="30">
        <v>0.28049100000000599</v>
      </c>
      <c r="G298" s="31">
        <v>7.2039999999999997</v>
      </c>
      <c r="I298" s="17">
        <f t="shared" si="1"/>
        <v>5.2899294159999583E-2</v>
      </c>
    </row>
    <row r="299" spans="1:9" ht="14.25" customHeight="1">
      <c r="A299" s="18">
        <v>45269</v>
      </c>
      <c r="B299" s="10">
        <v>639.15</v>
      </c>
      <c r="C299" s="11">
        <v>19993.2</v>
      </c>
      <c r="D299" s="12">
        <v>-4.5900000000000003E-2</v>
      </c>
      <c r="E299" s="12">
        <v>-2.0000000000000001E-4</v>
      </c>
      <c r="F299" s="30">
        <v>0.28049100000000599</v>
      </c>
      <c r="G299" s="31">
        <v>7.1749999999999998</v>
      </c>
      <c r="I299" s="17">
        <f t="shared" si="1"/>
        <v>5.1568672549999563E-2</v>
      </c>
    </row>
    <row r="300" spans="1:9" ht="14.25" customHeight="1">
      <c r="A300" s="18">
        <v>45239</v>
      </c>
      <c r="B300" s="10">
        <v>669.9</v>
      </c>
      <c r="C300" s="11">
        <v>19996.349999999999</v>
      </c>
      <c r="D300" s="12">
        <v>1.0699999999999999E-2</v>
      </c>
      <c r="E300" s="12">
        <v>8.8999999999999999E-3</v>
      </c>
      <c r="F300" s="30">
        <v>0.28049100000000599</v>
      </c>
      <c r="G300" s="31">
        <v>7.1660000000000004</v>
      </c>
      <c r="I300" s="17">
        <f t="shared" si="1"/>
        <v>5.4056384839999624E-2</v>
      </c>
    </row>
    <row r="301" spans="1:9" ht="14.25" customHeight="1">
      <c r="A301" s="18">
        <v>45147</v>
      </c>
      <c r="B301" s="10">
        <v>662.8</v>
      </c>
      <c r="C301" s="11">
        <v>19819.95</v>
      </c>
      <c r="D301" s="12">
        <v>-1.2E-2</v>
      </c>
      <c r="E301" s="12">
        <v>4.7000000000000002E-3</v>
      </c>
      <c r="F301" s="30">
        <v>0.28049100000000599</v>
      </c>
      <c r="G301" s="31">
        <v>7.1849999999999996</v>
      </c>
      <c r="I301" s="17">
        <f t="shared" si="1"/>
        <v>5.301502934999959E-2</v>
      </c>
    </row>
    <row r="302" spans="1:9" ht="14.25" customHeight="1">
      <c r="A302" s="18">
        <v>45116</v>
      </c>
      <c r="B302" s="10">
        <v>670.85</v>
      </c>
      <c r="C302" s="11">
        <v>19727.05</v>
      </c>
      <c r="D302" s="12">
        <v>5.0000000000000001E-4</v>
      </c>
      <c r="E302" s="12">
        <v>5.8999999999999999E-3</v>
      </c>
      <c r="F302" s="30">
        <v>0.28049100000000599</v>
      </c>
      <c r="G302" s="31">
        <v>7.18</v>
      </c>
      <c r="I302" s="17">
        <f t="shared" si="1"/>
        <v>5.3315643099999609E-2</v>
      </c>
    </row>
    <row r="303" spans="1:9" ht="14.25" customHeight="1">
      <c r="A303" s="18">
        <v>45086</v>
      </c>
      <c r="B303" s="10">
        <v>670.5</v>
      </c>
      <c r="C303" s="11">
        <v>19611.05</v>
      </c>
      <c r="D303" s="12">
        <v>-1.7399999999999999E-2</v>
      </c>
      <c r="E303" s="12">
        <v>1.8E-3</v>
      </c>
      <c r="F303" s="30">
        <v>0.28049100000000599</v>
      </c>
      <c r="G303" s="31">
        <v>7.1779999999999999</v>
      </c>
      <c r="I303" s="17">
        <f t="shared" si="1"/>
        <v>5.2151239819999577E-2</v>
      </c>
    </row>
    <row r="304" spans="1:9" ht="14.25" customHeight="1">
      <c r="A304" s="18">
        <v>45055</v>
      </c>
      <c r="B304" s="10">
        <v>682.4</v>
      </c>
      <c r="C304" s="11">
        <v>19574.900000000001</v>
      </c>
      <c r="D304" s="12">
        <v>2.3999999999999998E-3</v>
      </c>
      <c r="E304" s="12">
        <v>2.3999999999999998E-3</v>
      </c>
      <c r="F304" s="30">
        <v>0.28049100000000599</v>
      </c>
      <c r="G304" s="31">
        <v>7.2060000000000004</v>
      </c>
      <c r="I304" s="17">
        <f t="shared" si="1"/>
        <v>5.2520996939999579E-2</v>
      </c>
    </row>
    <row r="305" spans="1:9" ht="14.25" customHeight="1">
      <c r="A305" s="18">
        <v>45025</v>
      </c>
      <c r="B305" s="10">
        <v>680.8</v>
      </c>
      <c r="C305" s="11">
        <v>19528.8</v>
      </c>
      <c r="D305" s="12">
        <v>3.7600000000000001E-2</v>
      </c>
      <c r="E305" s="12">
        <v>4.7999999999999996E-3</v>
      </c>
      <c r="F305" s="30">
        <v>0.28049100000000599</v>
      </c>
      <c r="G305" s="31">
        <v>7.1929999999999996</v>
      </c>
      <c r="I305" s="17">
        <f t="shared" si="1"/>
        <v>5.3100639169999589E-2</v>
      </c>
    </row>
    <row r="306" spans="1:9" ht="14.25" customHeight="1">
      <c r="A306" s="18">
        <v>44935</v>
      </c>
      <c r="B306" s="10">
        <v>656.1</v>
      </c>
      <c r="C306" s="11">
        <v>19435.3</v>
      </c>
      <c r="D306" s="12">
        <v>-6.6E-3</v>
      </c>
      <c r="E306" s="12">
        <v>9.4000000000000004E-3</v>
      </c>
      <c r="F306" s="30">
        <v>0.28049100000000599</v>
      </c>
      <c r="G306" s="31">
        <v>7.194</v>
      </c>
      <c r="I306" s="17">
        <f t="shared" si="1"/>
        <v>5.4398092859999629E-2</v>
      </c>
    </row>
    <row r="307" spans="1:9" ht="14.25" customHeight="1">
      <c r="A307" s="10" t="s">
        <v>215</v>
      </c>
      <c r="B307" s="10">
        <v>660.45</v>
      </c>
      <c r="C307" s="11">
        <v>19253.8</v>
      </c>
      <c r="D307" s="12">
        <v>2.9100000000000001E-2</v>
      </c>
      <c r="E307" s="12">
        <v>-4.7999999999999996E-3</v>
      </c>
      <c r="F307" s="30">
        <v>0.28049100000000599</v>
      </c>
      <c r="G307" s="31">
        <v>7.218</v>
      </c>
      <c r="I307" s="17">
        <f t="shared" si="1"/>
        <v>5.0587802819999542E-2</v>
      </c>
    </row>
    <row r="308" spans="1:9" ht="14.25" customHeight="1">
      <c r="A308" s="10" t="s">
        <v>216</v>
      </c>
      <c r="B308" s="10">
        <v>641.75</v>
      </c>
      <c r="C308" s="11">
        <v>19347.45</v>
      </c>
      <c r="D308" s="12">
        <v>-7.4000000000000003E-3</v>
      </c>
      <c r="E308" s="12">
        <v>2.0000000000000001E-4</v>
      </c>
      <c r="F308" s="30">
        <v>0.28049100000000698</v>
      </c>
      <c r="G308" s="31">
        <v>7.22</v>
      </c>
      <c r="I308" s="17">
        <f t="shared" si="1"/>
        <v>5.2004647999999501E-2</v>
      </c>
    </row>
    <row r="309" spans="1:9" ht="14.25" customHeight="1">
      <c r="A309" s="10" t="s">
        <v>217</v>
      </c>
      <c r="B309" s="10">
        <v>646.54999999999995</v>
      </c>
      <c r="C309" s="11">
        <v>19342.650000000001</v>
      </c>
      <c r="D309" s="12">
        <v>1.7500000000000002E-2</v>
      </c>
      <c r="E309" s="12">
        <v>1.9E-3</v>
      </c>
      <c r="F309" s="30">
        <v>0.28049100000000698</v>
      </c>
      <c r="G309" s="31">
        <v>7.2140000000000004</v>
      </c>
      <c r="I309" s="17">
        <f t="shared" si="1"/>
        <v>5.2438312159999514E-2</v>
      </c>
    </row>
    <row r="310" spans="1:9" ht="14.25" customHeight="1">
      <c r="A310" s="10" t="s">
        <v>218</v>
      </c>
      <c r="B310" s="10">
        <v>635.45000000000005</v>
      </c>
      <c r="C310" s="11">
        <v>19306.05</v>
      </c>
      <c r="D310" s="12">
        <v>1.8599999999999998E-2</v>
      </c>
      <c r="E310" s="12">
        <v>2.0999999999999999E-3</v>
      </c>
      <c r="F310" s="30">
        <v>0.28049100000000698</v>
      </c>
      <c r="G310" s="31">
        <v>7.25</v>
      </c>
      <c r="I310" s="17">
        <f t="shared" si="1"/>
        <v>5.2753433599999511E-2</v>
      </c>
    </row>
    <row r="311" spans="1:9" ht="14.25" customHeight="1">
      <c r="A311" s="10" t="s">
        <v>219</v>
      </c>
      <c r="B311" s="10">
        <v>623.85</v>
      </c>
      <c r="C311" s="11">
        <v>19265.8</v>
      </c>
      <c r="D311" s="12">
        <v>-1.4800000000000001E-2</v>
      </c>
      <c r="E311" s="12">
        <v>-6.1999999999999998E-3</v>
      </c>
      <c r="F311" s="30">
        <v>0.28049100000000698</v>
      </c>
      <c r="G311" s="31">
        <v>7.2089999999999996</v>
      </c>
      <c r="I311" s="17">
        <f t="shared" si="1"/>
        <v>5.0130359609999453E-2</v>
      </c>
    </row>
    <row r="312" spans="1:9" ht="14.25" customHeight="1">
      <c r="A312" s="10" t="s">
        <v>220</v>
      </c>
      <c r="B312" s="10">
        <v>633.20000000000005</v>
      </c>
      <c r="C312" s="11">
        <v>19386.7</v>
      </c>
      <c r="D312" s="12">
        <v>-3.5000000000000001E-3</v>
      </c>
      <c r="E312" s="12">
        <v>-2.8999999999999998E-3</v>
      </c>
      <c r="F312" s="30">
        <v>0.28049100000000698</v>
      </c>
      <c r="G312" s="31">
        <v>7.1980000000000004</v>
      </c>
      <c r="I312" s="17">
        <f t="shared" si="1"/>
        <v>5.0976833919999479E-2</v>
      </c>
    </row>
    <row r="313" spans="1:9" ht="14.25" customHeight="1">
      <c r="A313" s="10" t="s">
        <v>221</v>
      </c>
      <c r="B313" s="10">
        <v>635.4</v>
      </c>
      <c r="C313" s="11">
        <v>19444</v>
      </c>
      <c r="D313" s="12">
        <v>1.6000000000000001E-3</v>
      </c>
      <c r="E313" s="12">
        <v>2.5000000000000001E-3</v>
      </c>
      <c r="F313" s="30">
        <v>0.28049100000000698</v>
      </c>
      <c r="G313" s="31">
        <v>7.1539999999999999</v>
      </c>
      <c r="I313" s="17">
        <f t="shared" si="1"/>
        <v>5.2174901359999526E-2</v>
      </c>
    </row>
    <row r="314" spans="1:9" ht="14.25" customHeight="1">
      <c r="A314" s="10" t="s">
        <v>222</v>
      </c>
      <c r="B314" s="10">
        <v>634.4</v>
      </c>
      <c r="C314" s="11">
        <v>19396.45</v>
      </c>
      <c r="D314" s="12">
        <v>-6.3E-3</v>
      </c>
      <c r="E314" s="12">
        <v>1E-4</v>
      </c>
      <c r="F314" s="30">
        <v>0.28049100000000698</v>
      </c>
      <c r="G314" s="31">
        <v>7.1779999999999999</v>
      </c>
      <c r="I314" s="17">
        <f t="shared" si="1"/>
        <v>5.1674405119999496E-2</v>
      </c>
    </row>
    <row r="315" spans="1:9" ht="14.25" customHeight="1">
      <c r="A315" s="10" t="s">
        <v>223</v>
      </c>
      <c r="B315" s="10">
        <v>638.45000000000005</v>
      </c>
      <c r="C315" s="11">
        <v>19393.599999999999</v>
      </c>
      <c r="D315" s="12">
        <v>2.5000000000000001E-3</v>
      </c>
      <c r="E315" s="12">
        <v>4.3E-3</v>
      </c>
      <c r="F315" s="30">
        <v>0.28049100000000698</v>
      </c>
      <c r="G315" s="31">
        <v>7.1680000000000001</v>
      </c>
      <c r="I315" s="17">
        <f t="shared" si="1"/>
        <v>5.2780516419999535E-2</v>
      </c>
    </row>
    <row r="316" spans="1:9" ht="14.25" customHeight="1">
      <c r="A316" s="10" t="s">
        <v>224</v>
      </c>
      <c r="B316" s="10">
        <v>636.85</v>
      </c>
      <c r="C316" s="11">
        <v>19310.150000000001</v>
      </c>
      <c r="D316" s="12">
        <v>1E-3</v>
      </c>
      <c r="E316" s="12">
        <v>-2.8E-3</v>
      </c>
      <c r="F316" s="30">
        <v>0.28049100000000698</v>
      </c>
      <c r="G316" s="31">
        <v>7.1970000000000001</v>
      </c>
      <c r="I316" s="17">
        <f t="shared" si="1"/>
        <v>5.099768792999948E-2</v>
      </c>
    </row>
    <row r="317" spans="1:9" ht="14.25" customHeight="1">
      <c r="A317" s="10" t="s">
        <v>225</v>
      </c>
      <c r="B317" s="10">
        <v>636.20000000000005</v>
      </c>
      <c r="C317" s="11">
        <v>19365.25</v>
      </c>
      <c r="D317" s="12">
        <v>-2.7000000000000001E-3</v>
      </c>
      <c r="E317" s="12">
        <v>-5.1000000000000004E-3</v>
      </c>
      <c r="F317" s="30">
        <v>0.28049100000000698</v>
      </c>
      <c r="G317" s="31">
        <v>7.1929999999999996</v>
      </c>
      <c r="I317" s="17">
        <f t="shared" si="1"/>
        <v>5.032377826999946E-2</v>
      </c>
    </row>
    <row r="318" spans="1:9" ht="14.25" customHeight="1">
      <c r="A318" s="10" t="s">
        <v>226</v>
      </c>
      <c r="B318" s="10">
        <v>637.95000000000005</v>
      </c>
      <c r="C318" s="11">
        <v>19465</v>
      </c>
      <c r="D318" s="12">
        <v>-6.7000000000000002E-3</v>
      </c>
      <c r="E318" s="12">
        <v>1.6000000000000001E-3</v>
      </c>
      <c r="F318" s="30">
        <v>0.28049100000000698</v>
      </c>
      <c r="G318" s="31">
        <v>7.194</v>
      </c>
      <c r="I318" s="17">
        <f t="shared" si="1"/>
        <v>5.2210263059999512E-2</v>
      </c>
    </row>
    <row r="319" spans="1:9" ht="14.25" customHeight="1">
      <c r="A319" s="10" t="s">
        <v>227</v>
      </c>
      <c r="B319" s="10">
        <v>642.25</v>
      </c>
      <c r="C319" s="11">
        <v>19434.55</v>
      </c>
      <c r="D319" s="12">
        <v>1.1000000000000001E-3</v>
      </c>
      <c r="E319" s="12">
        <v>2.9999999999999997E-4</v>
      </c>
      <c r="F319" s="30">
        <v>0.28049100000000698</v>
      </c>
      <c r="G319" s="31">
        <v>7.1539999999999999</v>
      </c>
      <c r="I319" s="17">
        <f t="shared" si="1"/>
        <v>5.1557821159999503E-2</v>
      </c>
    </row>
    <row r="320" spans="1:9" ht="14.25" customHeight="1">
      <c r="A320" s="18">
        <v>45238</v>
      </c>
      <c r="B320" s="10">
        <v>641.54999999999995</v>
      </c>
      <c r="C320" s="11">
        <v>19428.3</v>
      </c>
      <c r="D320" s="12">
        <v>-5.1999999999999998E-3</v>
      </c>
      <c r="E320" s="12">
        <v>-5.8999999999999999E-3</v>
      </c>
      <c r="F320" s="30">
        <v>0.28049100000000698</v>
      </c>
      <c r="G320" s="31">
        <v>7.1559999999999997</v>
      </c>
      <c r="I320" s="17">
        <f t="shared" si="1"/>
        <v>4.9833167139999454E-2</v>
      </c>
    </row>
    <row r="321" spans="1:9" ht="14.25" customHeight="1">
      <c r="A321" s="18">
        <v>45207</v>
      </c>
      <c r="B321" s="10">
        <v>644.9</v>
      </c>
      <c r="C321" s="11">
        <v>19543.099999999999</v>
      </c>
      <c r="D321" s="12">
        <v>9.1000000000000004E-3</v>
      </c>
      <c r="E321" s="12">
        <v>-4.5999999999999999E-3</v>
      </c>
      <c r="F321" s="30">
        <v>0.28049100000000698</v>
      </c>
      <c r="G321" s="31">
        <v>7.1719999999999997</v>
      </c>
      <c r="I321" s="17">
        <f t="shared" si="1"/>
        <v>5.0312926879999456E-2</v>
      </c>
    </row>
    <row r="322" spans="1:9" ht="14.25" customHeight="1">
      <c r="A322" s="18">
        <v>45177</v>
      </c>
      <c r="B322" s="10">
        <v>639.1</v>
      </c>
      <c r="C322" s="11">
        <v>19632.55</v>
      </c>
      <c r="D322" s="12">
        <v>2.4199999999999999E-2</v>
      </c>
      <c r="E322" s="12">
        <v>3.2000000000000002E-3</v>
      </c>
      <c r="F322" s="30">
        <v>0.28049100000000698</v>
      </c>
      <c r="G322" s="31">
        <v>7.1609999999999996</v>
      </c>
      <c r="I322" s="17">
        <f t="shared" si="1"/>
        <v>5.2421610689999516E-2</v>
      </c>
    </row>
    <row r="323" spans="1:9" ht="14.25" customHeight="1">
      <c r="A323" s="18">
        <v>45146</v>
      </c>
      <c r="B323" s="10">
        <v>624</v>
      </c>
      <c r="C323" s="11">
        <v>19570.849999999999</v>
      </c>
      <c r="D323" s="12">
        <v>-1.44E-2</v>
      </c>
      <c r="E323" s="12">
        <v>-1.2999999999999999E-3</v>
      </c>
      <c r="F323" s="30">
        <v>0.28049100000000698</v>
      </c>
      <c r="G323" s="31">
        <v>7.12</v>
      </c>
      <c r="I323" s="17">
        <f t="shared" si="1"/>
        <v>5.0864402499999489E-2</v>
      </c>
    </row>
    <row r="324" spans="1:9" ht="14.25" customHeight="1">
      <c r="A324" s="18">
        <v>45115</v>
      </c>
      <c r="B324" s="10">
        <v>633.1</v>
      </c>
      <c r="C324" s="11">
        <v>19597.3</v>
      </c>
      <c r="D324" s="12">
        <v>4.4400000000000002E-2</v>
      </c>
      <c r="E324" s="12">
        <v>4.1000000000000003E-3</v>
      </c>
      <c r="F324" s="30">
        <v>0.28049100000000698</v>
      </c>
      <c r="G324" s="31">
        <v>7.0960000000000001</v>
      </c>
      <c r="I324" s="17">
        <f t="shared" si="1"/>
        <v>5.2206371739999542E-2</v>
      </c>
    </row>
    <row r="325" spans="1:9" ht="14.25" customHeight="1">
      <c r="A325" s="18">
        <v>45024</v>
      </c>
      <c r="B325" s="10">
        <v>606.20000000000005</v>
      </c>
      <c r="C325" s="11">
        <v>19517</v>
      </c>
      <c r="D325" s="12">
        <v>-3.8800000000000001E-2</v>
      </c>
      <c r="E325" s="12">
        <v>7.0000000000000001E-3</v>
      </c>
      <c r="F325" s="30">
        <v>0.28049100000000698</v>
      </c>
      <c r="G325" s="31">
        <v>7.1</v>
      </c>
      <c r="I325" s="17">
        <f t="shared" si="1"/>
        <v>5.3048575999999549E-2</v>
      </c>
    </row>
    <row r="326" spans="1:9" ht="14.25" customHeight="1">
      <c r="A326" s="18">
        <v>44993</v>
      </c>
      <c r="B326" s="10">
        <v>630.70000000000005</v>
      </c>
      <c r="C326" s="11">
        <v>19381.650000000001</v>
      </c>
      <c r="D326" s="12">
        <v>-5.7000000000000002E-3</v>
      </c>
      <c r="E326" s="12">
        <v>-7.4000000000000003E-3</v>
      </c>
      <c r="F326" s="30">
        <v>0.28049100000000698</v>
      </c>
      <c r="G326" s="31">
        <v>7.0709999999999997</v>
      </c>
      <c r="I326" s="17">
        <f t="shared" si="1"/>
        <v>4.8800847989999452E-2</v>
      </c>
    </row>
    <row r="327" spans="1:9" ht="14.25" customHeight="1">
      <c r="A327" s="18">
        <v>44965</v>
      </c>
      <c r="B327" s="10">
        <v>634.29999999999995</v>
      </c>
      <c r="C327" s="11">
        <v>19526.55</v>
      </c>
      <c r="D327" s="12">
        <v>7.4999999999999997E-3</v>
      </c>
      <c r="E327" s="12">
        <v>-1.0500000000000001E-2</v>
      </c>
      <c r="F327" s="30">
        <v>0.28049100000000698</v>
      </c>
      <c r="G327" s="31">
        <v>7.0869999999999997</v>
      </c>
      <c r="I327" s="17">
        <f t="shared" si="1"/>
        <v>4.8046447329999437E-2</v>
      </c>
    </row>
    <row r="328" spans="1:9" ht="14.25" customHeight="1">
      <c r="A328" s="18">
        <v>44934</v>
      </c>
      <c r="B328" s="10">
        <v>629.6</v>
      </c>
      <c r="C328" s="11">
        <v>19733.55</v>
      </c>
      <c r="D328" s="12">
        <v>-7.1000000000000004E-3</v>
      </c>
      <c r="E328" s="12">
        <v>-1E-3</v>
      </c>
      <c r="F328" s="30">
        <v>0.28049100000000698</v>
      </c>
      <c r="G328" s="31">
        <v>7.0830000000000002</v>
      </c>
      <c r="I328" s="17">
        <f t="shared" si="1"/>
        <v>5.0682331469999502E-2</v>
      </c>
    </row>
    <row r="329" spans="1:9" ht="14.25" customHeight="1">
      <c r="A329" s="10" t="s">
        <v>228</v>
      </c>
      <c r="B329" s="10">
        <v>634.1</v>
      </c>
      <c r="C329" s="11">
        <v>19753.8</v>
      </c>
      <c r="D329" s="12">
        <v>1.6899999999999998E-2</v>
      </c>
      <c r="E329" s="12">
        <v>5.4999999999999997E-3</v>
      </c>
      <c r="F329" s="30">
        <v>0.28049100000000698</v>
      </c>
      <c r="G329" s="31">
        <v>7.0720000000000001</v>
      </c>
      <c r="I329" s="17">
        <f t="shared" si="1"/>
        <v>5.242637697999955E-2</v>
      </c>
    </row>
    <row r="330" spans="1:9" ht="14.25" customHeight="1">
      <c r="A330" s="10" t="s">
        <v>229</v>
      </c>
      <c r="B330" s="10">
        <v>623.54999999999995</v>
      </c>
      <c r="C330" s="11">
        <v>19646.05</v>
      </c>
      <c r="D330" s="12">
        <v>2.8E-3</v>
      </c>
      <c r="E330" s="12">
        <v>-6.9999999999999999E-4</v>
      </c>
      <c r="F330" s="30">
        <v>0.28049100000000698</v>
      </c>
      <c r="G330" s="31">
        <v>7.0579999999999998</v>
      </c>
      <c r="I330" s="17">
        <f t="shared" si="1"/>
        <v>5.0586601519999504E-2</v>
      </c>
    </row>
    <row r="331" spans="1:9" ht="14.25" customHeight="1">
      <c r="A331" s="10" t="s">
        <v>230</v>
      </c>
      <c r="B331" s="10">
        <v>621.79999999999995</v>
      </c>
      <c r="C331" s="11">
        <v>19659.900000000001</v>
      </c>
      <c r="D331" s="12">
        <v>3.32E-2</v>
      </c>
      <c r="E331" s="12">
        <v>-6.0000000000000001E-3</v>
      </c>
      <c r="F331" s="30">
        <v>0.28049100000000698</v>
      </c>
      <c r="G331" s="31">
        <v>7.0739999999999998</v>
      </c>
      <c r="I331" s="17">
        <f t="shared" si="1"/>
        <v>4.9215120659999459E-2</v>
      </c>
    </row>
    <row r="332" spans="1:9" ht="14.25" customHeight="1">
      <c r="A332" s="10" t="s">
        <v>231</v>
      </c>
      <c r="B332" s="10">
        <v>601.79999999999995</v>
      </c>
      <c r="C332" s="11">
        <v>19778.3</v>
      </c>
      <c r="D332" s="12">
        <v>1.1900000000000001E-2</v>
      </c>
      <c r="E332" s="12">
        <v>5.0000000000000001E-3</v>
      </c>
      <c r="F332" s="30">
        <v>0.28049100000000698</v>
      </c>
      <c r="G332" s="31">
        <v>7.0890000000000004</v>
      </c>
      <c r="I332" s="17">
        <f t="shared" si="1"/>
        <v>5.2408448009999546E-2</v>
      </c>
    </row>
    <row r="333" spans="1:9" ht="14.25" customHeight="1">
      <c r="A333" s="10" t="s">
        <v>232</v>
      </c>
      <c r="B333" s="10">
        <v>594.70000000000005</v>
      </c>
      <c r="C333" s="11">
        <v>19680.599999999999</v>
      </c>
      <c r="D333" s="12">
        <v>3.4000000000000002E-2</v>
      </c>
      <c r="E333" s="12">
        <v>4.0000000000000002E-4</v>
      </c>
      <c r="F333" s="30">
        <v>0.28049100000000698</v>
      </c>
      <c r="G333" s="31">
        <v>7.0709999999999997</v>
      </c>
      <c r="I333" s="17">
        <f t="shared" si="1"/>
        <v>5.0988677789999506E-2</v>
      </c>
    </row>
    <row r="334" spans="1:9" ht="14.25" customHeight="1">
      <c r="A334" s="10" t="s">
        <v>233</v>
      </c>
      <c r="B334" s="10">
        <v>575.15</v>
      </c>
      <c r="C334" s="11">
        <v>19672.349999999999</v>
      </c>
      <c r="D334" s="12">
        <v>1.8100000000000002E-2</v>
      </c>
      <c r="E334" s="12">
        <v>-3.7000000000000002E-3</v>
      </c>
      <c r="F334" s="30">
        <v>0.28049100000000698</v>
      </c>
      <c r="G334" s="31">
        <v>7.1180000000000003</v>
      </c>
      <c r="I334" s="17">
        <f t="shared" si="1"/>
        <v>5.0176833919999483E-2</v>
      </c>
    </row>
    <row r="335" spans="1:9" ht="14.25" customHeight="1">
      <c r="A335" s="10" t="s">
        <v>234</v>
      </c>
      <c r="B335" s="10">
        <v>564.95000000000005</v>
      </c>
      <c r="C335" s="11">
        <v>19745</v>
      </c>
      <c r="D335" s="12">
        <v>1.2999999999999999E-3</v>
      </c>
      <c r="E335" s="12">
        <v>-1.17E-2</v>
      </c>
      <c r="F335" s="30">
        <v>0.28049100000000698</v>
      </c>
      <c r="G335" s="31">
        <v>7.0949999999999998</v>
      </c>
      <c r="I335" s="17">
        <f t="shared" si="1"/>
        <v>4.7767418849999424E-2</v>
      </c>
    </row>
    <row r="336" spans="1:9" ht="14.25" customHeight="1">
      <c r="A336" s="10" t="s">
        <v>235</v>
      </c>
      <c r="B336" s="10">
        <v>564.20000000000005</v>
      </c>
      <c r="C336" s="11">
        <v>19979.150000000001</v>
      </c>
      <c r="D336" s="12">
        <v>3.8E-3</v>
      </c>
      <c r="E336" s="12">
        <v>7.4000000000000003E-3</v>
      </c>
      <c r="F336" s="30">
        <v>0.28049100000000698</v>
      </c>
      <c r="G336" s="31">
        <v>7.149</v>
      </c>
      <c r="I336" s="17">
        <f t="shared" si="1"/>
        <v>5.3513331809999551E-2</v>
      </c>
    </row>
    <row r="337" spans="1:9" ht="14.25" customHeight="1">
      <c r="A337" s="10" t="s">
        <v>236</v>
      </c>
      <c r="B337" s="10">
        <v>562.04999999999995</v>
      </c>
      <c r="C337" s="11">
        <v>19833.150000000001</v>
      </c>
      <c r="D337" s="12">
        <v>-1.6000000000000001E-3</v>
      </c>
      <c r="E337" s="12">
        <v>4.1999999999999997E-3</v>
      </c>
      <c r="F337" s="30">
        <v>0.28049100000000698</v>
      </c>
      <c r="G337" s="31">
        <v>7.1589999999999998</v>
      </c>
      <c r="I337" s="17">
        <f t="shared" si="1"/>
        <v>5.2687711509999527E-2</v>
      </c>
    </row>
    <row r="338" spans="1:9" ht="14.25" customHeight="1">
      <c r="A338" s="10" t="s">
        <v>237</v>
      </c>
      <c r="B338" s="10">
        <v>562.95000000000005</v>
      </c>
      <c r="C338" s="11">
        <v>19749.25</v>
      </c>
      <c r="D338" s="12">
        <v>5.9999999999999995E-4</v>
      </c>
      <c r="E338" s="12">
        <v>1.9E-3</v>
      </c>
      <c r="F338" s="30">
        <v>0.28049100000000698</v>
      </c>
      <c r="G338" s="31">
        <v>7.1470000000000002</v>
      </c>
      <c r="I338" s="17">
        <f t="shared" si="1"/>
        <v>5.1956241129999518E-2</v>
      </c>
    </row>
    <row r="339" spans="1:9" ht="14.25" customHeight="1">
      <c r="A339" s="10" t="s">
        <v>238</v>
      </c>
      <c r="B339" s="10">
        <v>562.6</v>
      </c>
      <c r="C339" s="11">
        <v>19711.45</v>
      </c>
      <c r="D339" s="12">
        <v>-3.7000000000000002E-3</v>
      </c>
      <c r="E339" s="12">
        <v>7.4999999999999997E-3</v>
      </c>
      <c r="F339" s="30">
        <v>0.28049100000000698</v>
      </c>
      <c r="G339" s="31">
        <v>7.1050000000000004</v>
      </c>
      <c r="I339" s="17">
        <f t="shared" si="1"/>
        <v>5.3224796949999556E-2</v>
      </c>
    </row>
    <row r="340" spans="1:9" ht="14.25" customHeight="1">
      <c r="A340" s="10" t="s">
        <v>239</v>
      </c>
      <c r="B340" s="10">
        <v>564.70000000000005</v>
      </c>
      <c r="C340" s="11">
        <v>19564.5</v>
      </c>
      <c r="D340" s="12">
        <v>8.6999999999999994E-3</v>
      </c>
      <c r="E340" s="12">
        <v>7.7999999999999996E-3</v>
      </c>
      <c r="F340" s="30">
        <v>0.28049100000000698</v>
      </c>
      <c r="G340" s="31">
        <v>7.1189999999999998</v>
      </c>
      <c r="I340" s="17">
        <f t="shared" si="1"/>
        <v>5.340967550999956E-2</v>
      </c>
    </row>
    <row r="341" spans="1:9" ht="14.25" customHeight="1">
      <c r="A341" s="10" t="s">
        <v>240</v>
      </c>
      <c r="B341" s="10">
        <v>559.85</v>
      </c>
      <c r="C341" s="11">
        <v>19413.75</v>
      </c>
      <c r="D341" s="12">
        <v>2.8999999999999998E-3</v>
      </c>
      <c r="E341" s="12">
        <v>1.5E-3</v>
      </c>
      <c r="F341" s="30">
        <v>0.28049100000000698</v>
      </c>
      <c r="G341" s="31">
        <v>7.117</v>
      </c>
      <c r="I341" s="17">
        <f t="shared" si="1"/>
        <v>5.1628192029999513E-2</v>
      </c>
    </row>
    <row r="342" spans="1:9" ht="14.25" customHeight="1">
      <c r="A342" s="18">
        <v>45267</v>
      </c>
      <c r="B342" s="10">
        <v>558.25</v>
      </c>
      <c r="C342" s="11">
        <v>19384.3</v>
      </c>
      <c r="D342" s="12">
        <v>6.1000000000000004E-3</v>
      </c>
      <c r="E342" s="12">
        <v>-2.8E-3</v>
      </c>
      <c r="F342" s="30">
        <v>0.28049100000000698</v>
      </c>
      <c r="G342" s="31">
        <v>7.11</v>
      </c>
      <c r="I342" s="17">
        <f t="shared" si="1"/>
        <v>5.0371715099999492E-2</v>
      </c>
    </row>
    <row r="343" spans="1:9" ht="14.25" customHeight="1">
      <c r="A343" s="18">
        <v>45237</v>
      </c>
      <c r="B343" s="10">
        <v>554.85</v>
      </c>
      <c r="C343" s="11">
        <v>19439.400000000001</v>
      </c>
      <c r="D343" s="12">
        <v>2.06E-2</v>
      </c>
      <c r="E343" s="12">
        <v>4.3E-3</v>
      </c>
      <c r="F343" s="30">
        <v>0.28049100000000698</v>
      </c>
      <c r="G343" s="31">
        <v>7.056</v>
      </c>
      <c r="I343" s="17">
        <f t="shared" si="1"/>
        <v>5.1974666339999531E-2</v>
      </c>
    </row>
    <row r="344" spans="1:9" ht="14.25" customHeight="1">
      <c r="A344" s="18">
        <v>45206</v>
      </c>
      <c r="B344" s="10">
        <v>543.65</v>
      </c>
      <c r="C344" s="11">
        <v>19355.900000000001</v>
      </c>
      <c r="D344" s="12">
        <v>-1.8499999999999999E-2</v>
      </c>
      <c r="E344" s="12">
        <v>1.1999999999999999E-3</v>
      </c>
      <c r="F344" s="30">
        <v>0.28049100000000698</v>
      </c>
      <c r="G344" s="31">
        <v>7.0629999999999997</v>
      </c>
      <c r="I344" s="17">
        <f t="shared" si="1"/>
        <v>5.1155509869999519E-2</v>
      </c>
    </row>
    <row r="345" spans="1:9" ht="14.25" customHeight="1">
      <c r="A345" s="18">
        <v>45114</v>
      </c>
      <c r="B345" s="10">
        <v>553.9</v>
      </c>
      <c r="C345" s="11">
        <v>19331.8</v>
      </c>
      <c r="D345" s="12">
        <v>-1.9E-3</v>
      </c>
      <c r="E345" s="12">
        <v>-8.5000000000000006E-3</v>
      </c>
      <c r="F345" s="30">
        <v>0.28049100000000698</v>
      </c>
      <c r="G345" s="31">
        <v>7.0659999999999998</v>
      </c>
      <c r="I345" s="17">
        <f t="shared" si="1"/>
        <v>4.8456332439999444E-2</v>
      </c>
    </row>
    <row r="346" spans="1:9" ht="14.25" customHeight="1">
      <c r="A346" s="18">
        <v>45084</v>
      </c>
      <c r="B346" s="10">
        <v>554.95000000000005</v>
      </c>
      <c r="C346" s="11">
        <v>19497.3</v>
      </c>
      <c r="D346" s="12">
        <v>1.3100000000000001E-2</v>
      </c>
      <c r="E346" s="12">
        <v>5.1000000000000004E-3</v>
      </c>
      <c r="F346" s="30">
        <v>0.28049100000000698</v>
      </c>
      <c r="G346" s="31">
        <v>7.0739999999999998</v>
      </c>
      <c r="I346" s="17">
        <f t="shared" si="1"/>
        <v>5.232857075999954E-2</v>
      </c>
    </row>
    <row r="347" spans="1:9" ht="14.25" customHeight="1">
      <c r="A347" s="18">
        <v>45053</v>
      </c>
      <c r="B347" s="10">
        <v>547.75</v>
      </c>
      <c r="C347" s="11">
        <v>19398.5</v>
      </c>
      <c r="D347" s="12">
        <v>-9.1000000000000004E-3</v>
      </c>
      <c r="E347" s="12">
        <v>5.0000000000000001E-4</v>
      </c>
      <c r="F347" s="30">
        <v>0.28049100000000698</v>
      </c>
      <c r="G347" s="31">
        <v>7.0860000000000003</v>
      </c>
      <c r="I347" s="17">
        <f t="shared" si="1"/>
        <v>5.1124653239999512E-2</v>
      </c>
    </row>
    <row r="348" spans="1:9" ht="14.25" customHeight="1">
      <c r="A348" s="18">
        <v>45023</v>
      </c>
      <c r="B348" s="10">
        <v>552.79999999999995</v>
      </c>
      <c r="C348" s="11">
        <v>19389</v>
      </c>
      <c r="D348" s="12">
        <v>-5.0000000000000001E-3</v>
      </c>
      <c r="E348" s="12">
        <v>3.3999999999999998E-3</v>
      </c>
      <c r="F348" s="30">
        <v>0.28049100000000698</v>
      </c>
      <c r="G348" s="31">
        <v>7.0670000000000002</v>
      </c>
      <c r="I348" s="17">
        <f t="shared" si="1"/>
        <v>5.1801370429999528E-2</v>
      </c>
    </row>
    <row r="349" spans="1:9" ht="14.25" customHeight="1">
      <c r="A349" s="18">
        <v>44992</v>
      </c>
      <c r="B349" s="10">
        <v>555.6</v>
      </c>
      <c r="C349" s="11">
        <v>19322.55</v>
      </c>
      <c r="D349" s="12">
        <v>3.5499999999999997E-2</v>
      </c>
      <c r="E349" s="12">
        <v>7.0000000000000001E-3</v>
      </c>
      <c r="F349" s="30">
        <v>0.28049100000000698</v>
      </c>
      <c r="G349" s="31">
        <v>7.0590000000000002</v>
      </c>
      <c r="I349" s="17">
        <f t="shared" si="1"/>
        <v>5.2753577309999557E-2</v>
      </c>
    </row>
    <row r="350" spans="1:9" ht="14.25" customHeight="1">
      <c r="A350" s="10" t="s">
        <v>241</v>
      </c>
      <c r="B350" s="10">
        <v>536.54999999999995</v>
      </c>
      <c r="C350" s="11">
        <v>19189.05</v>
      </c>
      <c r="D350" s="12">
        <v>1.47E-2</v>
      </c>
      <c r="E350" s="12">
        <v>1.14E-2</v>
      </c>
      <c r="F350" s="30">
        <v>0.28049100000000698</v>
      </c>
      <c r="G350" s="31">
        <v>7.0529999999999999</v>
      </c>
      <c r="I350" s="17">
        <f t="shared" si="1"/>
        <v>5.3944567169999583E-2</v>
      </c>
    </row>
    <row r="351" spans="1:9" ht="14.25" customHeight="1">
      <c r="A351" s="10" t="s">
        <v>242</v>
      </c>
      <c r="B351" s="10">
        <v>528.79999999999995</v>
      </c>
      <c r="C351" s="11">
        <v>18972.099999999999</v>
      </c>
      <c r="D351" s="12">
        <v>-1.7100000000000001E-2</v>
      </c>
      <c r="E351" s="12">
        <v>8.2000000000000007E-3</v>
      </c>
      <c r="F351" s="30">
        <v>0.28049100000000798</v>
      </c>
      <c r="G351" s="31">
        <v>7.0339999999999998</v>
      </c>
      <c r="I351" s="17">
        <f t="shared" si="1"/>
        <v>5.2910289259999507E-2</v>
      </c>
    </row>
    <row r="352" spans="1:9" ht="14.25" customHeight="1">
      <c r="A352" s="10" t="s">
        <v>243</v>
      </c>
      <c r="B352" s="10">
        <v>538</v>
      </c>
      <c r="C352" s="11">
        <v>18817.400000000001</v>
      </c>
      <c r="D352" s="12">
        <v>2.81E-2</v>
      </c>
      <c r="E352" s="12">
        <v>6.7999999999999996E-3</v>
      </c>
      <c r="F352" s="30">
        <v>0.28049100000000798</v>
      </c>
      <c r="G352" s="31">
        <v>7.0359999999999996</v>
      </c>
      <c r="I352" s="17">
        <f t="shared" si="1"/>
        <v>5.2531992039999489E-2</v>
      </c>
    </row>
    <row r="353" spans="1:9" ht="14.25" customHeight="1">
      <c r="A353" s="10" t="s">
        <v>244</v>
      </c>
      <c r="B353" s="10">
        <v>523.29999999999995</v>
      </c>
      <c r="C353" s="11">
        <v>18691.2</v>
      </c>
      <c r="D353" s="12">
        <v>4.0000000000000001E-3</v>
      </c>
      <c r="E353" s="12">
        <v>1.4E-3</v>
      </c>
      <c r="F353" s="30">
        <v>0.28049100000000798</v>
      </c>
      <c r="G353" s="31">
        <v>7.0110000000000001</v>
      </c>
      <c r="I353" s="17">
        <f t="shared" si="1"/>
        <v>5.0837463389999456E-2</v>
      </c>
    </row>
    <row r="354" spans="1:9" ht="14.25" customHeight="1">
      <c r="A354" s="10" t="s">
        <v>245</v>
      </c>
      <c r="B354" s="10">
        <v>521.20000000000005</v>
      </c>
      <c r="C354" s="11">
        <v>18665.5</v>
      </c>
      <c r="D354" s="12">
        <v>-1.8499999999999999E-2</v>
      </c>
      <c r="E354" s="12">
        <v>-5.5999999999999999E-3</v>
      </c>
      <c r="F354" s="30">
        <v>0.28049100000000798</v>
      </c>
      <c r="G354" s="31">
        <v>7.0019999999999998</v>
      </c>
      <c r="I354" s="17">
        <f t="shared" si="1"/>
        <v>4.8809270579999398E-2</v>
      </c>
    </row>
    <row r="355" spans="1:9" ht="14.25" customHeight="1">
      <c r="A355" s="10" t="s">
        <v>246</v>
      </c>
      <c r="B355" s="10">
        <v>531.04999999999995</v>
      </c>
      <c r="C355" s="11">
        <v>18771.25</v>
      </c>
      <c r="D355" s="12">
        <v>-6.0000000000000001E-3</v>
      </c>
      <c r="E355" s="12">
        <v>-4.4999999999999997E-3</v>
      </c>
      <c r="F355" s="30">
        <v>0.28049100000000798</v>
      </c>
      <c r="G355" s="31">
        <v>7.016</v>
      </c>
      <c r="I355" s="17">
        <f t="shared" si="1"/>
        <v>4.9218541939999402E-2</v>
      </c>
    </row>
    <row r="356" spans="1:9" ht="14.25" customHeight="1">
      <c r="A356" s="10" t="s">
        <v>247</v>
      </c>
      <c r="B356" s="10">
        <v>534.25</v>
      </c>
      <c r="C356" s="11">
        <v>18856.849999999999</v>
      </c>
      <c r="D356" s="12">
        <v>-8.3999999999999995E-3</v>
      </c>
      <c r="E356" s="12">
        <v>2.0999999999999999E-3</v>
      </c>
      <c r="F356" s="30">
        <v>0.28049100000000798</v>
      </c>
      <c r="G356" s="31">
        <v>7.0389999999999997</v>
      </c>
      <c r="I356" s="17">
        <f t="shared" si="1"/>
        <v>5.1235269609999454E-2</v>
      </c>
    </row>
    <row r="357" spans="1:9" ht="14.25" customHeight="1">
      <c r="A357" s="10" t="s">
        <v>248</v>
      </c>
      <c r="B357" s="10">
        <v>538.79999999999995</v>
      </c>
      <c r="C357" s="11">
        <v>18816.7</v>
      </c>
      <c r="D357" s="12">
        <v>-9.2999999999999992E-3</v>
      </c>
      <c r="E357" s="12">
        <v>3.3E-3</v>
      </c>
      <c r="F357" s="30">
        <v>0.28049100000000798</v>
      </c>
      <c r="G357" s="31">
        <v>7.0209999999999999</v>
      </c>
      <c r="I357" s="17">
        <f t="shared" si="1"/>
        <v>5.144234718999946E-2</v>
      </c>
    </row>
    <row r="358" spans="1:9" ht="14.25" customHeight="1">
      <c r="A358" s="10" t="s">
        <v>249</v>
      </c>
      <c r="B358" s="10">
        <v>543.85</v>
      </c>
      <c r="C358" s="11">
        <v>18755.45</v>
      </c>
      <c r="D358" s="12">
        <v>1.7600000000000001E-2</v>
      </c>
      <c r="E358" s="12">
        <v>-3.7000000000000002E-3</v>
      </c>
      <c r="F358" s="30">
        <v>0.28049100000000798</v>
      </c>
      <c r="G358" s="31">
        <v>6.9820000000000002</v>
      </c>
      <c r="I358" s="17">
        <f t="shared" si="1"/>
        <v>4.9198301679999418E-2</v>
      </c>
    </row>
    <row r="359" spans="1:9" ht="14.25" customHeight="1">
      <c r="A359" s="10" t="s">
        <v>250</v>
      </c>
      <c r="B359" s="10">
        <v>534.45000000000005</v>
      </c>
      <c r="C359" s="11">
        <v>18826</v>
      </c>
      <c r="D359" s="12">
        <v>1.1900000000000001E-2</v>
      </c>
      <c r="E359" s="12">
        <v>7.4000000000000003E-3</v>
      </c>
      <c r="F359" s="30">
        <v>0.28049100000000798</v>
      </c>
      <c r="G359" s="31">
        <v>6.9770000000000003</v>
      </c>
      <c r="I359" s="17">
        <f t="shared" si="1"/>
        <v>5.2275776329999503E-2</v>
      </c>
    </row>
    <row r="360" spans="1:9" ht="14.25" customHeight="1">
      <c r="A360" s="10" t="s">
        <v>251</v>
      </c>
      <c r="B360" s="10">
        <v>528.15</v>
      </c>
      <c r="C360" s="11">
        <v>18688.099999999999</v>
      </c>
      <c r="D360" s="12">
        <v>-1.0200000000000001E-2</v>
      </c>
      <c r="E360" s="12">
        <v>-3.5999999999999999E-3</v>
      </c>
      <c r="F360" s="30">
        <v>0.28049100000000798</v>
      </c>
      <c r="G360" s="31">
        <v>6.9969999999999999</v>
      </c>
      <c r="I360" s="17">
        <f t="shared" si="1"/>
        <v>4.933427712999941E-2</v>
      </c>
    </row>
    <row r="361" spans="1:9" ht="14.25" customHeight="1">
      <c r="A361" s="10" t="s">
        <v>252</v>
      </c>
      <c r="B361" s="10">
        <v>533.6</v>
      </c>
      <c r="C361" s="11">
        <v>18755.900000000001</v>
      </c>
      <c r="D361" s="12">
        <v>-1.8E-3</v>
      </c>
      <c r="E361" s="12">
        <v>2.0999999999999999E-3</v>
      </c>
      <c r="F361" s="30">
        <v>0.28049100000000798</v>
      </c>
      <c r="G361" s="31">
        <v>6.984</v>
      </c>
      <c r="I361" s="17">
        <f t="shared" si="1"/>
        <v>5.0839539659999461E-2</v>
      </c>
    </row>
    <row r="362" spans="1:9" ht="14.25" customHeight="1">
      <c r="A362" s="10" t="s">
        <v>253</v>
      </c>
      <c r="B362" s="10">
        <v>534.54999999999995</v>
      </c>
      <c r="C362" s="11">
        <v>18716.150000000001</v>
      </c>
      <c r="D362" s="12">
        <v>-4.0000000000000002E-4</v>
      </c>
      <c r="E362" s="12">
        <v>6.1999999999999998E-3</v>
      </c>
      <c r="F362" s="30">
        <v>0.28049100000000798</v>
      </c>
      <c r="G362" s="31">
        <v>6.9790000000000001</v>
      </c>
      <c r="I362" s="17">
        <f t="shared" si="1"/>
        <v>5.1953577309999499E-2</v>
      </c>
    </row>
    <row r="363" spans="1:9" ht="14.25" customHeight="1">
      <c r="A363" s="18">
        <v>45266</v>
      </c>
      <c r="B363" s="10">
        <v>534.75</v>
      </c>
      <c r="C363" s="11">
        <v>18601.5</v>
      </c>
      <c r="D363" s="12">
        <v>-5.9999999999999995E-4</v>
      </c>
      <c r="E363" s="12">
        <v>2.0999999999999999E-3</v>
      </c>
      <c r="F363" s="30">
        <v>0.28049100000000798</v>
      </c>
      <c r="G363" s="31">
        <v>6.9889999999999999</v>
      </c>
      <c r="I363" s="17">
        <f t="shared" si="1"/>
        <v>5.0875515109999457E-2</v>
      </c>
    </row>
    <row r="364" spans="1:9" ht="14.25" customHeight="1">
      <c r="A364" s="18">
        <v>45175</v>
      </c>
      <c r="B364" s="10">
        <v>535.04999999999995</v>
      </c>
      <c r="C364" s="11">
        <v>18563.400000000001</v>
      </c>
      <c r="D364" s="12">
        <v>8.5000000000000006E-3</v>
      </c>
      <c r="E364" s="12">
        <v>-3.8E-3</v>
      </c>
      <c r="F364" s="30">
        <v>0.28049100000000798</v>
      </c>
      <c r="G364" s="31">
        <v>7.0110000000000001</v>
      </c>
      <c r="I364" s="17">
        <f t="shared" si="1"/>
        <v>4.9378910189999417E-2</v>
      </c>
    </row>
    <row r="365" spans="1:9" ht="14.25" customHeight="1">
      <c r="A365" s="18">
        <v>45144</v>
      </c>
      <c r="B365" s="10">
        <v>530.54999999999995</v>
      </c>
      <c r="C365" s="11">
        <v>18634.55</v>
      </c>
      <c r="D365" s="12">
        <v>3.3999999999999998E-3</v>
      </c>
      <c r="E365" s="12">
        <v>-4.8999999999999998E-3</v>
      </c>
      <c r="F365" s="30">
        <v>0.28049100000000798</v>
      </c>
      <c r="G365" s="31">
        <v>7.024</v>
      </c>
      <c r="I365" s="17">
        <f t="shared" si="1"/>
        <v>4.9163906259999397E-2</v>
      </c>
    </row>
    <row r="366" spans="1:9" ht="14.25" customHeight="1">
      <c r="A366" s="18">
        <v>45113</v>
      </c>
      <c r="B366" s="10">
        <v>528.75</v>
      </c>
      <c r="C366" s="11">
        <v>18726.400000000001</v>
      </c>
      <c r="D366" s="12">
        <v>5.7000000000000002E-3</v>
      </c>
      <c r="E366" s="12">
        <v>6.7999999999999996E-3</v>
      </c>
      <c r="F366" s="30">
        <v>0.28049100000000798</v>
      </c>
      <c r="G366" s="31">
        <v>7.0030000000000001</v>
      </c>
      <c r="I366" s="17">
        <f t="shared" si="1"/>
        <v>5.2294554069999499E-2</v>
      </c>
    </row>
    <row r="367" spans="1:9" ht="14.25" customHeight="1">
      <c r="A367" s="18">
        <v>45083</v>
      </c>
      <c r="B367" s="10">
        <v>525.75</v>
      </c>
      <c r="C367" s="11">
        <v>18599</v>
      </c>
      <c r="D367" s="12">
        <v>5.4999999999999997E-3</v>
      </c>
      <c r="E367" s="12">
        <v>2.9999999999999997E-4</v>
      </c>
      <c r="F367" s="30">
        <v>0.28049100000000798</v>
      </c>
      <c r="G367" s="31">
        <v>7.0069999999999997</v>
      </c>
      <c r="I367" s="17">
        <f t="shared" si="1"/>
        <v>5.0500142929999436E-2</v>
      </c>
    </row>
    <row r="368" spans="1:9" ht="14.25" customHeight="1">
      <c r="A368" s="18">
        <v>45052</v>
      </c>
      <c r="B368" s="10">
        <v>522.85</v>
      </c>
      <c r="C368" s="11">
        <v>18593.849999999999</v>
      </c>
      <c r="D368" s="12">
        <v>-2.4400000000000002E-2</v>
      </c>
      <c r="E368" s="12">
        <v>3.2000000000000002E-3</v>
      </c>
      <c r="F368" s="30">
        <v>0.28049100000000798</v>
      </c>
      <c r="G368" s="31">
        <v>6.99</v>
      </c>
      <c r="I368" s="17">
        <f t="shared" si="1"/>
        <v>5.119125029999947E-2</v>
      </c>
    </row>
    <row r="369" spans="1:9" ht="14.25" customHeight="1">
      <c r="A369" s="18">
        <v>44963</v>
      </c>
      <c r="B369" s="10">
        <v>535.9</v>
      </c>
      <c r="C369" s="11">
        <v>18534.099999999999</v>
      </c>
      <c r="D369" s="12">
        <v>-5.5999999999999999E-3</v>
      </c>
      <c r="E369" s="12">
        <v>2.5000000000000001E-3</v>
      </c>
      <c r="F369" s="30">
        <v>0.28049100000000798</v>
      </c>
      <c r="G369" s="31">
        <v>7.016</v>
      </c>
      <c r="I369" s="17">
        <f t="shared" si="1"/>
        <v>5.1181978939999456E-2</v>
      </c>
    </row>
    <row r="370" spans="1:9" ht="14.25" customHeight="1">
      <c r="A370" s="18">
        <v>44932</v>
      </c>
      <c r="B370" s="10">
        <v>538.9</v>
      </c>
      <c r="C370" s="11">
        <v>18487.75</v>
      </c>
      <c r="D370" s="12">
        <v>3.3999999999999998E-3</v>
      </c>
      <c r="E370" s="12">
        <v>-2.5000000000000001E-3</v>
      </c>
      <c r="F370" s="30">
        <v>0.28049100000000798</v>
      </c>
      <c r="G370" s="31">
        <v>6.9850000000000003</v>
      </c>
      <c r="I370" s="17">
        <f t="shared" si="1"/>
        <v>4.9556476149999432E-2</v>
      </c>
    </row>
    <row r="371" spans="1:9" ht="14.25" customHeight="1">
      <c r="A371" s="10" t="s">
        <v>254</v>
      </c>
      <c r="B371" s="10">
        <v>537.1</v>
      </c>
      <c r="C371" s="11">
        <v>18534.400000000001</v>
      </c>
      <c r="D371" s="12">
        <v>3.1099999999999999E-2</v>
      </c>
      <c r="E371" s="12">
        <v>-5.3E-3</v>
      </c>
      <c r="F371" s="30">
        <v>0.28049100000000798</v>
      </c>
      <c r="G371" s="31">
        <v>7.0039999999999996</v>
      </c>
      <c r="I371" s="17">
        <f t="shared" si="1"/>
        <v>4.8907808059999391E-2</v>
      </c>
    </row>
    <row r="372" spans="1:9" ht="14.25" customHeight="1">
      <c r="A372" s="10" t="s">
        <v>255</v>
      </c>
      <c r="B372" s="10">
        <v>520.9</v>
      </c>
      <c r="C372" s="11">
        <v>18633.849999999999</v>
      </c>
      <c r="D372" s="12">
        <v>2.87E-2</v>
      </c>
      <c r="E372" s="12">
        <v>1.9E-3</v>
      </c>
      <c r="F372" s="30">
        <v>0.28049100000000798</v>
      </c>
      <c r="G372" s="31">
        <v>6.9829999999999997</v>
      </c>
      <c r="I372" s="17">
        <f t="shared" si="1"/>
        <v>5.0776246369999459E-2</v>
      </c>
    </row>
    <row r="373" spans="1:9" ht="14.25" customHeight="1">
      <c r="A373" s="10" t="s">
        <v>256</v>
      </c>
      <c r="B373" s="10">
        <v>506.35</v>
      </c>
      <c r="C373" s="11">
        <v>18598.650000000001</v>
      </c>
      <c r="D373" s="12">
        <v>-1.72E-2</v>
      </c>
      <c r="E373" s="12">
        <v>5.4000000000000003E-3</v>
      </c>
      <c r="F373" s="30">
        <v>0.28049100000000798</v>
      </c>
      <c r="G373" s="31">
        <v>6.9720000000000004</v>
      </c>
      <c r="I373" s="17">
        <f t="shared" si="1"/>
        <v>5.1678818879999491E-2</v>
      </c>
    </row>
    <row r="374" spans="1:9" ht="14.25" customHeight="1">
      <c r="A374" s="10" t="s">
        <v>257</v>
      </c>
      <c r="B374" s="10">
        <v>515.20000000000005</v>
      </c>
      <c r="C374" s="11">
        <v>18499.349999999999</v>
      </c>
      <c r="D374" s="12">
        <v>-4.0000000000000001E-3</v>
      </c>
      <c r="E374" s="12">
        <v>9.7000000000000003E-3</v>
      </c>
      <c r="F374" s="30">
        <v>0.28049100000000798</v>
      </c>
      <c r="G374" s="31">
        <v>6.9630000000000001</v>
      </c>
      <c r="I374" s="17">
        <f t="shared" si="1"/>
        <v>5.2820174369999515E-2</v>
      </c>
    </row>
    <row r="375" spans="1:9" ht="14.25" customHeight="1">
      <c r="A375" s="10" t="s">
        <v>258</v>
      </c>
      <c r="B375" s="10">
        <v>517.25</v>
      </c>
      <c r="C375" s="11">
        <v>18321.150000000001</v>
      </c>
      <c r="D375" s="12">
        <v>1.9E-3</v>
      </c>
      <c r="E375" s="12">
        <v>2E-3</v>
      </c>
      <c r="F375" s="30">
        <v>0.28049100000000798</v>
      </c>
      <c r="G375" s="31">
        <v>7.0010000000000003</v>
      </c>
      <c r="I375" s="17">
        <f t="shared" si="1"/>
        <v>5.0933807089999464E-2</v>
      </c>
    </row>
    <row r="376" spans="1:9" ht="14.25" customHeight="1">
      <c r="A376" s="10" t="s">
        <v>259</v>
      </c>
      <c r="B376" s="10">
        <v>516.25</v>
      </c>
      <c r="C376" s="11">
        <v>18285.400000000001</v>
      </c>
      <c r="D376" s="12">
        <v>-2.3E-3</v>
      </c>
      <c r="E376" s="12">
        <v>-3.3999999999999998E-3</v>
      </c>
      <c r="F376" s="30">
        <v>0.28049100000000798</v>
      </c>
      <c r="G376" s="31">
        <v>6.9950000000000001</v>
      </c>
      <c r="I376" s="17">
        <f t="shared" si="1"/>
        <v>4.9375985149999413E-2</v>
      </c>
    </row>
    <row r="377" spans="1:9" ht="14.25" customHeight="1">
      <c r="A377" s="10" t="s">
        <v>260</v>
      </c>
      <c r="B377" s="10">
        <v>517.45000000000005</v>
      </c>
      <c r="C377" s="11">
        <v>18348</v>
      </c>
      <c r="D377" s="12">
        <v>1.3100000000000001E-2</v>
      </c>
      <c r="E377" s="12">
        <v>1.8E-3</v>
      </c>
      <c r="F377" s="30">
        <v>0.28049100000000798</v>
      </c>
      <c r="G377" s="31">
        <v>7.0229999999999997</v>
      </c>
      <c r="I377" s="17">
        <f t="shared" si="1"/>
        <v>5.1036000869999452E-2</v>
      </c>
    </row>
    <row r="378" spans="1:9" ht="14.25" customHeight="1">
      <c r="A378" s="10" t="s">
        <v>261</v>
      </c>
      <c r="B378" s="10">
        <v>510.75</v>
      </c>
      <c r="C378" s="11">
        <v>18314.400000000001</v>
      </c>
      <c r="D378" s="12">
        <v>-1.95E-2</v>
      </c>
      <c r="E378" s="12">
        <v>6.1000000000000004E-3</v>
      </c>
      <c r="F378" s="30">
        <v>0.28049100000000798</v>
      </c>
      <c r="G378" s="31">
        <v>7.0359999999999996</v>
      </c>
      <c r="I378" s="17">
        <f t="shared" si="1"/>
        <v>5.2335648339999478E-2</v>
      </c>
    </row>
    <row r="379" spans="1:9" ht="14.25" customHeight="1">
      <c r="A379" s="10" t="s">
        <v>262</v>
      </c>
      <c r="B379" s="10">
        <v>520.9</v>
      </c>
      <c r="C379" s="11">
        <v>18203.400000000001</v>
      </c>
      <c r="D379" s="12">
        <v>-7.1999999999999998E-3</v>
      </c>
      <c r="E379" s="12">
        <v>4.1000000000000003E-3</v>
      </c>
      <c r="F379" s="30">
        <v>0.28049100000000798</v>
      </c>
      <c r="G379" s="31">
        <v>7.0460000000000003</v>
      </c>
      <c r="I379" s="17">
        <f t="shared" si="1"/>
        <v>5.1846617239999476E-2</v>
      </c>
    </row>
    <row r="380" spans="1:9" ht="14.25" customHeight="1">
      <c r="A380" s="10" t="s">
        <v>263</v>
      </c>
      <c r="B380" s="10">
        <v>524.70000000000005</v>
      </c>
      <c r="C380" s="11">
        <v>18129.95</v>
      </c>
      <c r="D380" s="12">
        <v>1.52E-2</v>
      </c>
      <c r="E380" s="12">
        <v>-2.8E-3</v>
      </c>
      <c r="F380" s="30">
        <v>0.28049100000000798</v>
      </c>
      <c r="G380" s="31">
        <v>7.0469999999999997</v>
      </c>
      <c r="I380" s="17">
        <f t="shared" si="1"/>
        <v>4.9918424429999421E-2</v>
      </c>
    </row>
    <row r="381" spans="1:9" ht="14.25" customHeight="1">
      <c r="A381" s="10" t="s">
        <v>264</v>
      </c>
      <c r="B381" s="10">
        <v>516.85</v>
      </c>
      <c r="C381" s="11">
        <v>18181.75</v>
      </c>
      <c r="D381" s="12">
        <v>-7.7000000000000002E-3</v>
      </c>
      <c r="E381" s="12">
        <v>-5.7000000000000002E-3</v>
      </c>
      <c r="F381" s="30">
        <v>0.28049100000000798</v>
      </c>
      <c r="G381" s="31">
        <v>7.0140000000000002</v>
      </c>
      <c r="I381" s="17">
        <f t="shared" si="1"/>
        <v>4.8867562559999397E-2</v>
      </c>
    </row>
    <row r="382" spans="1:9" ht="14.25" customHeight="1">
      <c r="A382" s="10" t="s">
        <v>265</v>
      </c>
      <c r="B382" s="10">
        <v>520.85</v>
      </c>
      <c r="C382" s="11">
        <v>18286.5</v>
      </c>
      <c r="D382" s="12">
        <v>-1.61E-2</v>
      </c>
      <c r="E382" s="12">
        <v>-6.1000000000000004E-3</v>
      </c>
      <c r="F382" s="30">
        <v>0.28049100000000798</v>
      </c>
      <c r="G382" s="31">
        <v>7.0110000000000001</v>
      </c>
      <c r="I382" s="17">
        <f t="shared" si="1"/>
        <v>4.8733780889999398E-2</v>
      </c>
    </row>
    <row r="383" spans="1:9" ht="14.25" customHeight="1">
      <c r="A383" s="10" t="s">
        <v>266</v>
      </c>
      <c r="B383" s="10">
        <v>529.35</v>
      </c>
      <c r="C383" s="11">
        <v>18398.849999999999</v>
      </c>
      <c r="D383" s="12">
        <v>-4.3E-3</v>
      </c>
      <c r="E383" s="12">
        <v>4.5999999999999999E-3</v>
      </c>
      <c r="F383" s="30">
        <v>0.28049100000000798</v>
      </c>
      <c r="G383" s="31">
        <v>7.1059999999999999</v>
      </c>
      <c r="I383" s="17">
        <f t="shared" si="1"/>
        <v>5.2418568139999469E-2</v>
      </c>
    </row>
    <row r="384" spans="1:9" ht="14.25" customHeight="1">
      <c r="A384" s="18">
        <v>45265</v>
      </c>
      <c r="B384" s="10">
        <v>531.65</v>
      </c>
      <c r="C384" s="11">
        <v>18314.8</v>
      </c>
      <c r="D384" s="12">
        <v>2.2000000000000001E-3</v>
      </c>
      <c r="E384" s="12">
        <v>1E-3</v>
      </c>
      <c r="F384" s="30">
        <v>0.28049100000000798</v>
      </c>
      <c r="G384" s="31">
        <v>7.1159999999999997</v>
      </c>
      <c r="I384" s="17">
        <f t="shared" si="1"/>
        <v>5.1480751439999445E-2</v>
      </c>
    </row>
    <row r="385" spans="1:9" ht="14.25" customHeight="1">
      <c r="A385" s="18">
        <v>45235</v>
      </c>
      <c r="B385" s="10">
        <v>530.5</v>
      </c>
      <c r="C385" s="11">
        <v>18297</v>
      </c>
      <c r="D385" s="12">
        <v>-7.9000000000000008E-3</v>
      </c>
      <c r="E385" s="12">
        <v>-1E-3</v>
      </c>
      <c r="F385" s="30">
        <v>0.28049100000000798</v>
      </c>
      <c r="G385" s="31">
        <v>7.0970000000000004</v>
      </c>
      <c r="I385" s="17">
        <f t="shared" si="1"/>
        <v>5.0783062729999426E-2</v>
      </c>
    </row>
    <row r="386" spans="1:9" ht="14.25" customHeight="1">
      <c r="A386" s="18">
        <v>45204</v>
      </c>
      <c r="B386" s="10">
        <v>534.70000000000005</v>
      </c>
      <c r="C386" s="11">
        <v>18315.099999999999</v>
      </c>
      <c r="D386" s="12">
        <v>1.4800000000000001E-2</v>
      </c>
      <c r="E386" s="12">
        <v>2.7000000000000001E-3</v>
      </c>
      <c r="F386" s="30">
        <v>0.28049100000000798</v>
      </c>
      <c r="G386" s="31">
        <v>7.1159999999999997</v>
      </c>
      <c r="I386" s="17">
        <f t="shared" si="1"/>
        <v>5.1957586139999457E-2</v>
      </c>
    </row>
    <row r="387" spans="1:9" ht="14.25" customHeight="1">
      <c r="A387" s="18">
        <v>45174</v>
      </c>
      <c r="B387" s="10">
        <v>526.9</v>
      </c>
      <c r="C387" s="11">
        <v>18265.95</v>
      </c>
      <c r="D387" s="12">
        <v>-1.9300000000000001E-2</v>
      </c>
      <c r="E387" s="12">
        <v>1E-4</v>
      </c>
      <c r="F387" s="30">
        <v>0.28049100000000798</v>
      </c>
      <c r="G387" s="31">
        <v>7.11</v>
      </c>
      <c r="I387" s="17">
        <f t="shared" si="1"/>
        <v>5.1185138999999442E-2</v>
      </c>
    </row>
    <row r="388" spans="1:9" ht="14.25" customHeight="1">
      <c r="A388" s="18">
        <v>45143</v>
      </c>
      <c r="B388" s="10">
        <v>537.25</v>
      </c>
      <c r="C388" s="11">
        <v>18264.400000000001</v>
      </c>
      <c r="D388" s="12">
        <v>8.8000000000000005E-3</v>
      </c>
      <c r="E388" s="12">
        <v>1.0800000000000001E-2</v>
      </c>
      <c r="F388" s="30">
        <v>0.28049100000000798</v>
      </c>
      <c r="G388" s="31">
        <v>7.1109999999999998</v>
      </c>
      <c r="I388" s="17">
        <f t="shared" si="1"/>
        <v>5.4193587789999512E-2</v>
      </c>
    </row>
    <row r="389" spans="1:9" ht="14.25" customHeight="1">
      <c r="A389" s="18">
        <v>45051</v>
      </c>
      <c r="B389" s="10">
        <v>532.54999999999995</v>
      </c>
      <c r="C389" s="11">
        <v>18069</v>
      </c>
      <c r="D389" s="12">
        <v>5.7000000000000002E-3</v>
      </c>
      <c r="E389" s="12">
        <v>-1.0200000000000001E-2</v>
      </c>
      <c r="F389" s="30">
        <v>0.28049100000000798</v>
      </c>
      <c r="G389" s="31">
        <v>7.1849999999999996</v>
      </c>
      <c r="I389" s="17">
        <f t="shared" si="1"/>
        <v>4.8835713449999346E-2</v>
      </c>
    </row>
    <row r="390" spans="1:9" ht="14.25" customHeight="1">
      <c r="A390" s="18">
        <v>45021</v>
      </c>
      <c r="B390" s="10">
        <v>529.54999999999995</v>
      </c>
      <c r="C390" s="11">
        <v>18255.8</v>
      </c>
      <c r="D390" s="12">
        <v>8.3999999999999995E-3</v>
      </c>
      <c r="E390" s="12">
        <v>9.1999999999999998E-3</v>
      </c>
      <c r="F390" s="30">
        <v>0.28049100000000798</v>
      </c>
      <c r="G390" s="31">
        <v>7.22</v>
      </c>
      <c r="I390" s="17">
        <f t="shared" si="1"/>
        <v>5.4529066999999501E-2</v>
      </c>
    </row>
    <row r="391" spans="1:9" ht="14.25" customHeight="1">
      <c r="A391" s="18">
        <v>44990</v>
      </c>
      <c r="B391" s="10">
        <v>525.15</v>
      </c>
      <c r="C391" s="11">
        <v>18089.849999999999</v>
      </c>
      <c r="D391" s="12">
        <v>-1.04E-2</v>
      </c>
      <c r="E391" s="12">
        <v>-3.2000000000000002E-3</v>
      </c>
      <c r="F391" s="30">
        <v>0.28049100000000798</v>
      </c>
      <c r="G391" s="31">
        <v>7.2270000000000003</v>
      </c>
      <c r="I391" s="17">
        <f t="shared" si="1"/>
        <v>5.1101344229999401E-2</v>
      </c>
    </row>
    <row r="392" spans="1:9" ht="14.25" customHeight="1">
      <c r="A392" s="18">
        <v>44962</v>
      </c>
      <c r="B392" s="10">
        <v>530.65</v>
      </c>
      <c r="C392" s="11">
        <v>18147.650000000001</v>
      </c>
      <c r="D392" s="12">
        <v>-1.72E-2</v>
      </c>
      <c r="E392" s="12">
        <v>4.5999999999999999E-3</v>
      </c>
      <c r="F392" s="30">
        <v>0.28049100000000898</v>
      </c>
      <c r="G392" s="31">
        <v>7.2210000000000001</v>
      </c>
      <c r="I392" s="17">
        <f t="shared" si="1"/>
        <v>5.3246003489999388E-2</v>
      </c>
    </row>
    <row r="393" spans="1:9" ht="14.25" customHeight="1">
      <c r="A393" s="10" t="s">
        <v>267</v>
      </c>
      <c r="B393" s="10">
        <v>539.95000000000005</v>
      </c>
      <c r="C393" s="11">
        <v>18065</v>
      </c>
      <c r="D393" s="12">
        <v>1.0999999999999999E-2</v>
      </c>
      <c r="E393" s="12">
        <v>8.3999999999999995E-3</v>
      </c>
      <c r="F393" s="30">
        <v>0.28049100000000898</v>
      </c>
      <c r="G393" s="31">
        <v>7.2469999999999999</v>
      </c>
      <c r="I393" s="17">
        <f t="shared" si="1"/>
        <v>5.449894162999943E-2</v>
      </c>
    </row>
    <row r="394" spans="1:9" ht="14.25" customHeight="1">
      <c r="A394" s="10" t="s">
        <v>268</v>
      </c>
      <c r="B394" s="10">
        <v>534.04999999999995</v>
      </c>
      <c r="C394" s="11">
        <v>17915.05</v>
      </c>
      <c r="D394" s="12">
        <v>-1.0699999999999999E-2</v>
      </c>
      <c r="E394" s="12">
        <v>5.7000000000000002E-3</v>
      </c>
      <c r="F394" s="30">
        <v>0.28049100000000898</v>
      </c>
      <c r="G394" s="31">
        <v>7.2290000000000001</v>
      </c>
      <c r="I394" s="17">
        <f t="shared" si="1"/>
        <v>5.3612104309999409E-2</v>
      </c>
    </row>
    <row r="395" spans="1:9" ht="14.25" customHeight="1">
      <c r="A395" s="10" t="s">
        <v>269</v>
      </c>
      <c r="B395" s="10">
        <v>539.79999999999995</v>
      </c>
      <c r="C395" s="11">
        <v>17813.599999999999</v>
      </c>
      <c r="D395" s="12">
        <v>-2.9999999999999997E-4</v>
      </c>
      <c r="E395" s="12">
        <v>2.5000000000000001E-3</v>
      </c>
      <c r="F395" s="30">
        <v>0.28049100000000898</v>
      </c>
      <c r="G395" s="31">
        <v>7.2130000000000001</v>
      </c>
      <c r="I395" s="17">
        <f t="shared" si="1"/>
        <v>5.2599411669999374E-2</v>
      </c>
    </row>
    <row r="396" spans="1:9" ht="14.25" customHeight="1">
      <c r="A396" s="10" t="s">
        <v>270</v>
      </c>
      <c r="B396" s="10">
        <v>539.95000000000005</v>
      </c>
      <c r="C396" s="11">
        <v>17769.25</v>
      </c>
      <c r="D396" s="12">
        <v>7.9000000000000008E-3</v>
      </c>
      <c r="E396" s="12">
        <v>1.5E-3</v>
      </c>
      <c r="F396" s="30">
        <v>0.28049100000000898</v>
      </c>
      <c r="G396" s="31">
        <v>7.2240000000000002</v>
      </c>
      <c r="I396" s="17">
        <f t="shared" si="1"/>
        <v>5.2398066659999368E-2</v>
      </c>
    </row>
    <row r="397" spans="1:9" ht="14.25" customHeight="1">
      <c r="A397" s="10" t="s">
        <v>271</v>
      </c>
      <c r="B397" s="10">
        <v>535.70000000000005</v>
      </c>
      <c r="C397" s="11">
        <v>17743.400000000001</v>
      </c>
      <c r="D397" s="12">
        <v>1.2500000000000001E-2</v>
      </c>
      <c r="E397" s="12">
        <v>6.7999999999999996E-3</v>
      </c>
      <c r="F397" s="30">
        <v>0.28049100000000898</v>
      </c>
      <c r="G397" s="31">
        <v>7.2270000000000003</v>
      </c>
      <c r="I397" s="17">
        <f t="shared" si="1"/>
        <v>5.3906254229999409E-2</v>
      </c>
    </row>
    <row r="398" spans="1:9" ht="14.25" customHeight="1">
      <c r="A398" s="10" t="s">
        <v>272</v>
      </c>
      <c r="B398" s="10">
        <v>529.1</v>
      </c>
      <c r="C398" s="11">
        <v>17624.05</v>
      </c>
      <c r="D398" s="12">
        <v>1.11E-2</v>
      </c>
      <c r="E398" s="12">
        <v>0</v>
      </c>
      <c r="F398" s="30">
        <v>0.28049100000000898</v>
      </c>
      <c r="G398" s="31">
        <v>7.2190000000000003</v>
      </c>
      <c r="I398" s="17">
        <f t="shared" si="1"/>
        <v>5.1941354709999353E-2</v>
      </c>
    </row>
    <row r="399" spans="1:9" ht="14.25" customHeight="1">
      <c r="A399" s="10" t="s">
        <v>273</v>
      </c>
      <c r="B399" s="10">
        <v>523.29999999999995</v>
      </c>
      <c r="C399" s="11">
        <v>17624.45</v>
      </c>
      <c r="D399" s="12">
        <v>1.49E-2</v>
      </c>
      <c r="E399" s="12">
        <v>2.9999999999999997E-4</v>
      </c>
      <c r="F399" s="30">
        <v>0.28049100000000898</v>
      </c>
      <c r="G399" s="31">
        <v>7.2729999999999997</v>
      </c>
      <c r="I399" s="17">
        <f t="shared" si="1"/>
        <v>5.2414036869999348E-2</v>
      </c>
    </row>
    <row r="400" spans="1:9" ht="14.25" customHeight="1">
      <c r="A400" s="10" t="s">
        <v>274</v>
      </c>
      <c r="B400" s="10">
        <v>515.6</v>
      </c>
      <c r="C400" s="11">
        <v>17618.75</v>
      </c>
      <c r="D400" s="12">
        <v>1.5100000000000001E-2</v>
      </c>
      <c r="E400" s="12">
        <v>-2.3E-3</v>
      </c>
      <c r="F400" s="30">
        <v>0.28049100000000898</v>
      </c>
      <c r="G400" s="31">
        <v>7.3150000000000004</v>
      </c>
      <c r="I400" s="17">
        <f t="shared" si="1"/>
        <v>5.1986954049999326E-2</v>
      </c>
    </row>
    <row r="401" spans="1:9" ht="14.25" customHeight="1">
      <c r="A401" s="10" t="s">
        <v>275</v>
      </c>
      <c r="B401" s="10">
        <v>507.95</v>
      </c>
      <c r="C401" s="11">
        <v>17660.150000000001</v>
      </c>
      <c r="D401" s="12">
        <v>-2.7099999999999999E-2</v>
      </c>
      <c r="E401" s="12">
        <v>-2.5999999999999999E-3</v>
      </c>
      <c r="F401" s="30">
        <v>0.28049100000000898</v>
      </c>
      <c r="G401" s="31">
        <v>7.3150000000000004</v>
      </c>
      <c r="I401" s="17">
        <f t="shared" si="1"/>
        <v>5.1902806749999322E-2</v>
      </c>
    </row>
    <row r="402" spans="1:9" ht="14.25" customHeight="1">
      <c r="A402" s="10" t="s">
        <v>276</v>
      </c>
      <c r="B402" s="10">
        <v>522.1</v>
      </c>
      <c r="C402" s="11">
        <v>17706.849999999999</v>
      </c>
      <c r="D402" s="12">
        <v>-2.1600000000000001E-2</v>
      </c>
      <c r="E402" s="12">
        <v>-6.7999999999999996E-3</v>
      </c>
      <c r="F402" s="30">
        <v>0.28049100000000898</v>
      </c>
      <c r="G402" s="31">
        <v>7.2960000000000003</v>
      </c>
      <c r="I402" s="17">
        <f t="shared" si="1"/>
        <v>5.0588037839999295E-2</v>
      </c>
    </row>
    <row r="403" spans="1:9" ht="14.25" customHeight="1">
      <c r="A403" s="10" t="s">
        <v>277</v>
      </c>
      <c r="B403" s="10">
        <v>533.65</v>
      </c>
      <c r="C403" s="11">
        <v>17828</v>
      </c>
      <c r="D403" s="12">
        <v>-1E-4</v>
      </c>
      <c r="E403" s="12">
        <v>8.9999999999999998E-4</v>
      </c>
      <c r="F403" s="30">
        <v>0.28049100000000898</v>
      </c>
      <c r="G403" s="31">
        <v>7.3209999999999997</v>
      </c>
      <c r="I403" s="17">
        <f t="shared" si="1"/>
        <v>5.2927695789999347E-2</v>
      </c>
    </row>
    <row r="404" spans="1:9" ht="14.25" customHeight="1">
      <c r="A404" s="18">
        <v>45264</v>
      </c>
      <c r="B404" s="10">
        <v>533.70000000000005</v>
      </c>
      <c r="C404" s="11">
        <v>17812.400000000001</v>
      </c>
      <c r="D404" s="12">
        <v>-3.3E-3</v>
      </c>
      <c r="E404" s="12">
        <v>5.1000000000000004E-3</v>
      </c>
      <c r="F404" s="30">
        <v>0.28049100000000898</v>
      </c>
      <c r="G404" s="31">
        <v>7.3120000000000003</v>
      </c>
      <c r="I404" s="17">
        <f t="shared" si="1"/>
        <v>5.4041002179999395E-2</v>
      </c>
    </row>
    <row r="405" spans="1:9" ht="14.25" customHeight="1">
      <c r="A405" s="18">
        <v>45234</v>
      </c>
      <c r="B405" s="10">
        <v>535.45000000000005</v>
      </c>
      <c r="C405" s="11">
        <v>17722.3</v>
      </c>
      <c r="D405" s="12">
        <v>3.2099999999999997E-2</v>
      </c>
      <c r="E405" s="12">
        <v>5.5999999999999999E-3</v>
      </c>
      <c r="F405" s="30">
        <v>0.28049100000000898</v>
      </c>
      <c r="G405" s="31">
        <v>7.3179999999999996</v>
      </c>
      <c r="I405" s="17">
        <f t="shared" si="1"/>
        <v>5.422441821999939E-2</v>
      </c>
    </row>
    <row r="406" spans="1:9" ht="14.25" customHeight="1">
      <c r="A406" s="18">
        <v>45203</v>
      </c>
      <c r="B406" s="10">
        <v>518.79999999999995</v>
      </c>
      <c r="C406" s="11">
        <v>17624.05</v>
      </c>
      <c r="D406" s="12">
        <v>-2.2000000000000001E-3</v>
      </c>
      <c r="E406" s="12">
        <v>1.4E-3</v>
      </c>
      <c r="F406" s="30">
        <v>0.28049100000000898</v>
      </c>
      <c r="G406" s="31">
        <v>7.3449999999999998</v>
      </c>
      <c r="I406" s="17">
        <f t="shared" si="1"/>
        <v>5.3240623449999358E-2</v>
      </c>
    </row>
    <row r="407" spans="1:9" ht="14.25" customHeight="1">
      <c r="A407" s="18">
        <v>45081</v>
      </c>
      <c r="B407" s="10">
        <v>519.95000000000005</v>
      </c>
      <c r="C407" s="11">
        <v>17599.150000000001</v>
      </c>
      <c r="D407" s="12">
        <v>2.5000000000000001E-3</v>
      </c>
      <c r="E407" s="12">
        <v>2.3999999999999998E-3</v>
      </c>
      <c r="F407" s="30">
        <v>0.28049100000000898</v>
      </c>
      <c r="G407" s="31">
        <v>7.3540000000000001</v>
      </c>
      <c r="I407" s="17">
        <f t="shared" si="1"/>
        <v>5.3585870259999363E-2</v>
      </c>
    </row>
    <row r="408" spans="1:9" ht="14.25" customHeight="1">
      <c r="A408" s="18">
        <v>45050</v>
      </c>
      <c r="B408" s="10">
        <v>518.65</v>
      </c>
      <c r="C408" s="11">
        <v>17557.05</v>
      </c>
      <c r="D408" s="12">
        <v>1.4E-3</v>
      </c>
      <c r="E408" s="12">
        <v>9.1000000000000004E-3</v>
      </c>
      <c r="F408" s="30">
        <v>0.28049100000000898</v>
      </c>
      <c r="G408" s="31">
        <v>7.3339999999999996</v>
      </c>
      <c r="I408" s="17">
        <f t="shared" si="1"/>
        <v>5.5321258159999429E-2</v>
      </c>
    </row>
    <row r="409" spans="1:9" ht="14.25" customHeight="1">
      <c r="A409" s="18">
        <v>44989</v>
      </c>
      <c r="B409" s="10">
        <v>517.9</v>
      </c>
      <c r="C409" s="11">
        <v>17398.05</v>
      </c>
      <c r="D409" s="12">
        <v>-3.0599999999999999E-2</v>
      </c>
      <c r="E409" s="12">
        <v>2.2000000000000001E-3</v>
      </c>
      <c r="F409" s="30">
        <v>0.28049100000000898</v>
      </c>
      <c r="G409" s="31">
        <v>7.3540000000000001</v>
      </c>
      <c r="I409" s="17">
        <f t="shared" si="1"/>
        <v>5.3529772059999363E-2</v>
      </c>
    </row>
    <row r="410" spans="1:9" ht="14.25" customHeight="1">
      <c r="A410" s="10" t="s">
        <v>278</v>
      </c>
      <c r="B410" s="10">
        <v>534.25</v>
      </c>
      <c r="C410" s="11">
        <v>17359.75</v>
      </c>
      <c r="D410" s="12">
        <v>-2.8500000000000001E-2</v>
      </c>
      <c r="E410" s="12">
        <v>1.6299999999999999E-2</v>
      </c>
      <c r="F410" s="30">
        <v>0.28049100000000898</v>
      </c>
      <c r="G410" s="31">
        <v>7.3520000000000003</v>
      </c>
      <c r="I410" s="17">
        <f t="shared" si="1"/>
        <v>5.7470304979999484E-2</v>
      </c>
    </row>
    <row r="411" spans="1:9" ht="14.25" customHeight="1">
      <c r="A411" s="10" t="s">
        <v>279</v>
      </c>
      <c r="B411" s="10">
        <v>549.9</v>
      </c>
      <c r="C411" s="11">
        <v>17080.7</v>
      </c>
      <c r="D411" s="12">
        <v>1.9300000000000001E-2</v>
      </c>
      <c r="E411" s="12">
        <v>7.6E-3</v>
      </c>
      <c r="F411" s="30">
        <v>0.28049100000000898</v>
      </c>
      <c r="G411" s="31">
        <v>7.3630000000000004</v>
      </c>
      <c r="I411" s="17">
        <f t="shared" si="1"/>
        <v>5.5109179269999406E-2</v>
      </c>
    </row>
    <row r="412" spans="1:9" ht="14.25" customHeight="1">
      <c r="A412" s="10" t="s">
        <v>280</v>
      </c>
      <c r="B412" s="10">
        <v>539.5</v>
      </c>
      <c r="C412" s="11">
        <v>16951.7</v>
      </c>
      <c r="D412" s="12">
        <v>-2.6700000000000002E-2</v>
      </c>
      <c r="E412" s="12">
        <v>-2E-3</v>
      </c>
      <c r="F412" s="30">
        <v>0.28049100000000898</v>
      </c>
      <c r="G412" s="31">
        <v>7.3780000000000001</v>
      </c>
      <c r="I412" s="17">
        <f t="shared" si="1"/>
        <v>5.2524392019999318E-2</v>
      </c>
    </row>
    <row r="413" spans="1:9" ht="14.25" customHeight="1">
      <c r="A413" s="10" t="s">
        <v>281</v>
      </c>
      <c r="B413" s="10">
        <v>554.29999999999995</v>
      </c>
      <c r="C413" s="11">
        <v>16985.7</v>
      </c>
      <c r="D413" s="12">
        <v>1.15E-2</v>
      </c>
      <c r="E413" s="12">
        <v>2.3999999999999998E-3</v>
      </c>
      <c r="F413" s="30">
        <v>0.28049100000000898</v>
      </c>
      <c r="G413" s="31">
        <v>7.3650000000000002</v>
      </c>
      <c r="I413" s="17">
        <f t="shared" si="1"/>
        <v>5.3665016249999364E-2</v>
      </c>
    </row>
    <row r="414" spans="1:9" ht="14.25" customHeight="1">
      <c r="A414" s="10" t="s">
        <v>282</v>
      </c>
      <c r="B414" s="10">
        <v>548</v>
      </c>
      <c r="C414" s="11">
        <v>16945.05</v>
      </c>
      <c r="D414" s="12">
        <v>-2.06E-2</v>
      </c>
      <c r="E414" s="12">
        <v>-7.7000000000000002E-3</v>
      </c>
      <c r="F414" s="30">
        <v>0.28049100000000898</v>
      </c>
      <c r="G414" s="31">
        <v>7.4290000000000003</v>
      </c>
      <c r="I414" s="17">
        <f t="shared" si="1"/>
        <v>5.1292542909999267E-2</v>
      </c>
    </row>
    <row r="415" spans="1:9" ht="14.25" customHeight="1">
      <c r="A415" s="10" t="s">
        <v>283</v>
      </c>
      <c r="B415" s="10">
        <v>559.54999999999995</v>
      </c>
      <c r="C415" s="11">
        <v>17076.900000000001</v>
      </c>
      <c r="D415" s="12">
        <v>2.2000000000000001E-3</v>
      </c>
      <c r="E415" s="12">
        <v>-4.4000000000000003E-3</v>
      </c>
      <c r="F415" s="30">
        <v>0.28049100000000898</v>
      </c>
      <c r="G415" s="31">
        <v>7.4409999999999998</v>
      </c>
      <c r="I415" s="17">
        <f t="shared" si="1"/>
        <v>5.230450428999929E-2</v>
      </c>
    </row>
    <row r="416" spans="1:9" ht="14.25" customHeight="1">
      <c r="A416" s="10" t="s">
        <v>284</v>
      </c>
      <c r="B416" s="10">
        <v>558.29999999999995</v>
      </c>
      <c r="C416" s="11">
        <v>17151.900000000001</v>
      </c>
      <c r="D416" s="12">
        <v>-1.06E-2</v>
      </c>
      <c r="E416" s="12">
        <v>2.5999999999999999E-3</v>
      </c>
      <c r="F416" s="30">
        <v>0.28049100000000898</v>
      </c>
      <c r="G416" s="31">
        <v>7.4589999999999996</v>
      </c>
      <c r="I416" s="17">
        <f t="shared" si="1"/>
        <v>5.4397452909999353E-2</v>
      </c>
    </row>
    <row r="417" spans="1:9" ht="14.25" customHeight="1">
      <c r="A417" s="10" t="s">
        <v>285</v>
      </c>
      <c r="B417" s="10">
        <v>564.29999999999995</v>
      </c>
      <c r="C417" s="11">
        <v>17107.5</v>
      </c>
      <c r="D417" s="12">
        <v>1.09E-2</v>
      </c>
      <c r="E417" s="12">
        <v>7.0000000000000001E-3</v>
      </c>
      <c r="F417" s="30">
        <v>0.28049100000000898</v>
      </c>
      <c r="G417" s="31">
        <v>7.4180000000000001</v>
      </c>
      <c r="I417" s="17">
        <f t="shared" si="1"/>
        <v>5.5336614619999405E-2</v>
      </c>
    </row>
    <row r="418" spans="1:9" ht="14.25" customHeight="1">
      <c r="A418" s="10" t="s">
        <v>286</v>
      </c>
      <c r="B418" s="10">
        <v>558.20000000000005</v>
      </c>
      <c r="C418" s="11">
        <v>16988.400000000001</v>
      </c>
      <c r="D418" s="12">
        <v>-2.1899999999999999E-2</v>
      </c>
      <c r="E418" s="12">
        <v>-6.4999999999999997E-3</v>
      </c>
      <c r="F418" s="30">
        <v>0.28049100000000898</v>
      </c>
      <c r="G418" s="31">
        <v>7.4160000000000004</v>
      </c>
      <c r="I418" s="17">
        <f t="shared" si="1"/>
        <v>5.1535595939999276E-2</v>
      </c>
    </row>
    <row r="419" spans="1:9" ht="14.25" customHeight="1">
      <c r="A419" s="10" t="s">
        <v>287</v>
      </c>
      <c r="B419" s="10">
        <v>570.70000000000005</v>
      </c>
      <c r="C419" s="11">
        <v>17100.05</v>
      </c>
      <c r="D419" s="12">
        <v>1.4999999999999999E-2</v>
      </c>
      <c r="E419" s="12">
        <v>6.7000000000000002E-3</v>
      </c>
      <c r="F419" s="30">
        <v>0.28049100000000898</v>
      </c>
      <c r="G419" s="31">
        <v>7.43</v>
      </c>
      <c r="I419" s="17">
        <f t="shared" si="1"/>
        <v>5.5338808399999398E-2</v>
      </c>
    </row>
    <row r="420" spans="1:9" ht="14.25" customHeight="1">
      <c r="A420" s="10" t="s">
        <v>288</v>
      </c>
      <c r="B420" s="10">
        <v>562.25</v>
      </c>
      <c r="C420" s="11">
        <v>16985.599999999999</v>
      </c>
      <c r="D420" s="12">
        <v>-2.6700000000000002E-2</v>
      </c>
      <c r="E420" s="12">
        <v>8.0000000000000004E-4</v>
      </c>
      <c r="F420" s="30">
        <v>0.28049100000000898</v>
      </c>
      <c r="G420" s="31">
        <v>7.4340000000000002</v>
      </c>
      <c r="I420" s="17">
        <f t="shared" si="1"/>
        <v>5.3712691859999342E-2</v>
      </c>
    </row>
    <row r="421" spans="1:9" ht="14.25" customHeight="1">
      <c r="A421" s="10" t="s">
        <v>289</v>
      </c>
      <c r="B421" s="10">
        <v>577.70000000000005</v>
      </c>
      <c r="C421" s="11">
        <v>16972.150000000001</v>
      </c>
      <c r="D421" s="12">
        <v>1.21E-2</v>
      </c>
      <c r="E421" s="12">
        <v>-4.1999999999999997E-3</v>
      </c>
      <c r="F421" s="30">
        <v>0.28049100000000898</v>
      </c>
      <c r="G421" s="31">
        <v>7.4569999999999999</v>
      </c>
      <c r="I421" s="17">
        <f t="shared" si="1"/>
        <v>5.2475723929999288E-2</v>
      </c>
    </row>
    <row r="422" spans="1:9" ht="14.25" customHeight="1">
      <c r="A422" s="10" t="s">
        <v>290</v>
      </c>
      <c r="B422" s="10">
        <v>570.79999999999995</v>
      </c>
      <c r="C422" s="11">
        <v>17043.3</v>
      </c>
      <c r="D422" s="12">
        <v>-1.4800000000000001E-2</v>
      </c>
      <c r="E422" s="12">
        <v>-6.4999999999999997E-3</v>
      </c>
      <c r="F422" s="30">
        <v>0.28049100000000898</v>
      </c>
      <c r="G422" s="31">
        <v>7.4480000000000004</v>
      </c>
      <c r="I422" s="17">
        <f t="shared" si="1"/>
        <v>5.1765838819999271E-2</v>
      </c>
    </row>
    <row r="423" spans="1:9" ht="14.25" customHeight="1">
      <c r="A423" s="10" t="s">
        <v>291</v>
      </c>
      <c r="B423" s="10">
        <v>579.4</v>
      </c>
      <c r="C423" s="11">
        <v>17154.3</v>
      </c>
      <c r="D423" s="12">
        <v>-2.3E-3</v>
      </c>
      <c r="E423" s="12">
        <v>-1.49E-2</v>
      </c>
      <c r="F423" s="30">
        <v>0.28049100000000898</v>
      </c>
      <c r="G423" s="31">
        <v>7.4189999999999996</v>
      </c>
      <c r="I423" s="17">
        <f t="shared" si="1"/>
        <v>4.92010568099992E-2</v>
      </c>
    </row>
    <row r="424" spans="1:9" ht="14.25" customHeight="1">
      <c r="A424" s="18">
        <v>45202</v>
      </c>
      <c r="B424" s="10">
        <v>580.75</v>
      </c>
      <c r="C424" s="11">
        <v>17412.900000000001</v>
      </c>
      <c r="D424" s="12">
        <v>1.04E-2</v>
      </c>
      <c r="E424" s="12">
        <v>-0.01</v>
      </c>
      <c r="F424" s="30">
        <v>0.28049100000000898</v>
      </c>
      <c r="G424" s="31">
        <v>7.391</v>
      </c>
      <c r="I424" s="17">
        <f t="shared" si="1"/>
        <v>5.0374000189999255E-2</v>
      </c>
    </row>
    <row r="425" spans="1:9" ht="14.25" customHeight="1">
      <c r="A425" s="18">
        <v>45172</v>
      </c>
      <c r="B425" s="10">
        <v>574.75</v>
      </c>
      <c r="C425" s="11">
        <v>17589.599999999999</v>
      </c>
      <c r="D425" s="12">
        <v>1.47E-2</v>
      </c>
      <c r="E425" s="12">
        <v>-9.2999999999999992E-3</v>
      </c>
      <c r="F425" s="30">
        <v>0.28049100000000898</v>
      </c>
      <c r="G425" s="31">
        <v>7.4290000000000003</v>
      </c>
      <c r="I425" s="17">
        <f t="shared" si="1"/>
        <v>5.0843757309999252E-2</v>
      </c>
    </row>
    <row r="426" spans="1:9" ht="14.25" customHeight="1">
      <c r="A426" s="18">
        <v>45141</v>
      </c>
      <c r="B426" s="10">
        <v>566.4</v>
      </c>
      <c r="C426" s="11">
        <v>17754.400000000001</v>
      </c>
      <c r="D426" s="12">
        <v>-5.4000000000000003E-3</v>
      </c>
      <c r="E426" s="12">
        <v>2.3999999999999998E-3</v>
      </c>
      <c r="F426" s="30">
        <v>0.28049100000000898</v>
      </c>
      <c r="G426" s="31">
        <v>7.391</v>
      </c>
      <c r="I426" s="17">
        <f t="shared" si="1"/>
        <v>5.3852088589999361E-2</v>
      </c>
    </row>
    <row r="427" spans="1:9" ht="14.25" customHeight="1">
      <c r="A427" s="18">
        <v>45080</v>
      </c>
      <c r="B427" s="10">
        <v>569.45000000000005</v>
      </c>
      <c r="C427" s="11">
        <v>17711.45</v>
      </c>
      <c r="D427" s="12">
        <v>1.6199999999999999E-2</v>
      </c>
      <c r="E427" s="12">
        <v>6.7000000000000002E-3</v>
      </c>
      <c r="F427" s="30">
        <v>0.28049100000000898</v>
      </c>
      <c r="G427" s="31">
        <v>7.37</v>
      </c>
      <c r="I427" s="17">
        <f t="shared" si="1"/>
        <v>5.4907102999999402E-2</v>
      </c>
    </row>
    <row r="428" spans="1:9" ht="14.25" customHeight="1">
      <c r="A428" s="18">
        <v>44988</v>
      </c>
      <c r="B428" s="10">
        <v>560.35</v>
      </c>
      <c r="C428" s="11">
        <v>17594.349999999999</v>
      </c>
      <c r="D428" s="12">
        <v>4.0000000000000002E-4</v>
      </c>
      <c r="E428" s="12">
        <v>1.5699999999999999E-2</v>
      </c>
      <c r="F428" s="30">
        <v>0.28049100000000898</v>
      </c>
      <c r="G428" s="31">
        <v>7.3879999999999999</v>
      </c>
      <c r="I428" s="17">
        <f t="shared" si="1"/>
        <v>5.756103361999948E-2</v>
      </c>
    </row>
    <row r="429" spans="1:9" ht="14.25" customHeight="1">
      <c r="A429" s="18">
        <v>44960</v>
      </c>
      <c r="B429" s="10">
        <v>560.15</v>
      </c>
      <c r="C429" s="11">
        <v>17321.900000000001</v>
      </c>
      <c r="D429" s="12">
        <v>2.4899999999999999E-2</v>
      </c>
      <c r="E429" s="12">
        <v>-7.4000000000000003E-3</v>
      </c>
      <c r="F429" s="30">
        <v>0.28049100000000898</v>
      </c>
      <c r="G429" s="31">
        <v>7.3419999999999996</v>
      </c>
      <c r="I429" s="17">
        <f t="shared" si="1"/>
        <v>5.0750717379999269E-2</v>
      </c>
    </row>
    <row r="430" spans="1:9" ht="14.25" customHeight="1">
      <c r="A430" s="18">
        <v>44929</v>
      </c>
      <c r="B430" s="10">
        <v>546.54999999999995</v>
      </c>
      <c r="C430" s="11">
        <v>17450.900000000001</v>
      </c>
      <c r="D430" s="12">
        <v>3.1199999999999999E-2</v>
      </c>
      <c r="E430" s="12">
        <v>8.5000000000000006E-3</v>
      </c>
      <c r="F430" s="30">
        <v>0.28049100000000898</v>
      </c>
      <c r="G430" s="31">
        <v>7.3470000000000004</v>
      </c>
      <c r="I430" s="17">
        <f t="shared" si="1"/>
        <v>5.5246499729999426E-2</v>
      </c>
    </row>
    <row r="431" spans="1:9" ht="14.25" customHeight="1">
      <c r="A431" s="10" t="s">
        <v>292</v>
      </c>
      <c r="B431" s="10">
        <v>530</v>
      </c>
      <c r="C431" s="11">
        <v>17303.95</v>
      </c>
      <c r="D431" s="12">
        <v>2.2000000000000001E-3</v>
      </c>
      <c r="E431" s="12">
        <v>-5.1000000000000004E-3</v>
      </c>
      <c r="F431" s="30">
        <v>0.28049100000000898</v>
      </c>
      <c r="G431" s="31">
        <v>7.3710000000000004</v>
      </c>
      <c r="I431" s="17">
        <f t="shared" si="1"/>
        <v>5.1604504289999298E-2</v>
      </c>
    </row>
    <row r="432" spans="1:9" ht="14.25" customHeight="1">
      <c r="A432" s="10" t="s">
        <v>293</v>
      </c>
      <c r="B432" s="10">
        <v>528.85</v>
      </c>
      <c r="C432" s="11">
        <v>17392.7</v>
      </c>
      <c r="D432" s="12">
        <v>1.32E-2</v>
      </c>
      <c r="E432" s="12">
        <v>-4.1999999999999997E-3</v>
      </c>
      <c r="F432" s="30">
        <v>0.28049100000000998</v>
      </c>
      <c r="G432" s="31">
        <v>7.3659999999999997</v>
      </c>
      <c r="I432" s="17">
        <f t="shared" si="1"/>
        <v>5.1820970739999223E-2</v>
      </c>
    </row>
    <row r="433" spans="1:9" ht="14.25" customHeight="1">
      <c r="A433" s="10" t="s">
        <v>294</v>
      </c>
      <c r="B433" s="10">
        <v>521.95000000000005</v>
      </c>
      <c r="C433" s="11">
        <v>17465.8</v>
      </c>
      <c r="D433" s="12">
        <v>1.03E-2</v>
      </c>
      <c r="E433" s="12">
        <v>-2.5999999999999999E-3</v>
      </c>
      <c r="F433" s="30">
        <v>0.28049100000000998</v>
      </c>
      <c r="G433" s="31">
        <v>7.3630000000000004</v>
      </c>
      <c r="I433" s="17">
        <f t="shared" si="1"/>
        <v>5.2248171069999239E-2</v>
      </c>
    </row>
    <row r="434" spans="1:9" ht="14.25" customHeight="1">
      <c r="A434" s="10" t="s">
        <v>295</v>
      </c>
      <c r="B434" s="10">
        <v>516.65</v>
      </c>
      <c r="C434" s="11">
        <v>17511.25</v>
      </c>
      <c r="D434" s="12">
        <v>9.2999999999999992E-3</v>
      </c>
      <c r="E434" s="12">
        <v>-2.5000000000000001E-3</v>
      </c>
      <c r="F434" s="30">
        <v>0.28049100000000998</v>
      </c>
      <c r="G434" s="31">
        <v>7.3440000000000003</v>
      </c>
      <c r="I434" s="17">
        <f t="shared" si="1"/>
        <v>5.2139513459999245E-2</v>
      </c>
    </row>
    <row r="435" spans="1:9" ht="14.25" customHeight="1">
      <c r="A435" s="10" t="s">
        <v>296</v>
      </c>
      <c r="B435" s="10">
        <v>511.9</v>
      </c>
      <c r="C435" s="11">
        <v>17554.3</v>
      </c>
      <c r="D435" s="12">
        <v>1.23E-2</v>
      </c>
      <c r="E435" s="12">
        <v>-1.5299999999999999E-2</v>
      </c>
      <c r="F435" s="30">
        <v>0.28049100000000998</v>
      </c>
      <c r="G435" s="31">
        <v>7.3440000000000003</v>
      </c>
      <c r="I435" s="17">
        <f t="shared" si="1"/>
        <v>4.8549228659999125E-2</v>
      </c>
    </row>
    <row r="436" spans="1:9" ht="14.25" customHeight="1">
      <c r="A436" s="10" t="s">
        <v>297</v>
      </c>
      <c r="B436" s="10">
        <v>505.7</v>
      </c>
      <c r="C436" s="11">
        <v>17826.7</v>
      </c>
      <c r="D436" s="12">
        <v>-1.35E-2</v>
      </c>
      <c r="E436" s="12">
        <v>-1E-3</v>
      </c>
      <c r="F436" s="30">
        <v>0.28049100000000998</v>
      </c>
      <c r="G436" s="31">
        <v>7.3090000000000002</v>
      </c>
      <c r="I436" s="17">
        <f t="shared" si="1"/>
        <v>5.2308421809999263E-2</v>
      </c>
    </row>
    <row r="437" spans="1:9" ht="14.25" customHeight="1">
      <c r="A437" s="10" t="s">
        <v>298</v>
      </c>
      <c r="B437" s="10">
        <v>512.6</v>
      </c>
      <c r="C437" s="11">
        <v>17844.599999999999</v>
      </c>
      <c r="D437" s="12">
        <v>-2.7000000000000001E-3</v>
      </c>
      <c r="E437" s="12">
        <v>-5.5999999999999999E-3</v>
      </c>
      <c r="F437" s="30">
        <v>0.28049100000000998</v>
      </c>
      <c r="G437" s="31">
        <v>7.32</v>
      </c>
      <c r="I437" s="17">
        <f t="shared" si="1"/>
        <v>5.1097309199999219E-2</v>
      </c>
    </row>
    <row r="438" spans="1:9" ht="14.25" customHeight="1">
      <c r="A438" s="10" t="s">
        <v>299</v>
      </c>
      <c r="B438" s="10">
        <v>514</v>
      </c>
      <c r="C438" s="11">
        <v>17944.2</v>
      </c>
      <c r="D438" s="12">
        <v>2.7000000000000001E-3</v>
      </c>
      <c r="E438" s="12">
        <v>-5.1000000000000004E-3</v>
      </c>
      <c r="F438" s="30">
        <v>0.28049100000000998</v>
      </c>
      <c r="G438" s="31">
        <v>7.2770000000000001</v>
      </c>
      <c r="I438" s="17">
        <f t="shared" si="1"/>
        <v>5.0928165829999227E-2</v>
      </c>
    </row>
    <row r="439" spans="1:9" ht="14.25" customHeight="1">
      <c r="A439" s="10" t="s">
        <v>300</v>
      </c>
      <c r="B439" s="10">
        <v>512.6</v>
      </c>
      <c r="C439" s="11">
        <v>18035.849999999999</v>
      </c>
      <c r="D439" s="12">
        <v>2.8899999999999999E-2</v>
      </c>
      <c r="E439" s="12">
        <v>1.1000000000000001E-3</v>
      </c>
      <c r="F439" s="30">
        <v>0.28049100000000998</v>
      </c>
      <c r="G439" s="31">
        <v>7.2770000000000001</v>
      </c>
      <c r="I439" s="17">
        <f t="shared" si="1"/>
        <v>5.2667210029999287E-2</v>
      </c>
    </row>
    <row r="440" spans="1:9" ht="14.25" customHeight="1">
      <c r="A440" s="10" t="s">
        <v>301</v>
      </c>
      <c r="B440" s="10">
        <v>498.2</v>
      </c>
      <c r="C440" s="11">
        <v>18015.849999999999</v>
      </c>
      <c r="D440" s="12">
        <v>1.66E-2</v>
      </c>
      <c r="E440" s="12">
        <v>4.7999999999999996E-3</v>
      </c>
      <c r="F440" s="30">
        <v>0.28049100000000998</v>
      </c>
      <c r="G440" s="31">
        <v>7.2960000000000003</v>
      </c>
      <c r="I440" s="17">
        <f t="shared" si="1"/>
        <v>5.3841733439999331E-2</v>
      </c>
    </row>
    <row r="441" spans="1:9" ht="14.25" customHeight="1">
      <c r="A441" s="10" t="s">
        <v>302</v>
      </c>
      <c r="B441" s="10">
        <v>490.05</v>
      </c>
      <c r="C441" s="11">
        <v>17929.849999999999</v>
      </c>
      <c r="D441" s="12">
        <v>-1.21E-2</v>
      </c>
      <c r="E441" s="12">
        <v>8.8999999999999999E-3</v>
      </c>
      <c r="F441" s="30">
        <v>0.28049100000000998</v>
      </c>
      <c r="G441" s="31">
        <v>7.2770000000000001</v>
      </c>
      <c r="I441" s="17">
        <f t="shared" si="1"/>
        <v>5.4855039829999369E-2</v>
      </c>
    </row>
    <row r="442" spans="1:9" ht="14.25" customHeight="1">
      <c r="A442" s="10" t="s">
        <v>303</v>
      </c>
      <c r="B442" s="10">
        <v>496.05</v>
      </c>
      <c r="C442" s="11">
        <v>17770.900000000001</v>
      </c>
      <c r="D442" s="12">
        <v>2.7000000000000001E-3</v>
      </c>
      <c r="E442" s="12">
        <v>-4.7999999999999996E-3</v>
      </c>
      <c r="F442" s="30">
        <v>0.28049100000000998</v>
      </c>
      <c r="G442" s="31">
        <v>7.343</v>
      </c>
      <c r="I442" s="17">
        <f t="shared" si="1"/>
        <v>5.1487189069999217E-2</v>
      </c>
    </row>
    <row r="443" spans="1:9" ht="14.25" customHeight="1">
      <c r="A443" s="18">
        <v>45201</v>
      </c>
      <c r="B443" s="10">
        <v>494.7</v>
      </c>
      <c r="C443" s="11">
        <v>17856.5</v>
      </c>
      <c r="D443" s="12">
        <v>2.01E-2</v>
      </c>
      <c r="E443" s="12">
        <v>-2.0999999999999999E-3</v>
      </c>
      <c r="F443" s="30">
        <v>0.28049100000000998</v>
      </c>
      <c r="G443" s="31">
        <v>7.4009999999999998</v>
      </c>
      <c r="I443" s="17">
        <f t="shared" si="1"/>
        <v>5.2661829989999243E-2</v>
      </c>
    </row>
    <row r="444" spans="1:9" ht="14.25" customHeight="1">
      <c r="A444" s="18">
        <v>45171</v>
      </c>
      <c r="B444" s="10">
        <v>484.95</v>
      </c>
      <c r="C444" s="11">
        <v>17893.45</v>
      </c>
      <c r="D444" s="12">
        <v>-4.8999999999999998E-3</v>
      </c>
      <c r="E444" s="12">
        <v>1.1999999999999999E-3</v>
      </c>
      <c r="F444" s="30">
        <v>0.28049100000000998</v>
      </c>
      <c r="G444" s="31">
        <v>7.3869999999999996</v>
      </c>
      <c r="I444" s="17">
        <f t="shared" si="1"/>
        <v>5.3486719029999269E-2</v>
      </c>
    </row>
    <row r="445" spans="1:9" ht="14.25" customHeight="1">
      <c r="A445" s="18">
        <v>45140</v>
      </c>
      <c r="B445" s="10">
        <v>487.35</v>
      </c>
      <c r="C445" s="11">
        <v>17871.7</v>
      </c>
      <c r="D445" s="12">
        <v>-5.4999999999999997E-3</v>
      </c>
      <c r="E445" s="12">
        <v>8.5000000000000006E-3</v>
      </c>
      <c r="F445" s="30">
        <v>0.28049100000000998</v>
      </c>
      <c r="G445" s="31">
        <v>7.3470000000000004</v>
      </c>
      <c r="I445" s="17">
        <f t="shared" si="1"/>
        <v>5.5246499729999357E-2</v>
      </c>
    </row>
    <row r="446" spans="1:9" ht="14.25" customHeight="1">
      <c r="A446" s="18">
        <v>45109</v>
      </c>
      <c r="B446" s="10">
        <v>490.05</v>
      </c>
      <c r="C446" s="11">
        <v>17721.5</v>
      </c>
      <c r="D446" s="12">
        <v>-1.09E-2</v>
      </c>
      <c r="E446" s="12">
        <v>-2.3999999999999998E-3</v>
      </c>
      <c r="F446" s="30">
        <v>0.28049100000000998</v>
      </c>
      <c r="G446" s="31">
        <v>7.3460000000000001</v>
      </c>
      <c r="I446" s="17">
        <f t="shared" si="1"/>
        <v>5.2181952739999246E-2</v>
      </c>
    </row>
    <row r="447" spans="1:9" ht="14.25" customHeight="1">
      <c r="A447" s="18">
        <v>45079</v>
      </c>
      <c r="B447" s="10">
        <v>495.45</v>
      </c>
      <c r="C447" s="11">
        <v>17764.599999999999</v>
      </c>
      <c r="D447" s="12">
        <v>-2.5000000000000001E-2</v>
      </c>
      <c r="E447" s="12">
        <v>-5.0000000000000001E-3</v>
      </c>
      <c r="F447" s="30">
        <v>0.28049100000000998</v>
      </c>
      <c r="G447" s="31">
        <v>7.3520000000000003</v>
      </c>
      <c r="I447" s="17">
        <f t="shared" si="1"/>
        <v>5.1495846679999221E-2</v>
      </c>
    </row>
    <row r="448" spans="1:9" ht="14.25" customHeight="1">
      <c r="A448" s="18">
        <v>44987</v>
      </c>
      <c r="B448" s="10">
        <v>508.15</v>
      </c>
      <c r="C448" s="11">
        <v>17854.05</v>
      </c>
      <c r="D448" s="12">
        <v>5.8999999999999999E-3</v>
      </c>
      <c r="E448" s="12">
        <v>1.38E-2</v>
      </c>
      <c r="F448" s="30">
        <v>0.28049100000000998</v>
      </c>
      <c r="G448" s="31">
        <v>7.3470000000000004</v>
      </c>
      <c r="I448" s="17">
        <f t="shared" si="1"/>
        <v>5.6733102029999413E-2</v>
      </c>
    </row>
    <row r="449" spans="1:9" ht="14.25" customHeight="1">
      <c r="A449" s="18">
        <v>44959</v>
      </c>
      <c r="B449" s="10">
        <v>505.15</v>
      </c>
      <c r="C449" s="11">
        <v>17610.400000000001</v>
      </c>
      <c r="D449" s="12">
        <v>-1.9800000000000002E-2</v>
      </c>
      <c r="E449" s="12">
        <v>-2.9999999999999997E-4</v>
      </c>
      <c r="F449" s="30">
        <v>0.28049100000000998</v>
      </c>
      <c r="G449" s="31">
        <v>7.3129999999999997</v>
      </c>
      <c r="I449" s="17">
        <f t="shared" si="1"/>
        <v>5.2533545869999268E-2</v>
      </c>
    </row>
    <row r="450" spans="1:9" ht="14.25" customHeight="1">
      <c r="A450" s="18">
        <v>44928</v>
      </c>
      <c r="B450" s="10">
        <v>515.35</v>
      </c>
      <c r="C450" s="11">
        <v>17616.3</v>
      </c>
      <c r="D450" s="12">
        <v>1E-4</v>
      </c>
      <c r="E450" s="12">
        <v>-2.5999999999999999E-3</v>
      </c>
      <c r="F450" s="30">
        <v>0.28049100000000998</v>
      </c>
      <c r="G450" s="31">
        <v>7.3250000000000002</v>
      </c>
      <c r="I450" s="17">
        <f t="shared" si="1"/>
        <v>5.1974757649999245E-2</v>
      </c>
    </row>
    <row r="451" spans="1:9" ht="14.25" customHeight="1">
      <c r="A451" s="10" t="s">
        <v>304</v>
      </c>
      <c r="B451" s="10">
        <v>515.29999999999995</v>
      </c>
      <c r="C451" s="11">
        <v>17662.150000000001</v>
      </c>
      <c r="D451" s="12">
        <v>3.2399999999999998E-2</v>
      </c>
      <c r="E451" s="12">
        <v>6.9999999999999999E-4</v>
      </c>
      <c r="F451" s="30">
        <v>0.28049100000000998</v>
      </c>
      <c r="G451" s="31">
        <v>7.3330000000000002</v>
      </c>
      <c r="I451" s="17">
        <f t="shared" si="1"/>
        <v>5.2957938669999281E-2</v>
      </c>
    </row>
    <row r="452" spans="1:9" ht="14.25" customHeight="1">
      <c r="A452" s="10" t="s">
        <v>305</v>
      </c>
      <c r="B452" s="10">
        <v>499.15</v>
      </c>
      <c r="C452" s="11">
        <v>17648.95</v>
      </c>
      <c r="D452" s="12">
        <v>-2.0999999999999999E-3</v>
      </c>
      <c r="E452" s="12">
        <v>2.5000000000000001E-3</v>
      </c>
      <c r="F452" s="30">
        <v>0.28049100000000998</v>
      </c>
      <c r="G452" s="31">
        <v>7.327</v>
      </c>
      <c r="I452" s="17">
        <f t="shared" si="1"/>
        <v>5.3419651929999298E-2</v>
      </c>
    </row>
    <row r="453" spans="1:9" ht="14.25" customHeight="1">
      <c r="A453" s="10" t="s">
        <v>306</v>
      </c>
      <c r="B453" s="10">
        <v>500.2</v>
      </c>
      <c r="C453" s="11">
        <v>17604.349999999999</v>
      </c>
      <c r="D453" s="12">
        <v>-4.6100000000000002E-2</v>
      </c>
      <c r="E453" s="12">
        <v>-1.61E-2</v>
      </c>
      <c r="F453" s="30">
        <v>0.28049100000000998</v>
      </c>
      <c r="G453" s="31">
        <v>7.2990000000000004</v>
      </c>
      <c r="I453" s="17">
        <f t="shared" si="1"/>
        <v>4.800105680999911E-2</v>
      </c>
    </row>
    <row r="454" spans="1:9" ht="14.25" customHeight="1">
      <c r="A454" s="10" t="s">
        <v>307</v>
      </c>
      <c r="B454" s="10">
        <v>524.35</v>
      </c>
      <c r="C454" s="11">
        <v>17891.95</v>
      </c>
      <c r="D454" s="12">
        <v>1.1900000000000001E-2</v>
      </c>
      <c r="E454" s="12">
        <v>-1.2500000000000001E-2</v>
      </c>
      <c r="F454" s="30">
        <v>0.28049100000000998</v>
      </c>
      <c r="G454" s="31">
        <v>7.2859999999999996</v>
      </c>
      <c r="I454" s="17">
        <f t="shared" si="1"/>
        <v>4.8917288239999149E-2</v>
      </c>
    </row>
    <row r="455" spans="1:9" ht="14.25" customHeight="1">
      <c r="A455" s="10" t="s">
        <v>308</v>
      </c>
      <c r="B455" s="10">
        <v>518.20000000000005</v>
      </c>
      <c r="C455" s="11">
        <v>18118.3</v>
      </c>
      <c r="D455" s="12">
        <v>-6.2799999999999995E-2</v>
      </c>
      <c r="E455" s="12">
        <v>0</v>
      </c>
      <c r="F455" s="30">
        <v>0.28049100000000998</v>
      </c>
      <c r="G455" s="31">
        <v>7.2910000000000004</v>
      </c>
      <c r="I455" s="17">
        <f t="shared" si="1"/>
        <v>5.2459401189999269E-2</v>
      </c>
    </row>
    <row r="456" spans="1:9" ht="14.25" customHeight="1">
      <c r="A456" s="10" t="s">
        <v>309</v>
      </c>
      <c r="B456" s="10">
        <v>552.9</v>
      </c>
      <c r="C456" s="11">
        <v>18118.55</v>
      </c>
      <c r="D456" s="12">
        <v>-1.5E-3</v>
      </c>
      <c r="E456" s="12">
        <v>5.0000000000000001E-3</v>
      </c>
      <c r="F456" s="30">
        <v>0.28049100000000998</v>
      </c>
      <c r="G456" s="31">
        <v>7.3129999999999997</v>
      </c>
      <c r="I456" s="17">
        <f t="shared" si="1"/>
        <v>5.4020148169999324E-2</v>
      </c>
    </row>
    <row r="457" spans="1:9" ht="14.25" customHeight="1">
      <c r="A457" s="10" t="s">
        <v>310</v>
      </c>
      <c r="B457" s="10">
        <v>553.75</v>
      </c>
      <c r="C457" s="11">
        <v>18027.650000000001</v>
      </c>
      <c r="D457" s="12">
        <v>3.4000000000000002E-2</v>
      </c>
      <c r="E457" s="12">
        <v>-4.4000000000000003E-3</v>
      </c>
      <c r="F457" s="30">
        <v>0.28049100000000998</v>
      </c>
      <c r="G457" s="31">
        <v>7.3419999999999996</v>
      </c>
      <c r="I457" s="17">
        <f t="shared" si="1"/>
        <v>5.1592190379999223E-2</v>
      </c>
    </row>
    <row r="458" spans="1:9" ht="14.25" customHeight="1">
      <c r="A458" s="10" t="s">
        <v>311</v>
      </c>
      <c r="B458" s="10">
        <v>535.54999999999995</v>
      </c>
      <c r="C458" s="11">
        <v>18107.849999999999</v>
      </c>
      <c r="D458" s="12">
        <v>3.15E-2</v>
      </c>
      <c r="E458" s="12">
        <v>-3.2000000000000002E-3</v>
      </c>
      <c r="F458" s="30">
        <v>0.28049100000000998</v>
      </c>
      <c r="G458" s="31">
        <v>7.3730000000000002</v>
      </c>
      <c r="I458" s="17">
        <f t="shared" si="1"/>
        <v>5.2151827369999237E-2</v>
      </c>
    </row>
    <row r="459" spans="1:9" ht="14.25" customHeight="1">
      <c r="A459" s="10" t="s">
        <v>312</v>
      </c>
      <c r="B459" s="10">
        <v>519.20000000000005</v>
      </c>
      <c r="C459" s="11">
        <v>18165.349999999999</v>
      </c>
      <c r="D459" s="12">
        <v>-2.63E-2</v>
      </c>
      <c r="E459" s="12">
        <v>6.1999999999999998E-3</v>
      </c>
      <c r="F459" s="30">
        <v>0.28049100000000998</v>
      </c>
      <c r="G459" s="31">
        <v>7.327</v>
      </c>
      <c r="I459" s="17">
        <f t="shared" si="1"/>
        <v>5.4457468629999332E-2</v>
      </c>
    </row>
    <row r="460" spans="1:9" ht="14.25" customHeight="1">
      <c r="A460" s="10" t="s">
        <v>313</v>
      </c>
      <c r="B460" s="10">
        <v>533.20000000000005</v>
      </c>
      <c r="C460" s="11">
        <v>18053.3</v>
      </c>
      <c r="D460" s="12">
        <v>6.7000000000000002E-3</v>
      </c>
      <c r="E460" s="12">
        <v>8.8999999999999999E-3</v>
      </c>
      <c r="F460" s="30">
        <v>0.28049100000000998</v>
      </c>
      <c r="G460" s="31">
        <v>7.3209999999999997</v>
      </c>
      <c r="I460" s="17">
        <f t="shared" si="1"/>
        <v>5.5171623789999361E-2</v>
      </c>
    </row>
    <row r="461" spans="1:9" ht="14.25" customHeight="1">
      <c r="A461" s="10" t="s">
        <v>314</v>
      </c>
      <c r="B461" s="10">
        <v>529.65</v>
      </c>
      <c r="C461" s="11">
        <v>17894.849999999999</v>
      </c>
      <c r="D461" s="12">
        <v>1.89E-2</v>
      </c>
      <c r="E461" s="12">
        <v>-3.3999999999999998E-3</v>
      </c>
      <c r="F461" s="30">
        <v>0.28049100000000998</v>
      </c>
      <c r="G461" s="31">
        <v>7.3209999999999997</v>
      </c>
      <c r="I461" s="17">
        <f t="shared" si="1"/>
        <v>5.1721584489999237E-2</v>
      </c>
    </row>
    <row r="462" spans="1:9" ht="14.25" customHeight="1">
      <c r="A462" s="10" t="s">
        <v>315</v>
      </c>
      <c r="B462" s="10">
        <v>519.85</v>
      </c>
      <c r="C462" s="11">
        <v>17956.599999999999</v>
      </c>
      <c r="D462" s="12">
        <v>8.9999999999999998E-4</v>
      </c>
      <c r="E462" s="12">
        <v>5.4999999999999997E-3</v>
      </c>
      <c r="F462" s="30">
        <v>0.28049100000000998</v>
      </c>
      <c r="G462" s="31">
        <v>7.34</v>
      </c>
      <c r="I462" s="17">
        <f t="shared" si="1"/>
        <v>5.4354661099999327E-2</v>
      </c>
    </row>
    <row r="463" spans="1:9" ht="14.25" customHeight="1">
      <c r="A463" s="18">
        <v>45261</v>
      </c>
      <c r="B463" s="10">
        <v>519.4</v>
      </c>
      <c r="C463" s="11">
        <v>17858.2</v>
      </c>
      <c r="D463" s="12">
        <v>-6.1000000000000004E-3</v>
      </c>
      <c r="E463" s="12">
        <v>-2.0999999999999999E-3</v>
      </c>
      <c r="F463" s="30">
        <v>0.28049100000000998</v>
      </c>
      <c r="G463" s="31">
        <v>7.327</v>
      </c>
      <c r="I463" s="17">
        <f t="shared" si="1"/>
        <v>5.2129393329999246E-2</v>
      </c>
    </row>
    <row r="464" spans="1:9" ht="14.25" customHeight="1">
      <c r="A464" s="18">
        <v>45231</v>
      </c>
      <c r="B464" s="10">
        <v>522.6</v>
      </c>
      <c r="C464" s="11">
        <v>17895.7</v>
      </c>
      <c r="D464" s="12">
        <v>2.5700000000000001E-2</v>
      </c>
      <c r="E464" s="12">
        <v>-1E-3</v>
      </c>
      <c r="F464" s="30">
        <v>0.28049100000000998</v>
      </c>
      <c r="G464" s="31">
        <v>7.3109999999999999</v>
      </c>
      <c r="I464" s="17">
        <f t="shared" si="1"/>
        <v>5.232281198999926E-2</v>
      </c>
    </row>
    <row r="465" spans="1:9" ht="14.25" customHeight="1">
      <c r="A465" s="18">
        <v>45200</v>
      </c>
      <c r="B465" s="10">
        <v>509.5</v>
      </c>
      <c r="C465" s="11">
        <v>17914.150000000001</v>
      </c>
      <c r="D465" s="12">
        <v>-4.0300000000000002E-2</v>
      </c>
      <c r="E465" s="12">
        <v>-1.03E-2</v>
      </c>
      <c r="F465" s="30">
        <v>0.28049100000000998</v>
      </c>
      <c r="G465" s="31">
        <v>7.3140000000000001</v>
      </c>
      <c r="I465" s="17">
        <f t="shared" si="1"/>
        <v>4.9735830959999165E-2</v>
      </c>
    </row>
    <row r="466" spans="1:9" ht="14.25" customHeight="1">
      <c r="A466" s="18">
        <v>45170</v>
      </c>
      <c r="B466" s="10">
        <v>530.9</v>
      </c>
      <c r="C466" s="11">
        <v>18101.2</v>
      </c>
      <c r="D466" s="12">
        <v>-2.8E-3</v>
      </c>
      <c r="E466" s="12">
        <v>1.35E-2</v>
      </c>
      <c r="F466" s="30">
        <v>0.28049100000000998</v>
      </c>
      <c r="G466" s="31">
        <v>7.3079999999999998</v>
      </c>
      <c r="I466" s="17">
        <f t="shared" si="1"/>
        <v>5.6368346219999407E-2</v>
      </c>
    </row>
    <row r="467" spans="1:9" ht="14.25" customHeight="1">
      <c r="A467" s="18">
        <v>45078</v>
      </c>
      <c r="B467" s="10">
        <v>532.4</v>
      </c>
      <c r="C467" s="11">
        <v>17859.45</v>
      </c>
      <c r="D467" s="12">
        <v>-2.18E-2</v>
      </c>
      <c r="E467" s="12">
        <v>-7.4000000000000003E-3</v>
      </c>
      <c r="F467" s="30">
        <v>0.28049100000000998</v>
      </c>
      <c r="G467" s="31">
        <v>7.319</v>
      </c>
      <c r="I467" s="17">
        <f t="shared" si="1"/>
        <v>5.0585230309999202E-2</v>
      </c>
    </row>
    <row r="468" spans="1:9" ht="14.25" customHeight="1">
      <c r="A468" s="18">
        <v>45047</v>
      </c>
      <c r="B468" s="10">
        <v>544.25</v>
      </c>
      <c r="C468" s="11">
        <v>17992.150000000001</v>
      </c>
      <c r="D468" s="12">
        <v>-2.1299999999999999E-2</v>
      </c>
      <c r="E468" s="12">
        <v>-2.8E-3</v>
      </c>
      <c r="F468" s="30">
        <v>0.28049100000000998</v>
      </c>
      <c r="G468" s="31">
        <v>7.3179999999999996</v>
      </c>
      <c r="I468" s="17">
        <f t="shared" si="1"/>
        <v>5.1868293819999238E-2</v>
      </c>
    </row>
    <row r="469" spans="1:9" ht="14.25" customHeight="1">
      <c r="A469" s="18">
        <v>45017</v>
      </c>
      <c r="B469" s="10">
        <v>556.1</v>
      </c>
      <c r="C469" s="11">
        <v>18042.95</v>
      </c>
      <c r="D469" s="12">
        <v>-2.3300000000000001E-2</v>
      </c>
      <c r="E469" s="12">
        <v>-1.04E-2</v>
      </c>
      <c r="F469" s="30">
        <v>0.28049100000000998</v>
      </c>
      <c r="G469" s="31">
        <v>7.3159999999999998</v>
      </c>
      <c r="I469" s="17">
        <f t="shared" si="1"/>
        <v>4.9722172039999166E-2</v>
      </c>
    </row>
    <row r="470" spans="1:9" ht="14.25" customHeight="1">
      <c r="A470" s="18">
        <v>44986</v>
      </c>
      <c r="B470" s="10">
        <v>569.35</v>
      </c>
      <c r="C470" s="11">
        <v>18232.55</v>
      </c>
      <c r="D470" s="12">
        <v>7.9000000000000008E-3</v>
      </c>
      <c r="E470" s="12">
        <v>1.9E-3</v>
      </c>
      <c r="F470" s="30">
        <v>0.28049100000000998</v>
      </c>
      <c r="G470" s="31">
        <v>7.2869999999999999</v>
      </c>
      <c r="I470" s="17">
        <f t="shared" si="1"/>
        <v>5.2963553729999294E-2</v>
      </c>
    </row>
    <row r="471" spans="1:9" ht="14.25" customHeight="1">
      <c r="A471" s="18">
        <v>44958</v>
      </c>
      <c r="B471" s="10">
        <v>564.9</v>
      </c>
      <c r="C471" s="11">
        <v>18197.45</v>
      </c>
      <c r="D471" s="12">
        <v>1.0699999999999999E-2</v>
      </c>
      <c r="E471" s="12">
        <v>5.1000000000000004E-3</v>
      </c>
      <c r="F471" s="30">
        <v>0.28049100000000998</v>
      </c>
      <c r="G471" s="31">
        <v>7.2990000000000004</v>
      </c>
      <c r="I471" s="17">
        <f t="shared" si="1"/>
        <v>5.394746600999932E-2</v>
      </c>
    </row>
    <row r="472" spans="1:9" ht="14.25" customHeight="1">
      <c r="A472" s="10" t="s">
        <v>316</v>
      </c>
      <c r="B472" s="10">
        <v>558.9</v>
      </c>
      <c r="C472" s="11">
        <v>18105.3</v>
      </c>
      <c r="D472" s="12">
        <v>1.66E-2</v>
      </c>
      <c r="E472" s="12">
        <v>-4.7000000000000002E-3</v>
      </c>
      <c r="F472" s="30">
        <v>0.28049100000000998</v>
      </c>
      <c r="G472" s="31">
        <v>7.2969999999999997</v>
      </c>
      <c r="I472" s="17">
        <f t="shared" si="1"/>
        <v>5.1184264029999219E-2</v>
      </c>
    </row>
    <row r="473" spans="1:9" ht="14.25" customHeight="1">
      <c r="A473" s="10" t="s">
        <v>317</v>
      </c>
      <c r="B473" s="10">
        <v>549.79999999999995</v>
      </c>
      <c r="C473" s="11">
        <v>18191</v>
      </c>
      <c r="D473" s="12">
        <v>1.8100000000000002E-2</v>
      </c>
      <c r="E473" s="12">
        <v>3.8E-3</v>
      </c>
      <c r="F473" s="30">
        <v>0.28049100000001098</v>
      </c>
      <c r="G473" s="31">
        <v>7.2809999999999997</v>
      </c>
      <c r="I473" s="17">
        <f t="shared" si="1"/>
        <v>5.3453316089999245E-2</v>
      </c>
    </row>
    <row r="474" spans="1:9" ht="14.25" customHeight="1">
      <c r="A474" s="10" t="s">
        <v>318</v>
      </c>
      <c r="B474" s="10">
        <v>540.04999999999995</v>
      </c>
      <c r="C474" s="11">
        <v>18122.5</v>
      </c>
      <c r="D474" s="12">
        <v>6.1999999999999998E-3</v>
      </c>
      <c r="E474" s="12">
        <v>-5.0000000000000001E-4</v>
      </c>
      <c r="F474" s="30">
        <v>0.28049100000001098</v>
      </c>
      <c r="G474" s="31">
        <v>7.2679999999999998</v>
      </c>
      <c r="I474" s="17">
        <f t="shared" si="1"/>
        <v>5.2153668619999191E-2</v>
      </c>
    </row>
    <row r="475" spans="1:9" ht="14.25" customHeight="1">
      <c r="A475" s="10" t="s">
        <v>319</v>
      </c>
      <c r="B475" s="10">
        <v>536.70000000000005</v>
      </c>
      <c r="C475" s="11">
        <v>18132.3</v>
      </c>
      <c r="D475" s="12">
        <v>-6.9999999999999999E-4</v>
      </c>
      <c r="E475" s="12">
        <v>6.4999999999999997E-3</v>
      </c>
      <c r="F475" s="30">
        <v>0.28049100000001098</v>
      </c>
      <c r="G475" s="31">
        <v>7.2210000000000001</v>
      </c>
      <c r="I475" s="17">
        <f t="shared" si="1"/>
        <v>5.3778936389999282E-2</v>
      </c>
    </row>
    <row r="476" spans="1:9" ht="14.25" customHeight="1">
      <c r="A476" s="10" t="s">
        <v>320</v>
      </c>
      <c r="B476" s="10">
        <v>537.04999999999995</v>
      </c>
      <c r="C476" s="11">
        <v>18014.599999999999</v>
      </c>
      <c r="D476" s="12">
        <v>0.03</v>
      </c>
      <c r="E476" s="12">
        <v>1.17E-2</v>
      </c>
      <c r="F476" s="30">
        <v>0.28049100000001098</v>
      </c>
      <c r="G476" s="31">
        <v>7.2649999999999997</v>
      </c>
      <c r="I476" s="17">
        <f t="shared" si="1"/>
        <v>5.5554073549999326E-2</v>
      </c>
    </row>
    <row r="477" spans="1:9" ht="14.25" customHeight="1">
      <c r="A477" s="10" t="s">
        <v>321</v>
      </c>
      <c r="B477" s="10">
        <v>521.4</v>
      </c>
      <c r="C477" s="11">
        <v>17806.8</v>
      </c>
      <c r="D477" s="12">
        <v>-1.18E-2</v>
      </c>
      <c r="E477" s="12">
        <v>-1.77E-2</v>
      </c>
      <c r="F477" s="30">
        <v>0.28049100000001098</v>
      </c>
      <c r="G477" s="31">
        <v>7.2939999999999996</v>
      </c>
      <c r="I477" s="17">
        <f t="shared" si="1"/>
        <v>4.7516295759998994E-2</v>
      </c>
    </row>
    <row r="478" spans="1:9" ht="14.25" customHeight="1">
      <c r="A478" s="10" t="s">
        <v>322</v>
      </c>
      <c r="B478" s="10">
        <v>527.6</v>
      </c>
      <c r="C478" s="11">
        <v>18127.349999999999</v>
      </c>
      <c r="D478" s="12">
        <v>6.9999999999999999E-4</v>
      </c>
      <c r="E478" s="12">
        <v>-3.8999999999999998E-3</v>
      </c>
      <c r="F478" s="30">
        <v>0.28049100000001098</v>
      </c>
      <c r="G478" s="31">
        <v>7.2990000000000004</v>
      </c>
      <c r="I478" s="17">
        <f t="shared" si="1"/>
        <v>5.1423047009999154E-2</v>
      </c>
    </row>
    <row r="479" spans="1:9" ht="14.25" customHeight="1">
      <c r="A479" s="10" t="s">
        <v>323</v>
      </c>
      <c r="B479" s="10">
        <v>527.25</v>
      </c>
      <c r="C479" s="11">
        <v>18199.099999999999</v>
      </c>
      <c r="D479" s="12">
        <v>-4.1500000000000002E-2</v>
      </c>
      <c r="E479" s="12">
        <v>-1.01E-2</v>
      </c>
      <c r="F479" s="30">
        <v>0.28049100000001098</v>
      </c>
      <c r="G479" s="31">
        <v>7.2880000000000003</v>
      </c>
      <c r="I479" s="17">
        <f t="shared" si="1"/>
        <v>4.9604856819999085E-2</v>
      </c>
    </row>
    <row r="480" spans="1:9" ht="14.25" customHeight="1">
      <c r="A480" s="10" t="s">
        <v>324</v>
      </c>
      <c r="B480" s="10">
        <v>550.04999999999995</v>
      </c>
      <c r="C480" s="11">
        <v>18385.3</v>
      </c>
      <c r="D480" s="12">
        <v>1.8800000000000001E-2</v>
      </c>
      <c r="E480" s="12">
        <v>-1.9E-3</v>
      </c>
      <c r="F480" s="30">
        <v>0.28049100000001098</v>
      </c>
      <c r="G480" s="31">
        <v>7.2690000000000001</v>
      </c>
      <c r="I480" s="17">
        <f t="shared" si="1"/>
        <v>5.1768176309999185E-2</v>
      </c>
    </row>
    <row r="481" spans="1:9" ht="14.25" customHeight="1">
      <c r="A481" s="10" t="s">
        <v>325</v>
      </c>
      <c r="B481" s="10">
        <v>539.9</v>
      </c>
      <c r="C481" s="11">
        <v>18420.45</v>
      </c>
      <c r="D481" s="12">
        <v>-6.0000000000000001E-3</v>
      </c>
      <c r="E481" s="12">
        <v>8.3000000000000001E-3</v>
      </c>
      <c r="F481" s="30">
        <v>0.28049100000001098</v>
      </c>
      <c r="G481" s="31">
        <v>7.2489999999999997</v>
      </c>
      <c r="I481" s="17">
        <f t="shared" si="1"/>
        <v>5.4485282709999291E-2</v>
      </c>
    </row>
    <row r="482" spans="1:9" ht="14.25" customHeight="1">
      <c r="A482" s="10" t="s">
        <v>326</v>
      </c>
      <c r="B482" s="10">
        <v>543.15</v>
      </c>
      <c r="C482" s="11">
        <v>18269</v>
      </c>
      <c r="D482" s="12">
        <v>-2.1399999999999999E-2</v>
      </c>
      <c r="E482" s="12">
        <v>-7.9000000000000008E-3</v>
      </c>
      <c r="F482" s="30">
        <v>0.28049100000001098</v>
      </c>
      <c r="G482" s="31">
        <v>7.226</v>
      </c>
      <c r="I482" s="17">
        <f t="shared" si="1"/>
        <v>4.9775841439999122E-2</v>
      </c>
    </row>
    <row r="483" spans="1:9" ht="14.25" customHeight="1">
      <c r="A483" s="10" t="s">
        <v>327</v>
      </c>
      <c r="B483" s="10">
        <v>555.04999999999995</v>
      </c>
      <c r="C483" s="11">
        <v>18414.900000000001</v>
      </c>
      <c r="D483" s="12">
        <v>1.46E-2</v>
      </c>
      <c r="E483" s="12">
        <v>-1.32E-2</v>
      </c>
      <c r="F483" s="30">
        <v>0.28049100000001098</v>
      </c>
      <c r="G483" s="31">
        <v>7.2210000000000001</v>
      </c>
      <c r="I483" s="17">
        <f t="shared" si="1"/>
        <v>4.8253263689999062E-2</v>
      </c>
    </row>
    <row r="484" spans="1:9" ht="14.25" customHeight="1">
      <c r="A484" s="10" t="s">
        <v>328</v>
      </c>
      <c r="B484" s="10">
        <v>547.04999999999995</v>
      </c>
      <c r="C484" s="11">
        <v>18660.3</v>
      </c>
      <c r="D484" s="12">
        <v>-2.5600000000000001E-2</v>
      </c>
      <c r="E484" s="12">
        <v>2.8E-3</v>
      </c>
      <c r="F484" s="30">
        <v>0.28049100000001098</v>
      </c>
      <c r="G484" s="31">
        <v>7.21</v>
      </c>
      <c r="I484" s="17">
        <f t="shared" si="1"/>
        <v>5.266197369999924E-2</v>
      </c>
    </row>
    <row r="485" spans="1:9" ht="14.25" customHeight="1">
      <c r="A485" s="10" t="s">
        <v>329</v>
      </c>
      <c r="B485" s="10">
        <v>561.45000000000005</v>
      </c>
      <c r="C485" s="11">
        <v>18608</v>
      </c>
      <c r="D485" s="12">
        <v>2.3900000000000001E-2</v>
      </c>
      <c r="E485" s="12">
        <v>6.0000000000000001E-3</v>
      </c>
      <c r="F485" s="30">
        <v>0.28049100000001098</v>
      </c>
      <c r="G485" s="31">
        <v>7.28</v>
      </c>
      <c r="I485" s="17">
        <f t="shared" si="1"/>
        <v>5.4063201199999272E-2</v>
      </c>
    </row>
    <row r="486" spans="1:9" ht="14.25" customHeight="1">
      <c r="A486" s="18">
        <v>44907</v>
      </c>
      <c r="B486" s="10">
        <v>548.35</v>
      </c>
      <c r="C486" s="11">
        <v>18497.150000000001</v>
      </c>
      <c r="D486" s="12">
        <v>3.1399999999999997E-2</v>
      </c>
      <c r="E486" s="12">
        <v>0</v>
      </c>
      <c r="F486" s="30">
        <v>0.28049100000001098</v>
      </c>
      <c r="G486" s="31">
        <v>7.2789999999999999</v>
      </c>
      <c r="I486" s="17">
        <f t="shared" si="1"/>
        <v>5.2373060109999203E-2</v>
      </c>
    </row>
    <row r="487" spans="1:9" ht="14.25" customHeight="1">
      <c r="A487" s="18">
        <v>44816</v>
      </c>
      <c r="B487" s="10">
        <v>531.65</v>
      </c>
      <c r="C487" s="11">
        <v>18496.599999999999</v>
      </c>
      <c r="D487" s="12">
        <v>2.4400000000000002E-2</v>
      </c>
      <c r="E487" s="12">
        <v>-6.1000000000000004E-3</v>
      </c>
      <c r="F487" s="30">
        <v>0.28049100000001098</v>
      </c>
      <c r="G487" s="31">
        <v>7.274</v>
      </c>
      <c r="I487" s="17">
        <f t="shared" si="1"/>
        <v>5.0626089559999136E-2</v>
      </c>
    </row>
    <row r="488" spans="1:9" ht="14.25" customHeight="1">
      <c r="A488" s="18">
        <v>44785</v>
      </c>
      <c r="B488" s="10">
        <v>519</v>
      </c>
      <c r="C488" s="11">
        <v>18609.349999999999</v>
      </c>
      <c r="D488" s="12">
        <v>3.0200000000000001E-2</v>
      </c>
      <c r="E488" s="12">
        <v>2.5999999999999999E-3</v>
      </c>
      <c r="F488" s="30">
        <v>0.28049100000001098</v>
      </c>
      <c r="G488" s="31">
        <v>7.3010000000000002</v>
      </c>
      <c r="I488" s="17">
        <f t="shared" si="1"/>
        <v>5.3260628689999229E-2</v>
      </c>
    </row>
    <row r="489" spans="1:9" ht="14.25" customHeight="1">
      <c r="A489" s="18">
        <v>44754</v>
      </c>
      <c r="B489" s="10">
        <v>503.8</v>
      </c>
      <c r="C489" s="11">
        <v>18560.5</v>
      </c>
      <c r="D489" s="12">
        <v>-1.0800000000000001E-2</v>
      </c>
      <c r="E489" s="12">
        <v>-4.4000000000000003E-3</v>
      </c>
      <c r="F489" s="30">
        <v>0.28049100000001098</v>
      </c>
      <c r="G489" s="31">
        <v>7.2549999999999999</v>
      </c>
      <c r="I489" s="17">
        <f t="shared" si="1"/>
        <v>5.0966217549999158E-2</v>
      </c>
    </row>
    <row r="490" spans="1:9" ht="14.25" customHeight="1">
      <c r="A490" s="18">
        <v>44724</v>
      </c>
      <c r="B490" s="10">
        <v>509.3</v>
      </c>
      <c r="C490" s="11">
        <v>18642.75</v>
      </c>
      <c r="D490" s="12">
        <v>-1.2999999999999999E-2</v>
      </c>
      <c r="E490" s="12">
        <v>-3.0999999999999999E-3</v>
      </c>
      <c r="F490" s="30">
        <v>0.28049100000001098</v>
      </c>
      <c r="G490" s="31">
        <v>7.2910000000000004</v>
      </c>
      <c r="I490" s="17">
        <f t="shared" si="1"/>
        <v>5.1589879089999166E-2</v>
      </c>
    </row>
    <row r="491" spans="1:9" ht="14.25" customHeight="1">
      <c r="A491" s="18">
        <v>44693</v>
      </c>
      <c r="B491" s="10">
        <v>516</v>
      </c>
      <c r="C491" s="11">
        <v>18701.05</v>
      </c>
      <c r="D491" s="12">
        <v>-1.4E-2</v>
      </c>
      <c r="E491" s="12">
        <v>2.9999999999999997E-4</v>
      </c>
      <c r="F491" s="30">
        <v>0.28049100000001098</v>
      </c>
      <c r="G491" s="31">
        <v>7.2850000000000001</v>
      </c>
      <c r="I491" s="17">
        <f t="shared" si="1"/>
        <v>5.2500377949999205E-2</v>
      </c>
    </row>
    <row r="492" spans="1:9" ht="14.25" customHeight="1">
      <c r="A492" s="18">
        <v>44604</v>
      </c>
      <c r="B492" s="10">
        <v>523.35</v>
      </c>
      <c r="C492" s="11">
        <v>18696.099999999999</v>
      </c>
      <c r="D492" s="12">
        <v>-7.1999999999999998E-3</v>
      </c>
      <c r="E492" s="12">
        <v>-6.1999999999999998E-3</v>
      </c>
      <c r="F492" s="30">
        <v>0.28049100000001098</v>
      </c>
      <c r="G492" s="31">
        <v>7.32</v>
      </c>
      <c r="I492" s="17">
        <f t="shared" si="1"/>
        <v>5.0929014599999128E-2</v>
      </c>
    </row>
    <row r="493" spans="1:9" ht="14.25" customHeight="1">
      <c r="A493" s="18">
        <v>44573</v>
      </c>
      <c r="B493" s="10">
        <v>527.15</v>
      </c>
      <c r="C493" s="11">
        <v>18812.5</v>
      </c>
      <c r="D493" s="12">
        <v>3.9399999999999998E-2</v>
      </c>
      <c r="E493" s="12">
        <v>2.8999999999999998E-3</v>
      </c>
      <c r="F493" s="30">
        <v>0.28049100000001098</v>
      </c>
      <c r="G493" s="31">
        <v>7.3070000000000004</v>
      </c>
      <c r="I493" s="17">
        <f t="shared" si="1"/>
        <v>5.3387946529999238E-2</v>
      </c>
    </row>
    <row r="494" spans="1:9" ht="14.25" customHeight="1">
      <c r="A494" s="10" t="s">
        <v>330</v>
      </c>
      <c r="B494" s="10">
        <v>507.15</v>
      </c>
      <c r="C494" s="11">
        <v>18758.349999999999</v>
      </c>
      <c r="D494" s="12">
        <v>-1.9599999999999999E-2</v>
      </c>
      <c r="E494" s="12">
        <v>7.4999999999999997E-3</v>
      </c>
      <c r="F494" s="30">
        <v>0.28049100000001098</v>
      </c>
      <c r="G494" s="31">
        <v>7.2809999999999997</v>
      </c>
      <c r="I494" s="17">
        <f t="shared" si="1"/>
        <v>5.4491132789999279E-2</v>
      </c>
    </row>
    <row r="495" spans="1:9" ht="14.25" customHeight="1">
      <c r="A495" s="10" t="s">
        <v>331</v>
      </c>
      <c r="B495" s="10">
        <v>517.29999999999995</v>
      </c>
      <c r="C495" s="11">
        <v>18618.05</v>
      </c>
      <c r="D495" s="12">
        <v>-1.11E-2</v>
      </c>
      <c r="E495" s="12">
        <v>3.0000000000000001E-3</v>
      </c>
      <c r="F495" s="30">
        <v>0.28049100000001098</v>
      </c>
      <c r="G495" s="31">
        <v>7.274</v>
      </c>
      <c r="I495" s="17">
        <f t="shared" si="1"/>
        <v>5.3178557659999237E-2</v>
      </c>
    </row>
    <row r="496" spans="1:9" ht="14.25" customHeight="1">
      <c r="A496" s="10" t="s">
        <v>332</v>
      </c>
      <c r="B496" s="10">
        <v>523.1</v>
      </c>
      <c r="C496" s="11">
        <v>18562.75</v>
      </c>
      <c r="D496" s="12">
        <v>1.7999999999999999E-2</v>
      </c>
      <c r="E496" s="12">
        <v>2.7000000000000001E-3</v>
      </c>
      <c r="F496" s="30">
        <v>0.28049100000001098</v>
      </c>
      <c r="G496" s="31">
        <v>7.2610000000000001</v>
      </c>
      <c r="I496" s="17">
        <f t="shared" si="1"/>
        <v>5.3000874189999235E-2</v>
      </c>
    </row>
    <row r="497" spans="1:9" ht="14.25" customHeight="1">
      <c r="A497" s="10" t="s">
        <v>333</v>
      </c>
      <c r="B497" s="10">
        <v>513.85</v>
      </c>
      <c r="C497" s="11">
        <v>18512.75</v>
      </c>
      <c r="D497" s="12">
        <v>-2.8999999999999998E-3</v>
      </c>
      <c r="E497" s="12">
        <v>1.6000000000000001E-3</v>
      </c>
      <c r="F497" s="30">
        <v>0.28049100000001098</v>
      </c>
      <c r="G497" s="31">
        <v>7.2869999999999999</v>
      </c>
      <c r="I497" s="17">
        <f t="shared" si="1"/>
        <v>5.2879406429999221E-2</v>
      </c>
    </row>
    <row r="498" spans="1:9" ht="14.25" customHeight="1">
      <c r="A498" s="10" t="s">
        <v>334</v>
      </c>
      <c r="B498" s="10">
        <v>515.35</v>
      </c>
      <c r="C498" s="11">
        <v>18484.099999999999</v>
      </c>
      <c r="D498" s="12">
        <v>5.1000000000000004E-3</v>
      </c>
      <c r="E498" s="12">
        <v>1.1900000000000001E-2</v>
      </c>
      <c r="F498" s="30">
        <v>0.28049100000001098</v>
      </c>
      <c r="G498" s="31">
        <v>7.3070000000000004</v>
      </c>
      <c r="I498" s="17">
        <f t="shared" si="1"/>
        <v>5.5912365529999335E-2</v>
      </c>
    </row>
    <row r="499" spans="1:9" ht="14.25" customHeight="1">
      <c r="A499" s="10" t="s">
        <v>335</v>
      </c>
      <c r="B499" s="10">
        <v>512.75</v>
      </c>
      <c r="C499" s="11">
        <v>18267.25</v>
      </c>
      <c r="D499" s="12">
        <v>-1.3599999999999999E-2</v>
      </c>
      <c r="E499" s="12">
        <v>1.2999999999999999E-3</v>
      </c>
      <c r="F499" s="30">
        <v>0.28049100000001098</v>
      </c>
      <c r="G499" s="31">
        <v>7.3460000000000001</v>
      </c>
      <c r="I499" s="17">
        <f t="shared" si="1"/>
        <v>5.3219769439999204E-2</v>
      </c>
    </row>
    <row r="500" spans="1:9" ht="14.25" customHeight="1">
      <c r="A500" s="10" t="s">
        <v>336</v>
      </c>
      <c r="B500" s="10">
        <v>519.79999999999995</v>
      </c>
      <c r="C500" s="11">
        <v>18244.2</v>
      </c>
      <c r="D500" s="12">
        <v>2.3699999999999999E-2</v>
      </c>
      <c r="E500" s="12">
        <v>4.5999999999999999E-3</v>
      </c>
      <c r="F500" s="30">
        <v>0.28049100000001098</v>
      </c>
      <c r="G500" s="31">
        <v>7.3869999999999996</v>
      </c>
      <c r="I500" s="17">
        <f t="shared" si="1"/>
        <v>5.444038842999923E-2</v>
      </c>
    </row>
    <row r="501" spans="1:9" ht="14.25" customHeight="1">
      <c r="A501" s="10" t="s">
        <v>340</v>
      </c>
      <c r="B501" s="10">
        <v>507.75</v>
      </c>
      <c r="C501" s="11">
        <v>18159.95</v>
      </c>
      <c r="D501" s="12">
        <v>2.1499999999999998E-2</v>
      </c>
      <c r="E501" s="12">
        <v>-8.0999999999999996E-3</v>
      </c>
      <c r="F501" s="30">
        <v>0.28049100000001098</v>
      </c>
      <c r="G501" s="31">
        <v>7.4340000000000002</v>
      </c>
      <c r="I501" s="17">
        <f t="shared" si="1"/>
        <v>5.1216321959999103E-2</v>
      </c>
    </row>
    <row r="502" spans="1:9" ht="14.25" customHeight="1">
      <c r="A502" s="10" t="s">
        <v>341</v>
      </c>
      <c r="B502" s="10">
        <v>497.05</v>
      </c>
      <c r="C502" s="11">
        <v>18307.650000000001</v>
      </c>
      <c r="D502" s="12">
        <v>-1.4E-3</v>
      </c>
      <c r="E502" s="12">
        <v>-2E-3</v>
      </c>
      <c r="F502" s="30">
        <v>0.28049100000001098</v>
      </c>
      <c r="G502" s="31">
        <v>7.4690000000000003</v>
      </c>
      <c r="I502" s="17">
        <f t="shared" si="1"/>
        <v>5.3179145209999161E-2</v>
      </c>
    </row>
    <row r="503" spans="1:9" ht="14.25" customHeight="1">
      <c r="A503" s="10" t="s">
        <v>342</v>
      </c>
      <c r="B503" s="10">
        <v>497.75</v>
      </c>
      <c r="C503" s="11">
        <v>18343.900000000001</v>
      </c>
      <c r="D503" s="12">
        <v>6.6E-3</v>
      </c>
      <c r="E503" s="12">
        <v>-3.5999999999999999E-3</v>
      </c>
      <c r="F503" s="30">
        <v>0.28049100000001098</v>
      </c>
      <c r="G503" s="31">
        <v>7.4820000000000002</v>
      </c>
      <c r="I503" s="17">
        <f t="shared" si="1"/>
        <v>5.282389577999913E-2</v>
      </c>
    </row>
    <row r="504" spans="1:9" ht="14.25" customHeight="1">
      <c r="A504" s="10" t="s">
        <v>343</v>
      </c>
      <c r="B504" s="10">
        <v>494.5</v>
      </c>
      <c r="C504" s="11">
        <v>18409.650000000001</v>
      </c>
      <c r="D504" s="12">
        <v>2.1899999999999999E-2</v>
      </c>
      <c r="E504" s="12">
        <v>2.9999999999999997E-4</v>
      </c>
      <c r="F504" s="30">
        <v>0.28049100000001098</v>
      </c>
      <c r="G504" s="31">
        <v>7.4039999999999999</v>
      </c>
      <c r="I504" s="17">
        <f t="shared" si="1"/>
        <v>5.3356593659999188E-2</v>
      </c>
    </row>
    <row r="505" spans="1:9" ht="14.25" customHeight="1">
      <c r="A505" s="10" t="s">
        <v>344</v>
      </c>
      <c r="B505" s="10">
        <v>483.9</v>
      </c>
      <c r="C505" s="11">
        <v>18403.400000000001</v>
      </c>
      <c r="D505" s="12">
        <v>-4.8399999999999999E-2</v>
      </c>
      <c r="E505" s="12">
        <v>4.1000000000000003E-3</v>
      </c>
      <c r="F505" s="30">
        <v>0.28049100000001098</v>
      </c>
      <c r="G505" s="31">
        <v>7.3959999999999999</v>
      </c>
      <c r="I505" s="17">
        <f t="shared" si="1"/>
        <v>5.4364898739999237E-2</v>
      </c>
    </row>
    <row r="506" spans="1:9" ht="14.25" customHeight="1">
      <c r="A506" s="10" t="s">
        <v>345</v>
      </c>
      <c r="B506" s="10">
        <v>508.5</v>
      </c>
      <c r="C506" s="11">
        <v>18329.150000000001</v>
      </c>
      <c r="D506" s="12">
        <v>4.4999999999999997E-3</v>
      </c>
      <c r="E506" s="12">
        <v>-1.1000000000000001E-3</v>
      </c>
      <c r="F506" s="30">
        <v>0.28049100000001098</v>
      </c>
      <c r="G506" s="31">
        <v>7.4450000000000003</v>
      </c>
      <c r="I506" s="17">
        <f t="shared" si="1"/>
        <v>5.3258904949999172E-2</v>
      </c>
    </row>
    <row r="507" spans="1:9" ht="14.25" customHeight="1">
      <c r="A507" s="18">
        <v>44876</v>
      </c>
      <c r="B507" s="10">
        <v>506.2</v>
      </c>
      <c r="C507" s="11">
        <v>18349.7</v>
      </c>
      <c r="D507" s="12">
        <v>1.2699999999999999E-2</v>
      </c>
      <c r="E507" s="12">
        <v>1.78E-2</v>
      </c>
      <c r="F507" s="30">
        <v>0.28049100000001098</v>
      </c>
      <c r="G507" s="31">
        <v>7.4160000000000004</v>
      </c>
      <c r="I507" s="17">
        <f t="shared" si="1"/>
        <v>5.8351527239999382E-2</v>
      </c>
    </row>
    <row r="508" spans="1:9" ht="14.25" customHeight="1">
      <c r="A508" s="18">
        <v>44845</v>
      </c>
      <c r="B508" s="10">
        <v>499.85</v>
      </c>
      <c r="C508" s="11">
        <v>18028.2</v>
      </c>
      <c r="D508" s="12">
        <v>-1.9E-3</v>
      </c>
      <c r="E508" s="12">
        <v>-7.1000000000000004E-3</v>
      </c>
      <c r="F508" s="30">
        <v>0.28049100000001098</v>
      </c>
      <c r="G508" s="31">
        <v>7.4119999999999999</v>
      </c>
      <c r="I508" s="17">
        <f t="shared" si="1"/>
        <v>5.1338520979999108E-2</v>
      </c>
    </row>
    <row r="509" spans="1:9" ht="14.25" customHeight="1">
      <c r="A509" s="18">
        <v>44815</v>
      </c>
      <c r="B509" s="10">
        <v>500.8</v>
      </c>
      <c r="C509" s="11">
        <v>18157</v>
      </c>
      <c r="D509" s="12">
        <v>7.6E-3</v>
      </c>
      <c r="E509" s="12">
        <v>-2.5000000000000001E-3</v>
      </c>
      <c r="F509" s="30">
        <v>0.28049100000001098</v>
      </c>
      <c r="G509" s="31">
        <v>7.4420000000000002</v>
      </c>
      <c r="I509" s="17">
        <f t="shared" si="1"/>
        <v>5.2844632279999151E-2</v>
      </c>
    </row>
    <row r="510" spans="1:9" ht="14.25" customHeight="1">
      <c r="A510" s="18">
        <v>44753</v>
      </c>
      <c r="B510" s="10">
        <v>497</v>
      </c>
      <c r="C510" s="11">
        <v>18202.8</v>
      </c>
      <c r="D510" s="12">
        <v>4.3700000000000003E-2</v>
      </c>
      <c r="E510" s="12">
        <v>4.7000000000000002E-3</v>
      </c>
      <c r="F510" s="30">
        <v>0.28049100000001098</v>
      </c>
      <c r="G510" s="31">
        <v>7.5110000000000001</v>
      </c>
      <c r="I510" s="17">
        <f t="shared" si="1"/>
        <v>5.5360628689999219E-2</v>
      </c>
    </row>
    <row r="511" spans="1:9" ht="14.25" customHeight="1">
      <c r="A511" s="18">
        <v>44662</v>
      </c>
      <c r="B511" s="10">
        <v>476.2</v>
      </c>
      <c r="C511" s="11">
        <v>18117.150000000001</v>
      </c>
      <c r="D511" s="12">
        <v>2.2100000000000002E-2</v>
      </c>
      <c r="E511" s="12">
        <v>3.5999999999999999E-3</v>
      </c>
      <c r="F511" s="30">
        <v>0.28049100000001098</v>
      </c>
      <c r="G511" s="31">
        <v>7.476</v>
      </c>
      <c r="I511" s="17">
        <f t="shared" si="1"/>
        <v>5.4800260439999221E-2</v>
      </c>
    </row>
    <row r="512" spans="1:9" ht="14.25" customHeight="1">
      <c r="A512" s="18">
        <v>44631</v>
      </c>
      <c r="B512" s="10">
        <v>465.9</v>
      </c>
      <c r="C512" s="11">
        <v>18052.7</v>
      </c>
      <c r="D512" s="12">
        <v>8.8000000000000005E-3</v>
      </c>
      <c r="E512" s="12">
        <v>-1.6999999999999999E-3</v>
      </c>
      <c r="F512" s="30">
        <v>0.28049100000001098</v>
      </c>
      <c r="G512" s="31">
        <v>7.4509999999999996</v>
      </c>
      <c r="I512" s="17">
        <f t="shared" si="1"/>
        <v>5.3133780889999163E-2</v>
      </c>
    </row>
    <row r="513" spans="1:9" ht="14.25" customHeight="1">
      <c r="A513" s="18">
        <v>44603</v>
      </c>
      <c r="B513" s="10">
        <v>461.85</v>
      </c>
      <c r="C513" s="11">
        <v>18082.849999999999</v>
      </c>
      <c r="D513" s="12">
        <v>-8.6E-3</v>
      </c>
      <c r="E513" s="12">
        <v>-3.3999999999999998E-3</v>
      </c>
      <c r="F513" s="30">
        <v>0.28049100000001098</v>
      </c>
      <c r="G513" s="31">
        <v>7.4260000000000002</v>
      </c>
      <c r="I513" s="17">
        <f t="shared" ref="I513:I767" si="2">(G513*0.01)+(F513*(E513-(G513*0.01)))</f>
        <v>5.247706893999915E-2</v>
      </c>
    </row>
    <row r="514" spans="1:9" ht="14.25" customHeight="1">
      <c r="A514" s="18">
        <v>44572</v>
      </c>
      <c r="B514" s="10">
        <v>465.85</v>
      </c>
      <c r="C514" s="11">
        <v>18145.400000000001</v>
      </c>
      <c r="D514" s="12">
        <v>-0.02</v>
      </c>
      <c r="E514" s="12">
        <v>7.4000000000000003E-3</v>
      </c>
      <c r="F514" s="30">
        <v>0.28049100000001198</v>
      </c>
      <c r="G514" s="31">
        <v>7.407</v>
      </c>
      <c r="I514" s="17">
        <f t="shared" si="2"/>
        <v>5.5369665029999196E-2</v>
      </c>
    </row>
    <row r="515" spans="1:9" ht="14.25" customHeight="1">
      <c r="A515" s="10" t="s">
        <v>346</v>
      </c>
      <c r="B515" s="10">
        <v>475.35</v>
      </c>
      <c r="C515" s="11">
        <v>18012.2</v>
      </c>
      <c r="D515" s="12">
        <v>1E-4</v>
      </c>
      <c r="E515" s="12">
        <v>1.2699999999999999E-2</v>
      </c>
      <c r="F515" s="30">
        <v>0.28049100000001198</v>
      </c>
      <c r="G515" s="31">
        <v>7.47</v>
      </c>
      <c r="I515" s="17">
        <f t="shared" si="2"/>
        <v>5.7309557999999261E-2</v>
      </c>
    </row>
    <row r="516" spans="1:9" ht="14.25" customHeight="1">
      <c r="A516" s="10" t="s">
        <v>347</v>
      </c>
      <c r="B516" s="10">
        <v>475.3</v>
      </c>
      <c r="C516" s="11">
        <v>17786.8</v>
      </c>
      <c r="D516" s="12">
        <v>2.9000000000000001E-2</v>
      </c>
      <c r="E516" s="12">
        <v>2.8E-3</v>
      </c>
      <c r="F516" s="30">
        <v>0.28049100000001198</v>
      </c>
      <c r="G516" s="31">
        <v>7.4219999999999997</v>
      </c>
      <c r="I516" s="17">
        <f t="shared" si="2"/>
        <v>5.4187332779999139E-2</v>
      </c>
    </row>
    <row r="517" spans="1:9" ht="14.25" customHeight="1">
      <c r="A517" s="10" t="s">
        <v>348</v>
      </c>
      <c r="B517" s="10">
        <v>461.9</v>
      </c>
      <c r="C517" s="11">
        <v>17736.95</v>
      </c>
      <c r="D517" s="12">
        <v>9.1999999999999998E-3</v>
      </c>
      <c r="E517" s="12">
        <v>4.5999999999999999E-3</v>
      </c>
      <c r="F517" s="30">
        <v>0.28049100000001198</v>
      </c>
      <c r="G517" s="31">
        <v>7.4349999999999996</v>
      </c>
      <c r="I517" s="17">
        <f t="shared" si="2"/>
        <v>5.4785752749999167E-2</v>
      </c>
    </row>
    <row r="518" spans="1:9" ht="14.25" customHeight="1">
      <c r="A518" s="10" t="s">
        <v>349</v>
      </c>
      <c r="B518" s="10">
        <v>457.7</v>
      </c>
      <c r="C518" s="11">
        <v>17656.349999999999</v>
      </c>
      <c r="D518" s="12">
        <v>-1.2800000000000001E-2</v>
      </c>
      <c r="E518" s="12">
        <v>-4.1999999999999997E-3</v>
      </c>
      <c r="F518" s="30">
        <v>0.28049100000001198</v>
      </c>
      <c r="G518" s="31">
        <v>7.4260000000000002</v>
      </c>
      <c r="I518" s="17">
        <f t="shared" si="2"/>
        <v>5.2252676139999066E-2</v>
      </c>
    </row>
    <row r="519" spans="1:9" ht="14.25" customHeight="1">
      <c r="A519" s="10" t="s">
        <v>350</v>
      </c>
      <c r="B519" s="10">
        <v>463.65</v>
      </c>
      <c r="C519" s="11">
        <v>17730.75</v>
      </c>
      <c r="D519" s="12">
        <v>1.7600000000000001E-2</v>
      </c>
      <c r="E519" s="12">
        <v>8.8000000000000005E-3</v>
      </c>
      <c r="F519" s="30">
        <v>0.28049100000001198</v>
      </c>
      <c r="G519" s="31">
        <v>7.476</v>
      </c>
      <c r="I519" s="17">
        <f t="shared" si="2"/>
        <v>5.6258813639999211E-2</v>
      </c>
    </row>
    <row r="520" spans="1:9" ht="14.25" customHeight="1">
      <c r="A520" s="10" t="s">
        <v>351</v>
      </c>
      <c r="B520" s="10">
        <v>455.65</v>
      </c>
      <c r="C520" s="11">
        <v>17576.3</v>
      </c>
      <c r="D520" s="12">
        <v>3.0200000000000001E-2</v>
      </c>
      <c r="E520" s="12">
        <v>6.9999999999999999E-4</v>
      </c>
      <c r="F520" s="30">
        <v>0.28049100000001198</v>
      </c>
      <c r="G520" s="31">
        <v>7.46</v>
      </c>
      <c r="I520" s="17">
        <f t="shared" si="2"/>
        <v>5.3871715099999121E-2</v>
      </c>
    </row>
    <row r="521" spans="1:9" ht="14.25" customHeight="1">
      <c r="A521" s="10" t="s">
        <v>352</v>
      </c>
      <c r="B521" s="10">
        <v>442.3</v>
      </c>
      <c r="C521" s="11">
        <v>17563.95</v>
      </c>
      <c r="D521" s="12">
        <v>1.3299999999999999E-2</v>
      </c>
      <c r="E521" s="12">
        <v>3.0000000000000001E-3</v>
      </c>
      <c r="F521" s="30">
        <v>0.28049100000001198</v>
      </c>
      <c r="G521" s="31">
        <v>7.4539999999999997</v>
      </c>
      <c r="I521" s="17">
        <f t="shared" si="2"/>
        <v>5.4473673859999142E-2</v>
      </c>
    </row>
    <row r="522" spans="1:9" ht="14.25" customHeight="1">
      <c r="A522" s="10" t="s">
        <v>353</v>
      </c>
      <c r="B522" s="10">
        <v>436.5</v>
      </c>
      <c r="C522" s="11">
        <v>17512.25</v>
      </c>
      <c r="D522" s="12">
        <v>8.2000000000000007E-3</v>
      </c>
      <c r="E522" s="12">
        <v>1.4E-3</v>
      </c>
      <c r="F522" s="30">
        <v>0.28049100000001198</v>
      </c>
      <c r="G522" s="31">
        <v>7.3620000000000001</v>
      </c>
      <c r="I522" s="17">
        <f t="shared" si="2"/>
        <v>5.3362939979999136E-2</v>
      </c>
    </row>
    <row r="523" spans="1:9" ht="14.25" customHeight="1">
      <c r="A523" s="10" t="s">
        <v>354</v>
      </c>
      <c r="B523" s="10">
        <v>432.95</v>
      </c>
      <c r="C523" s="11">
        <v>17486.95</v>
      </c>
      <c r="D523" s="12">
        <v>-1.0999999999999999E-2</v>
      </c>
      <c r="E523" s="12">
        <v>1.01E-2</v>
      </c>
      <c r="F523" s="30">
        <v>0.28049100000001198</v>
      </c>
      <c r="G523" s="31">
        <v>7.468</v>
      </c>
      <c r="I523" s="17">
        <f t="shared" si="2"/>
        <v>5.656589121999922E-2</v>
      </c>
    </row>
    <row r="524" spans="1:9" ht="14.25" customHeight="1">
      <c r="A524" s="10" t="s">
        <v>355</v>
      </c>
      <c r="B524" s="10">
        <v>437.75</v>
      </c>
      <c r="C524" s="11">
        <v>17311.8</v>
      </c>
      <c r="D524" s="12">
        <v>4.1000000000000003E-3</v>
      </c>
      <c r="E524" s="12">
        <v>7.3000000000000001E-3</v>
      </c>
      <c r="F524" s="30">
        <v>0.28049100000001198</v>
      </c>
      <c r="G524" s="31">
        <v>7.3979999999999997</v>
      </c>
      <c r="I524" s="17">
        <f t="shared" si="2"/>
        <v>5.5276860119999202E-2</v>
      </c>
    </row>
    <row r="525" spans="1:9" ht="14.25" customHeight="1">
      <c r="A525" s="10" t="s">
        <v>356</v>
      </c>
      <c r="B525" s="10">
        <v>435.95</v>
      </c>
      <c r="C525" s="11">
        <v>17185.7</v>
      </c>
      <c r="D525" s="12">
        <v>-1.2200000000000001E-2</v>
      </c>
      <c r="E525" s="12">
        <v>1.01E-2</v>
      </c>
      <c r="F525" s="30">
        <v>0.28049100000001198</v>
      </c>
      <c r="G525" s="31">
        <v>7.34</v>
      </c>
      <c r="I525" s="17">
        <f t="shared" si="2"/>
        <v>5.5644919699999247E-2</v>
      </c>
    </row>
    <row r="526" spans="1:9" ht="14.25" customHeight="1">
      <c r="A526" s="10" t="s">
        <v>357</v>
      </c>
      <c r="B526" s="10">
        <v>441.35</v>
      </c>
      <c r="C526" s="11">
        <v>17014.349999999999</v>
      </c>
      <c r="D526" s="12">
        <v>1.6899999999999998E-2</v>
      </c>
      <c r="E526" s="12">
        <v>-6.4000000000000003E-3</v>
      </c>
      <c r="F526" s="30">
        <v>0.28049100000001198</v>
      </c>
      <c r="G526" s="31">
        <v>7.3330000000000002</v>
      </c>
      <c r="I526" s="17">
        <f t="shared" si="2"/>
        <v>5.0966452569999043E-2</v>
      </c>
    </row>
    <row r="527" spans="1:9" ht="14.25" customHeight="1">
      <c r="A527" s="18">
        <v>44905</v>
      </c>
      <c r="B527" s="10">
        <v>434</v>
      </c>
      <c r="C527" s="11">
        <v>17123.599999999999</v>
      </c>
      <c r="D527" s="12">
        <v>-3.1E-2</v>
      </c>
      <c r="E527" s="12">
        <v>8.2000000000000007E-3</v>
      </c>
      <c r="F527" s="30">
        <v>0.28049100000001198</v>
      </c>
      <c r="G527" s="31">
        <v>7.2919999999999998</v>
      </c>
      <c r="I527" s="17">
        <f t="shared" si="2"/>
        <v>5.4766622479999222E-2</v>
      </c>
    </row>
    <row r="528" spans="1:9" ht="14.25" customHeight="1">
      <c r="A528" s="18">
        <v>44875</v>
      </c>
      <c r="B528" s="10">
        <v>447.9</v>
      </c>
      <c r="C528" s="11">
        <v>16983.55</v>
      </c>
      <c r="D528" s="12">
        <v>4.7100000000000003E-2</v>
      </c>
      <c r="E528" s="12">
        <v>-1.49E-2</v>
      </c>
      <c r="F528" s="30">
        <v>0.28049100000001198</v>
      </c>
      <c r="G528" s="31">
        <v>7.359</v>
      </c>
      <c r="I528" s="17">
        <f t="shared" si="2"/>
        <v>4.876935140999894E-2</v>
      </c>
    </row>
    <row r="529" spans="1:9" ht="14.25" customHeight="1">
      <c r="A529" s="18">
        <v>44844</v>
      </c>
      <c r="B529" s="10">
        <v>427.75</v>
      </c>
      <c r="C529" s="11">
        <v>17241</v>
      </c>
      <c r="D529" s="12">
        <v>-2.0999999999999999E-3</v>
      </c>
      <c r="E529" s="12">
        <v>-4.3E-3</v>
      </c>
      <c r="F529" s="30">
        <v>0.28049100000001198</v>
      </c>
      <c r="G529" s="31">
        <v>7.3929999999999998</v>
      </c>
      <c r="I529" s="17">
        <f t="shared" si="2"/>
        <v>5.1987189069999065E-2</v>
      </c>
    </row>
    <row r="530" spans="1:9" ht="14.25" customHeight="1">
      <c r="A530" s="18">
        <v>44752</v>
      </c>
      <c r="B530" s="10">
        <v>428.65</v>
      </c>
      <c r="C530" s="11">
        <v>17314.650000000001</v>
      </c>
      <c r="D530" s="12">
        <v>2.2700000000000001E-2</v>
      </c>
      <c r="E530" s="12">
        <v>-1E-3</v>
      </c>
      <c r="F530" s="30">
        <v>0.28049100000001198</v>
      </c>
      <c r="G530" s="31">
        <v>7.3120000000000003</v>
      </c>
      <c r="I530" s="17">
        <f t="shared" si="2"/>
        <v>5.2330007079999116E-2</v>
      </c>
    </row>
    <row r="531" spans="1:9" ht="14.25" customHeight="1">
      <c r="A531" s="18">
        <v>44722</v>
      </c>
      <c r="B531" s="10">
        <v>419.15</v>
      </c>
      <c r="C531" s="11">
        <v>17331.8</v>
      </c>
      <c r="D531" s="12">
        <v>4.0000000000000002E-4</v>
      </c>
      <c r="E531" s="12">
        <v>3.3E-3</v>
      </c>
      <c r="F531" s="30">
        <v>0.28049100000001198</v>
      </c>
      <c r="G531" s="31">
        <v>7.2329999999999997</v>
      </c>
      <c r="I531" s="17">
        <f t="shared" si="2"/>
        <v>5.2967706269999165E-2</v>
      </c>
    </row>
    <row r="532" spans="1:9" ht="14.25" customHeight="1">
      <c r="A532" s="18">
        <v>44661</v>
      </c>
      <c r="B532" s="10">
        <v>419</v>
      </c>
      <c r="C532" s="11">
        <v>17274.3</v>
      </c>
      <c r="D532" s="12">
        <v>-1.23E-2</v>
      </c>
      <c r="E532" s="12">
        <v>2.29E-2</v>
      </c>
      <c r="F532" s="30">
        <v>0.28049100000001198</v>
      </c>
      <c r="G532" s="31">
        <v>7.2939999999999996</v>
      </c>
      <c r="I532" s="17">
        <f t="shared" si="2"/>
        <v>5.8904230359999393E-2</v>
      </c>
    </row>
    <row r="533" spans="1:9" ht="14.25" customHeight="1">
      <c r="A533" s="18">
        <v>44630</v>
      </c>
      <c r="B533" s="10">
        <v>424.2</v>
      </c>
      <c r="C533" s="11">
        <v>16887.349999999999</v>
      </c>
      <c r="D533" s="12">
        <v>6.6E-3</v>
      </c>
      <c r="E533" s="12">
        <v>-1.21E-2</v>
      </c>
      <c r="F533" s="30">
        <v>0.28049100000001198</v>
      </c>
      <c r="G533" s="31">
        <v>7.2770000000000001</v>
      </c>
      <c r="I533" s="17">
        <f t="shared" si="2"/>
        <v>4.8964728829998985E-2</v>
      </c>
    </row>
    <row r="534" spans="1:9" ht="14.25" customHeight="1">
      <c r="A534" s="10" t="s">
        <v>358</v>
      </c>
      <c r="B534" s="10">
        <v>421.4</v>
      </c>
      <c r="C534" s="11">
        <v>17094.349999999999</v>
      </c>
      <c r="D534" s="12">
        <v>2.92E-2</v>
      </c>
      <c r="E534" s="12">
        <v>1.6400000000000001E-2</v>
      </c>
      <c r="F534" s="30">
        <v>0.28049100000001198</v>
      </c>
      <c r="G534" s="31">
        <v>7.266</v>
      </c>
      <c r="I534" s="17">
        <f t="shared" si="2"/>
        <v>5.6879576339999328E-2</v>
      </c>
    </row>
    <row r="535" spans="1:9" ht="14.25" customHeight="1">
      <c r="A535" s="10" t="s">
        <v>359</v>
      </c>
      <c r="B535" s="10">
        <v>409.45</v>
      </c>
      <c r="C535" s="11">
        <v>16818.099999999999</v>
      </c>
      <c r="D535" s="12">
        <v>-1.2500000000000001E-2</v>
      </c>
      <c r="E535" s="12">
        <v>-2.3999999999999998E-3</v>
      </c>
      <c r="F535" s="30">
        <v>0.28049100000001198</v>
      </c>
      <c r="G535" s="31">
        <v>7.2380000000000004</v>
      </c>
      <c r="I535" s="17">
        <f t="shared" si="2"/>
        <v>5.1404883019999105E-2</v>
      </c>
    </row>
    <row r="536" spans="1:9" ht="14.25" customHeight="1">
      <c r="A536" s="10" t="s">
        <v>360</v>
      </c>
      <c r="B536" s="10">
        <v>414.65</v>
      </c>
      <c r="C536" s="11">
        <v>16858.599999999999</v>
      </c>
      <c r="D536" s="12">
        <v>-2.4799999999999999E-2</v>
      </c>
      <c r="E536" s="12">
        <v>-8.6999999999999994E-3</v>
      </c>
      <c r="F536" s="30">
        <v>0.28049100000001198</v>
      </c>
      <c r="G536" s="31">
        <v>7.1550000000000002</v>
      </c>
      <c r="I536" s="17">
        <f t="shared" si="2"/>
        <v>4.9040597249999041E-2</v>
      </c>
    </row>
    <row r="537" spans="1:9" ht="14.25" customHeight="1">
      <c r="A537" s="10" t="s">
        <v>361</v>
      </c>
      <c r="B537" s="10">
        <v>425.2</v>
      </c>
      <c r="C537" s="11">
        <v>17007.400000000001</v>
      </c>
      <c r="D537" s="12">
        <v>4.7199999999999999E-2</v>
      </c>
      <c r="E537" s="12">
        <v>-5.0000000000000001E-4</v>
      </c>
      <c r="F537" s="30">
        <v>0.28049100000001198</v>
      </c>
      <c r="G537" s="31">
        <v>7.1079999999999997</v>
      </c>
      <c r="I537" s="17">
        <f t="shared" si="2"/>
        <v>5.1002454219999147E-2</v>
      </c>
    </row>
    <row r="538" spans="1:9" ht="14.25" customHeight="1">
      <c r="A538" s="10" t="s">
        <v>362</v>
      </c>
      <c r="B538" s="10">
        <v>406.05</v>
      </c>
      <c r="C538" s="11">
        <v>17016.3</v>
      </c>
      <c r="D538" s="12">
        <v>-3.3799999999999997E-2</v>
      </c>
      <c r="E538" s="12">
        <v>-1.7999999999999999E-2</v>
      </c>
      <c r="F538" s="30">
        <v>0.28049100000001198</v>
      </c>
      <c r="G538" s="31">
        <v>7.181</v>
      </c>
      <c r="I538" s="17">
        <f t="shared" si="2"/>
        <v>4.6619103289998923E-2</v>
      </c>
    </row>
    <row r="539" spans="1:9" ht="14.25" customHeight="1">
      <c r="A539" s="10" t="s">
        <v>363</v>
      </c>
      <c r="B539" s="10">
        <v>420.25</v>
      </c>
      <c r="C539" s="11">
        <v>17327.349999999999</v>
      </c>
      <c r="D539" s="12">
        <v>-2.92E-2</v>
      </c>
      <c r="E539" s="12">
        <v>-1.72E-2</v>
      </c>
      <c r="F539" s="30">
        <v>0.28049100000001198</v>
      </c>
      <c r="G539" s="31">
        <v>7.1669999999999998</v>
      </c>
      <c r="I539" s="17">
        <f t="shared" si="2"/>
        <v>4.6742764829998937E-2</v>
      </c>
    </row>
    <row r="540" spans="1:9" ht="14.25" customHeight="1">
      <c r="A540" s="10" t="s">
        <v>364</v>
      </c>
      <c r="B540" s="10">
        <v>432.9</v>
      </c>
      <c r="C540" s="11">
        <v>17629.8</v>
      </c>
      <c r="D540" s="12">
        <v>4.5999999999999999E-3</v>
      </c>
      <c r="E540" s="12">
        <v>-5.0000000000000001E-3</v>
      </c>
      <c r="F540" s="30">
        <v>0.28049100000001198</v>
      </c>
      <c r="G540" s="31">
        <v>7.1349999999999998</v>
      </c>
      <c r="I540" s="17">
        <f t="shared" si="2"/>
        <v>4.9934512149999083E-2</v>
      </c>
    </row>
    <row r="541" spans="1:9" ht="14.25" customHeight="1">
      <c r="A541" s="10" t="s">
        <v>365</v>
      </c>
      <c r="B541" s="10">
        <v>430.9</v>
      </c>
      <c r="C541" s="11">
        <v>17718.349999999999</v>
      </c>
      <c r="D541" s="12">
        <v>5.4999999999999997E-3</v>
      </c>
      <c r="E541" s="12">
        <v>-5.4999999999999997E-3</v>
      </c>
      <c r="F541" s="30">
        <v>0.28049100000001198</v>
      </c>
      <c r="G541" s="31">
        <v>7.1849999999999996</v>
      </c>
      <c r="I541" s="17">
        <f t="shared" si="2"/>
        <v>5.0154021149999069E-2</v>
      </c>
    </row>
    <row r="542" spans="1:9" ht="14.25" customHeight="1">
      <c r="A542" s="10" t="s">
        <v>366</v>
      </c>
      <c r="B542" s="10">
        <v>428.55</v>
      </c>
      <c r="C542" s="11">
        <v>17816.25</v>
      </c>
      <c r="D542" s="12">
        <v>-1.5E-3</v>
      </c>
      <c r="E542" s="12">
        <v>1.0999999999999999E-2</v>
      </c>
      <c r="F542" s="30">
        <v>0.28049100000001198</v>
      </c>
      <c r="G542" s="31">
        <v>7.1790000000000003</v>
      </c>
      <c r="I542" s="17">
        <f t="shared" si="2"/>
        <v>5.4738952109999274E-2</v>
      </c>
    </row>
    <row r="543" spans="1:9" ht="14.25" customHeight="1">
      <c r="A543" s="10" t="s">
        <v>367</v>
      </c>
      <c r="B543" s="10">
        <v>429.2</v>
      </c>
      <c r="C543" s="11">
        <v>17622.25</v>
      </c>
      <c r="D543" s="12">
        <v>4.2299999999999997E-2</v>
      </c>
      <c r="E543" s="12">
        <v>5.1999999999999998E-3</v>
      </c>
      <c r="F543" s="30">
        <v>0.28049100000001198</v>
      </c>
      <c r="G543" s="31">
        <v>7.218</v>
      </c>
      <c r="I543" s="17">
        <f t="shared" si="2"/>
        <v>5.3392712819999202E-2</v>
      </c>
    </row>
    <row r="544" spans="1:9" ht="14.25" customHeight="1">
      <c r="A544" s="10" t="s">
        <v>368</v>
      </c>
      <c r="B544" s="10">
        <v>411.8</v>
      </c>
      <c r="C544" s="11">
        <v>17530.849999999999</v>
      </c>
      <c r="D544" s="12">
        <v>-6.5000000000000002E-2</v>
      </c>
      <c r="E544" s="12">
        <v>-1.9400000000000001E-2</v>
      </c>
      <c r="F544" s="30">
        <v>0.28049100000001198</v>
      </c>
      <c r="G544" s="31">
        <v>7.2320000000000002</v>
      </c>
      <c r="I544" s="17">
        <f t="shared" si="2"/>
        <v>4.6593365479998906E-2</v>
      </c>
    </row>
    <row r="545" spans="1:9" ht="14.25" customHeight="1">
      <c r="A545" s="10" t="s">
        <v>369</v>
      </c>
      <c r="B545" s="10">
        <v>440.45</v>
      </c>
      <c r="C545" s="11">
        <v>17877.400000000001</v>
      </c>
      <c r="D545" s="12">
        <v>2.9000000000000001E-2</v>
      </c>
      <c r="E545" s="12">
        <v>-7.0000000000000001E-3</v>
      </c>
      <c r="F545" s="30">
        <v>0.28049100000001198</v>
      </c>
      <c r="G545" s="31">
        <v>7.2149999999999999</v>
      </c>
      <c r="I545" s="17">
        <f t="shared" si="2"/>
        <v>4.9949137349999055E-2</v>
      </c>
    </row>
    <row r="546" spans="1:9" ht="14.25" customHeight="1">
      <c r="A546" s="10" t="s">
        <v>370</v>
      </c>
      <c r="B546" s="10">
        <v>428.05</v>
      </c>
      <c r="C546" s="11">
        <v>18003.75</v>
      </c>
      <c r="D546" s="12">
        <v>1.9E-2</v>
      </c>
      <c r="E546" s="12">
        <v>-3.7000000000000002E-3</v>
      </c>
      <c r="F546" s="30">
        <v>0.28049100000001198</v>
      </c>
      <c r="G546" s="31">
        <v>7.1879999999999997</v>
      </c>
      <c r="I546" s="17">
        <f t="shared" si="2"/>
        <v>5.0680490219999097E-2</v>
      </c>
    </row>
    <row r="547" spans="1:9" ht="14.25" customHeight="1">
      <c r="A547" s="10" t="s">
        <v>371</v>
      </c>
      <c r="B547" s="10">
        <v>420.05</v>
      </c>
      <c r="C547" s="11">
        <v>18070.05</v>
      </c>
      <c r="D547" s="12">
        <v>-1.01E-2</v>
      </c>
      <c r="E547" s="12">
        <v>7.4999999999999997E-3</v>
      </c>
      <c r="F547" s="30">
        <v>0.28049100000001198</v>
      </c>
      <c r="G547" s="31">
        <v>7.2530000000000001</v>
      </c>
      <c r="I547" s="17">
        <f t="shared" si="2"/>
        <v>5.4289670269999216E-2</v>
      </c>
    </row>
    <row r="548" spans="1:9" ht="14.25" customHeight="1">
      <c r="A548" s="18">
        <v>44904</v>
      </c>
      <c r="B548" s="10">
        <v>424.35</v>
      </c>
      <c r="C548" s="11">
        <v>17936.349999999999</v>
      </c>
      <c r="D548" s="12">
        <v>3.4000000000000002E-2</v>
      </c>
      <c r="E548" s="12">
        <v>5.7999999999999996E-3</v>
      </c>
      <c r="F548" s="30">
        <v>0.28049100000001198</v>
      </c>
      <c r="G548" s="31">
        <v>7.2169999999999996</v>
      </c>
      <c r="I548" s="17">
        <f t="shared" si="2"/>
        <v>5.3553812329999201E-2</v>
      </c>
    </row>
    <row r="549" spans="1:9" ht="14.25" customHeight="1">
      <c r="A549" s="18">
        <v>44813</v>
      </c>
      <c r="B549" s="10">
        <v>410.4</v>
      </c>
      <c r="C549" s="11">
        <v>17833.349999999999</v>
      </c>
      <c r="D549" s="12">
        <v>-2.63E-2</v>
      </c>
      <c r="E549" s="12">
        <v>1.9E-3</v>
      </c>
      <c r="F549" s="30">
        <v>0.28049100000001198</v>
      </c>
      <c r="G549" s="31">
        <v>7.2919999999999998</v>
      </c>
      <c r="I549" s="17">
        <f t="shared" si="2"/>
        <v>5.2999529179999144E-2</v>
      </c>
    </row>
    <row r="550" spans="1:9" ht="14.25" customHeight="1">
      <c r="A550" s="18">
        <v>44782</v>
      </c>
      <c r="B550" s="10">
        <v>421.5</v>
      </c>
      <c r="C550" s="11">
        <v>17798.75</v>
      </c>
      <c r="D550" s="12">
        <v>4.0000000000000002E-4</v>
      </c>
      <c r="E550" s="12">
        <v>9.9000000000000008E-3</v>
      </c>
      <c r="F550" s="30">
        <v>0.28049100000001198</v>
      </c>
      <c r="G550" s="31">
        <v>7.2859999999999996</v>
      </c>
      <c r="I550" s="17">
        <f t="shared" si="2"/>
        <v>5.5200286639999242E-2</v>
      </c>
    </row>
    <row r="551" spans="1:9" ht="14.25" customHeight="1">
      <c r="A551" s="18">
        <v>44751</v>
      </c>
      <c r="B551" s="10">
        <v>421.35</v>
      </c>
      <c r="C551" s="11">
        <v>17624.400000000001</v>
      </c>
      <c r="D551" s="12">
        <v>-1.83E-2</v>
      </c>
      <c r="E551" s="12">
        <v>-1.8E-3</v>
      </c>
      <c r="F551" s="30">
        <v>0.28049100000001198</v>
      </c>
      <c r="G551" s="31">
        <v>7.2809999999999997</v>
      </c>
      <c r="I551" s="17">
        <f t="shared" si="2"/>
        <v>5.1882566489999109E-2</v>
      </c>
    </row>
    <row r="552" spans="1:9" ht="14.25" customHeight="1">
      <c r="A552" s="18">
        <v>44721</v>
      </c>
      <c r="B552" s="10">
        <v>429.2</v>
      </c>
      <c r="C552" s="11">
        <v>17655.599999999999</v>
      </c>
      <c r="D552" s="12">
        <v>6.2199999999999998E-2</v>
      </c>
      <c r="E552" s="12">
        <v>-5.9999999999999995E-4</v>
      </c>
      <c r="F552" s="30">
        <v>0.28049100000001198</v>
      </c>
      <c r="G552" s="31">
        <v>7.27</v>
      </c>
      <c r="I552" s="17">
        <f t="shared" si="2"/>
        <v>5.2140009699999122E-2</v>
      </c>
    </row>
    <row r="553" spans="1:9" ht="14.25" customHeight="1">
      <c r="A553" s="18">
        <v>44690</v>
      </c>
      <c r="B553" s="10">
        <v>404.05</v>
      </c>
      <c r="C553" s="11">
        <v>17665.8</v>
      </c>
      <c r="D553" s="12">
        <v>8.0000000000000002E-3</v>
      </c>
      <c r="E553" s="12">
        <v>7.1999999999999998E-3</v>
      </c>
      <c r="F553" s="30">
        <v>0.28049100000001198</v>
      </c>
      <c r="G553" s="31">
        <v>7.2640000000000002</v>
      </c>
      <c r="I553" s="17">
        <f t="shared" si="2"/>
        <v>5.4284668959999227E-2</v>
      </c>
    </row>
    <row r="554" spans="1:9" ht="14.25" customHeight="1">
      <c r="A554" s="18">
        <v>44601</v>
      </c>
      <c r="B554" s="10">
        <v>400.85</v>
      </c>
      <c r="C554" s="11">
        <v>17539.45</v>
      </c>
      <c r="D554" s="12">
        <v>-4.1999999999999997E-3</v>
      </c>
      <c r="E554" s="12">
        <v>-2.0000000000000001E-4</v>
      </c>
      <c r="F554" s="30">
        <v>0.28049100000001198</v>
      </c>
      <c r="G554" s="31">
        <v>7.242</v>
      </c>
      <c r="I554" s="17">
        <f t="shared" si="2"/>
        <v>5.2050743579999129E-2</v>
      </c>
    </row>
    <row r="555" spans="1:9" ht="14.25" customHeight="1">
      <c r="A555" s="18">
        <v>44570</v>
      </c>
      <c r="B555" s="10">
        <v>402.55</v>
      </c>
      <c r="C555" s="11">
        <v>17542.8</v>
      </c>
      <c r="D555" s="12">
        <v>-1.4200000000000001E-2</v>
      </c>
      <c r="E555" s="12">
        <v>-1.2200000000000001E-2</v>
      </c>
      <c r="F555" s="30">
        <v>0.28049100000001298</v>
      </c>
      <c r="G555" s="31">
        <v>7.1820000000000004</v>
      </c>
      <c r="I555" s="17">
        <f t="shared" si="2"/>
        <v>4.8253146179998915E-2</v>
      </c>
    </row>
    <row r="556" spans="1:9" ht="14.25" customHeight="1">
      <c r="A556" s="10" t="s">
        <v>372</v>
      </c>
      <c r="B556" s="10">
        <v>408.35</v>
      </c>
      <c r="C556" s="11">
        <v>17759.3</v>
      </c>
      <c r="D556" s="12">
        <v>-5.7999999999999996E-3</v>
      </c>
      <c r="E556" s="12">
        <v>2.58E-2</v>
      </c>
      <c r="F556" s="30">
        <v>0.28049100000001298</v>
      </c>
      <c r="G556" s="31">
        <v>7.2889999999999997</v>
      </c>
      <c r="I556" s="17">
        <f t="shared" si="2"/>
        <v>5.9681678809999389E-2</v>
      </c>
    </row>
    <row r="557" spans="1:9" ht="14.25" customHeight="1">
      <c r="A557" s="10" t="s">
        <v>373</v>
      </c>
      <c r="B557" s="10">
        <v>410.75</v>
      </c>
      <c r="C557" s="11">
        <v>17312.900000000001</v>
      </c>
      <c r="D557" s="12">
        <v>5.1499999999999997E-2</v>
      </c>
      <c r="E557" s="12">
        <v>-1.4E-2</v>
      </c>
      <c r="F557" s="30">
        <v>0.28049100000001298</v>
      </c>
      <c r="G557" s="31">
        <v>7.2670000000000003</v>
      </c>
      <c r="I557" s="17">
        <f t="shared" si="2"/>
        <v>4.8359845029998877E-2</v>
      </c>
    </row>
    <row r="558" spans="1:9" ht="14.25" customHeight="1">
      <c r="A558" s="10" t="s">
        <v>374</v>
      </c>
      <c r="B558" s="10">
        <v>390.65</v>
      </c>
      <c r="C558" s="11">
        <v>17558.900000000001</v>
      </c>
      <c r="D558" s="12">
        <v>5.3999999999999999E-2</v>
      </c>
      <c r="E558" s="12">
        <v>2.0999999999999999E-3</v>
      </c>
      <c r="F558" s="30">
        <v>0.28049100000001298</v>
      </c>
      <c r="G558" s="31">
        <v>7.31</v>
      </c>
      <c r="I558" s="17">
        <f t="shared" si="2"/>
        <v>5.3185138999999076E-2</v>
      </c>
    </row>
    <row r="559" spans="1:9" ht="14.25" customHeight="1">
      <c r="A559" s="10" t="s">
        <v>375</v>
      </c>
      <c r="B559" s="10">
        <v>370.65</v>
      </c>
      <c r="C559" s="11">
        <v>17522.45</v>
      </c>
      <c r="D559" s="12">
        <v>-1.1000000000000001E-3</v>
      </c>
      <c r="E559" s="12">
        <v>-4.7000000000000002E-3</v>
      </c>
      <c r="F559" s="30">
        <v>0.28049100000001298</v>
      </c>
      <c r="G559" s="31">
        <v>7.3479999999999999</v>
      </c>
      <c r="I559" s="17">
        <f t="shared" si="2"/>
        <v>5.1551213619998988E-2</v>
      </c>
    </row>
    <row r="560" spans="1:9" ht="14.25" customHeight="1">
      <c r="A560" s="10" t="s">
        <v>376</v>
      </c>
      <c r="B560" s="10">
        <v>371.05</v>
      </c>
      <c r="C560" s="11">
        <v>17604.95</v>
      </c>
      <c r="D560" s="12">
        <v>2.9700000000000001E-2</v>
      </c>
      <c r="E560" s="12">
        <v>1.6000000000000001E-3</v>
      </c>
      <c r="F560" s="30">
        <v>0.28049100000001298</v>
      </c>
      <c r="G560" s="31">
        <v>7.3</v>
      </c>
      <c r="I560" s="17">
        <f t="shared" si="2"/>
        <v>5.2972942599999073E-2</v>
      </c>
    </row>
    <row r="561" spans="1:9" ht="14.25" customHeight="1">
      <c r="A561" s="10" t="s">
        <v>377</v>
      </c>
      <c r="B561" s="10">
        <v>360.35</v>
      </c>
      <c r="C561" s="11">
        <v>17577.5</v>
      </c>
      <c r="D561" s="12">
        <v>-1.6999999999999999E-3</v>
      </c>
      <c r="E561" s="12">
        <v>5.0000000000000001E-3</v>
      </c>
      <c r="F561" s="30">
        <v>0.28049100000001298</v>
      </c>
      <c r="G561" s="31">
        <v>7.157</v>
      </c>
      <c r="I561" s="17">
        <f t="shared" si="2"/>
        <v>5.2897714129999142E-2</v>
      </c>
    </row>
    <row r="562" spans="1:9" ht="14.25" customHeight="1">
      <c r="A562" s="10" t="s">
        <v>378</v>
      </c>
      <c r="B562" s="10">
        <v>360.95</v>
      </c>
      <c r="C562" s="11">
        <v>17490.7</v>
      </c>
      <c r="D562" s="12">
        <v>-1.7999999999999999E-2</v>
      </c>
      <c r="E562" s="12">
        <v>-1.5100000000000001E-2</v>
      </c>
      <c r="F562" s="30">
        <v>0.28049100000001298</v>
      </c>
      <c r="G562" s="31">
        <v>7.242</v>
      </c>
      <c r="I562" s="17">
        <f t="shared" si="2"/>
        <v>4.7871427679998857E-2</v>
      </c>
    </row>
    <row r="563" spans="1:9" ht="14.25" customHeight="1">
      <c r="A563" s="10" t="s">
        <v>379</v>
      </c>
      <c r="B563" s="10">
        <v>367.55</v>
      </c>
      <c r="C563" s="11">
        <v>17758.45</v>
      </c>
      <c r="D563" s="12">
        <v>-1.09E-2</v>
      </c>
      <c r="E563" s="12">
        <v>-1.0999999999999999E-2</v>
      </c>
      <c r="F563" s="30">
        <v>0.28049100000001298</v>
      </c>
      <c r="G563" s="31">
        <v>7.1959999999999997</v>
      </c>
      <c r="I563" s="17">
        <f t="shared" si="2"/>
        <v>4.8690466639998917E-2</v>
      </c>
    </row>
    <row r="564" spans="1:9" ht="14.25" customHeight="1">
      <c r="A564" s="10" t="s">
        <v>380</v>
      </c>
      <c r="B564" s="10">
        <v>371.6</v>
      </c>
      <c r="C564" s="11">
        <v>17956.5</v>
      </c>
      <c r="D564" s="12">
        <v>-4.4000000000000003E-3</v>
      </c>
      <c r="E564" s="12">
        <v>6.9999999999999999E-4</v>
      </c>
      <c r="F564" s="30">
        <v>0.28049100000001298</v>
      </c>
      <c r="G564" s="31">
        <v>7.24</v>
      </c>
      <c r="I564" s="17">
        <f t="shared" si="2"/>
        <v>5.228879529999908E-2</v>
      </c>
    </row>
    <row r="565" spans="1:9" ht="14.25" customHeight="1">
      <c r="A565" s="10" t="s">
        <v>381</v>
      </c>
      <c r="B565" s="10">
        <v>373.25</v>
      </c>
      <c r="C565" s="11">
        <v>17944.25</v>
      </c>
      <c r="D565" s="12">
        <v>-8.8999999999999999E-3</v>
      </c>
      <c r="E565" s="12">
        <v>6.7000000000000002E-3</v>
      </c>
      <c r="F565" s="30">
        <v>0.28049100000001298</v>
      </c>
      <c r="G565" s="31">
        <v>7.32</v>
      </c>
      <c r="I565" s="17">
        <f t="shared" si="2"/>
        <v>5.4547348499999135E-2</v>
      </c>
    </row>
    <row r="566" spans="1:9" ht="14.25" customHeight="1">
      <c r="A566" s="10" t="s">
        <v>382</v>
      </c>
      <c r="B566" s="10">
        <v>376.6</v>
      </c>
      <c r="C566" s="11">
        <v>17825.25</v>
      </c>
      <c r="D566" s="12">
        <v>3.7000000000000002E-3</v>
      </c>
      <c r="E566" s="12">
        <v>7.1999999999999998E-3</v>
      </c>
      <c r="F566" s="30">
        <v>0.28049100000001298</v>
      </c>
      <c r="G566" s="31">
        <v>7.3319999999999999</v>
      </c>
      <c r="I566" s="17">
        <f t="shared" si="2"/>
        <v>5.4773935079999142E-2</v>
      </c>
    </row>
    <row r="567" spans="1:9" ht="14.25" customHeight="1">
      <c r="A567" s="18">
        <v>44903</v>
      </c>
      <c r="B567" s="10">
        <v>375.2</v>
      </c>
      <c r="C567" s="11">
        <v>17698.150000000001</v>
      </c>
      <c r="D567" s="12">
        <v>7.4999999999999997E-3</v>
      </c>
      <c r="E567" s="12">
        <v>2.2000000000000001E-3</v>
      </c>
      <c r="F567" s="30">
        <v>0.28049100000001298</v>
      </c>
      <c r="G567" s="31">
        <v>7.3380000000000001</v>
      </c>
      <c r="I567" s="17">
        <f t="shared" si="2"/>
        <v>5.3414650619999074E-2</v>
      </c>
    </row>
    <row r="568" spans="1:9" ht="14.25" customHeight="1">
      <c r="A568" s="18">
        <v>44873</v>
      </c>
      <c r="B568" s="10">
        <v>372.4</v>
      </c>
      <c r="C568" s="11">
        <v>17659</v>
      </c>
      <c r="D568" s="12">
        <v>7.3000000000000001E-3</v>
      </c>
      <c r="E568" s="12">
        <v>7.1000000000000004E-3</v>
      </c>
      <c r="F568" s="30">
        <v>0.28049100000001298</v>
      </c>
      <c r="G568" s="31">
        <v>7.367</v>
      </c>
      <c r="I568" s="17">
        <f t="shared" si="2"/>
        <v>5.4997714129999133E-2</v>
      </c>
    </row>
    <row r="569" spans="1:9" ht="14.25" customHeight="1">
      <c r="A569" s="18">
        <v>44842</v>
      </c>
      <c r="B569" s="10">
        <v>369.7</v>
      </c>
      <c r="C569" s="11">
        <v>17534.75</v>
      </c>
      <c r="D569" s="12">
        <v>-1.4500000000000001E-2</v>
      </c>
      <c r="E569" s="12">
        <v>5.9999999999999995E-4</v>
      </c>
      <c r="F569" s="30">
        <v>0.28049100000001298</v>
      </c>
      <c r="G569" s="31">
        <v>7.391</v>
      </c>
      <c r="I569" s="17">
        <f t="shared" si="2"/>
        <v>5.3347204789999048E-2</v>
      </c>
    </row>
    <row r="570" spans="1:9" ht="14.25" customHeight="1">
      <c r="A570" s="18">
        <v>44781</v>
      </c>
      <c r="B570" s="10">
        <v>375.15</v>
      </c>
      <c r="C570" s="11">
        <v>17525.099999999999</v>
      </c>
      <c r="D570" s="12">
        <v>7.4000000000000003E-3</v>
      </c>
      <c r="E570" s="12">
        <v>7.3000000000000001E-3</v>
      </c>
      <c r="F570" s="30">
        <v>0.28049100000001298</v>
      </c>
      <c r="G570" s="31">
        <v>7.4139999999999997</v>
      </c>
      <c r="I570" s="17">
        <f t="shared" si="2"/>
        <v>5.539198155999913E-2</v>
      </c>
    </row>
    <row r="571" spans="1:9" ht="14.25" customHeight="1">
      <c r="A571" s="18">
        <v>44689</v>
      </c>
      <c r="B571" s="10">
        <v>372.4</v>
      </c>
      <c r="C571" s="11">
        <v>17397.5</v>
      </c>
      <c r="D571" s="12">
        <v>-2.1499999999999998E-2</v>
      </c>
      <c r="E571" s="12">
        <v>8.9999999999999998E-4</v>
      </c>
      <c r="F571" s="30">
        <v>0.28049100000001298</v>
      </c>
      <c r="G571" s="31">
        <v>7.44</v>
      </c>
      <c r="I571" s="17">
        <f t="shared" si="2"/>
        <v>5.3783911499999046E-2</v>
      </c>
    </row>
    <row r="572" spans="1:9" ht="14.25" customHeight="1">
      <c r="A572" s="18">
        <v>44659</v>
      </c>
      <c r="B572" s="10">
        <v>380.6</v>
      </c>
      <c r="C572" s="11">
        <v>17382</v>
      </c>
      <c r="D572" s="12">
        <v>2.0400000000000001E-2</v>
      </c>
      <c r="E572" s="12">
        <v>-4.0000000000000002E-4</v>
      </c>
      <c r="F572" s="30">
        <v>0.28049100000001298</v>
      </c>
      <c r="G572" s="31">
        <v>7.4489999999999998</v>
      </c>
      <c r="I572" s="17">
        <f t="shared" si="2"/>
        <v>5.3484029009999032E-2</v>
      </c>
    </row>
    <row r="573" spans="1:9" ht="14.25" customHeight="1">
      <c r="A573" s="18">
        <v>44628</v>
      </c>
      <c r="B573" s="10">
        <v>373</v>
      </c>
      <c r="C573" s="11">
        <v>17388.150000000001</v>
      </c>
      <c r="D573" s="12">
        <v>5.7000000000000002E-3</v>
      </c>
      <c r="E573" s="12">
        <v>2.5000000000000001E-3</v>
      </c>
      <c r="F573" s="30">
        <v>0.28049100000001298</v>
      </c>
      <c r="G573" s="31">
        <v>7.4340000000000002</v>
      </c>
      <c r="I573" s="17">
        <f t="shared" si="2"/>
        <v>5.418952655999907E-2</v>
      </c>
    </row>
    <row r="574" spans="1:9" ht="14.25" customHeight="1">
      <c r="A574" s="18">
        <v>44600</v>
      </c>
      <c r="B574" s="10">
        <v>370.9</v>
      </c>
      <c r="C574" s="11">
        <v>17345.45</v>
      </c>
      <c r="D574" s="12">
        <v>-1.03E-2</v>
      </c>
      <c r="E574" s="12">
        <v>2.9999999999999997E-4</v>
      </c>
      <c r="F574" s="30">
        <v>0.28049100000001298</v>
      </c>
      <c r="G574" s="31">
        <v>7.4370000000000003</v>
      </c>
      <c r="I574" s="17">
        <f t="shared" si="2"/>
        <v>5.3594031629999039E-2</v>
      </c>
    </row>
    <row r="575" spans="1:9" ht="14.25" customHeight="1">
      <c r="A575" s="18">
        <v>44569</v>
      </c>
      <c r="B575" s="10">
        <v>374.75</v>
      </c>
      <c r="C575" s="11">
        <v>17340.05</v>
      </c>
      <c r="D575" s="12">
        <v>1.1299999999999999E-2</v>
      </c>
      <c r="E575" s="12">
        <v>1.06E-2</v>
      </c>
      <c r="F575" s="30">
        <v>0.28049100000001298</v>
      </c>
      <c r="G575" s="31">
        <v>7.4379999999999997</v>
      </c>
      <c r="I575" s="17">
        <f t="shared" si="2"/>
        <v>5.6490284019999171E-2</v>
      </c>
    </row>
    <row r="576" spans="1:9" ht="14.25" customHeight="1">
      <c r="A576" s="10" t="s">
        <v>383</v>
      </c>
      <c r="B576" s="10">
        <v>370.55</v>
      </c>
      <c r="C576" s="11">
        <v>17158.25</v>
      </c>
      <c r="D576" s="12">
        <v>-2E-3</v>
      </c>
      <c r="E576" s="12">
        <v>1.35E-2</v>
      </c>
      <c r="F576" s="30">
        <v>0.28049100000001298</v>
      </c>
      <c r="G576" s="31">
        <v>7.3840000000000003</v>
      </c>
      <c r="I576" s="17">
        <f t="shared" si="2"/>
        <v>5.6915173059999213E-2</v>
      </c>
    </row>
    <row r="577" spans="1:9" ht="14.25" customHeight="1">
      <c r="A577" s="10" t="s">
        <v>384</v>
      </c>
      <c r="B577" s="10">
        <v>371.3</v>
      </c>
      <c r="C577" s="11">
        <v>16929.599999999999</v>
      </c>
      <c r="D577" s="12">
        <v>4.7000000000000002E-3</v>
      </c>
      <c r="E577" s="12">
        <v>1.7299999999999999E-2</v>
      </c>
      <c r="F577" s="30">
        <v>0.28049100000001298</v>
      </c>
      <c r="G577" s="31">
        <v>7.3369999999999997</v>
      </c>
      <c r="I577" s="17">
        <f t="shared" si="2"/>
        <v>5.7642869629999274E-2</v>
      </c>
    </row>
    <row r="578" spans="1:9" ht="14.25" customHeight="1">
      <c r="A578" s="10" t="s">
        <v>385</v>
      </c>
      <c r="B578" s="10">
        <v>369.55</v>
      </c>
      <c r="C578" s="11">
        <v>16641.8</v>
      </c>
      <c r="D578" s="12">
        <v>-1E-4</v>
      </c>
      <c r="E578" s="12">
        <v>9.5999999999999992E-3</v>
      </c>
      <c r="F578" s="30">
        <v>0.28049100000001298</v>
      </c>
      <c r="G578" s="31">
        <v>7.391</v>
      </c>
      <c r="I578" s="17">
        <f t="shared" si="2"/>
        <v>5.5871623789999166E-2</v>
      </c>
    </row>
    <row r="579" spans="1:9" ht="14.25" customHeight="1">
      <c r="A579" s="10" t="s">
        <v>386</v>
      </c>
      <c r="B579" s="10">
        <v>369.6</v>
      </c>
      <c r="C579" s="11">
        <v>16483.849999999999</v>
      </c>
      <c r="D579" s="12">
        <v>-5.1999999999999998E-3</v>
      </c>
      <c r="E579" s="12">
        <v>-8.8000000000000005E-3</v>
      </c>
      <c r="F579" s="30">
        <v>0.28049100000001298</v>
      </c>
      <c r="G579" s="31">
        <v>7.4269999999999996</v>
      </c>
      <c r="I579" s="17">
        <f t="shared" si="2"/>
        <v>5.0969612629998926E-2</v>
      </c>
    </row>
    <row r="580" spans="1:9" ht="14.25" customHeight="1">
      <c r="A580" s="10" t="s">
        <v>387</v>
      </c>
      <c r="B580" s="10">
        <v>371.55</v>
      </c>
      <c r="C580" s="11">
        <v>16631</v>
      </c>
      <c r="D580" s="12">
        <v>2.3E-3</v>
      </c>
      <c r="E580" s="12">
        <v>-5.3E-3</v>
      </c>
      <c r="F580" s="30">
        <v>0.28049100000001298</v>
      </c>
      <c r="G580" s="31">
        <v>7.415</v>
      </c>
      <c r="I580" s="17">
        <f t="shared" si="2"/>
        <v>5.1864990049998977E-2</v>
      </c>
    </row>
    <row r="581" spans="1:9" ht="14.25" customHeight="1">
      <c r="A581" s="10" t="s">
        <v>388</v>
      </c>
      <c r="B581" s="10">
        <v>370.7</v>
      </c>
      <c r="C581" s="11">
        <v>16719.45</v>
      </c>
      <c r="D581" s="12">
        <v>5.4000000000000003E-3</v>
      </c>
      <c r="E581" s="12">
        <v>6.8999999999999999E-3</v>
      </c>
      <c r="F581" s="30">
        <v>0.28049100000001298</v>
      </c>
      <c r="G581" s="31">
        <v>7.3540000000000001</v>
      </c>
      <c r="I581" s="17">
        <f t="shared" si="2"/>
        <v>5.4848079759999141E-2</v>
      </c>
    </row>
    <row r="582" spans="1:9" ht="14.25" customHeight="1">
      <c r="A582" s="10" t="s">
        <v>389</v>
      </c>
      <c r="B582" s="10">
        <v>368.7</v>
      </c>
      <c r="C582" s="11">
        <v>16605.25</v>
      </c>
      <c r="D582" s="12">
        <v>-5.4000000000000003E-3</v>
      </c>
      <c r="E582" s="12">
        <v>5.1000000000000004E-3</v>
      </c>
      <c r="F582" s="30">
        <v>0.28049100000001298</v>
      </c>
      <c r="G582" s="31">
        <v>7.2939999999999996</v>
      </c>
      <c r="I582" s="17">
        <f t="shared" si="2"/>
        <v>5.3911490559999116E-2</v>
      </c>
    </row>
    <row r="583" spans="1:9" ht="14.25" customHeight="1">
      <c r="A583" s="10" t="s">
        <v>390</v>
      </c>
      <c r="B583" s="10">
        <v>370.7</v>
      </c>
      <c r="C583" s="11">
        <v>16520.849999999999</v>
      </c>
      <c r="D583" s="12">
        <v>5.0000000000000001E-4</v>
      </c>
      <c r="E583" s="12">
        <v>1.0999999999999999E-2</v>
      </c>
      <c r="F583" s="30">
        <v>0.28049100000001298</v>
      </c>
      <c r="G583" s="31">
        <v>7.391</v>
      </c>
      <c r="I583" s="17">
        <f t="shared" si="2"/>
        <v>5.626431118999918E-2</v>
      </c>
    </row>
    <row r="584" spans="1:9" ht="14.25" customHeight="1">
      <c r="A584" s="10" t="s">
        <v>391</v>
      </c>
      <c r="B584" s="10">
        <v>370.5</v>
      </c>
      <c r="C584" s="11">
        <v>16340.55</v>
      </c>
      <c r="D584" s="12">
        <v>9.4999999999999998E-3</v>
      </c>
      <c r="E584" s="12">
        <v>3.8E-3</v>
      </c>
      <c r="F584" s="30">
        <v>0.28049100000001298</v>
      </c>
      <c r="G584" s="31">
        <v>7.3739999999999997</v>
      </c>
      <c r="I584" s="17">
        <f t="shared" si="2"/>
        <v>5.4122459459999092E-2</v>
      </c>
    </row>
    <row r="585" spans="1:9" ht="14.25" customHeight="1">
      <c r="A585" s="10" t="s">
        <v>392</v>
      </c>
      <c r="B585" s="10">
        <v>367</v>
      </c>
      <c r="C585" s="11">
        <v>16278.5</v>
      </c>
      <c r="D585" s="12">
        <v>6.4000000000000003E-3</v>
      </c>
      <c r="E585" s="12">
        <v>1.43E-2</v>
      </c>
      <c r="F585" s="30">
        <v>0.28049100000001298</v>
      </c>
      <c r="G585" s="31">
        <v>7.4240000000000004</v>
      </c>
      <c r="I585" s="17">
        <f t="shared" si="2"/>
        <v>5.7427369459999225E-2</v>
      </c>
    </row>
    <row r="586" spans="1:9" ht="14.25" customHeight="1">
      <c r="A586" s="10" t="s">
        <v>393</v>
      </c>
      <c r="B586" s="10">
        <v>364.65</v>
      </c>
      <c r="C586" s="11">
        <v>16049.2</v>
      </c>
      <c r="D586" s="12">
        <v>1.0800000000000001E-2</v>
      </c>
      <c r="E586" s="12">
        <v>6.8999999999999999E-3</v>
      </c>
      <c r="F586" s="30">
        <v>0.28049100000001298</v>
      </c>
      <c r="G586" s="31">
        <v>7.45</v>
      </c>
      <c r="I586" s="17">
        <f t="shared" si="2"/>
        <v>5.5538808399999126E-2</v>
      </c>
    </row>
    <row r="587" spans="1:9" ht="14.25" customHeight="1">
      <c r="A587" s="10" t="s">
        <v>394</v>
      </c>
      <c r="B587" s="10">
        <v>360.75</v>
      </c>
      <c r="C587" s="11">
        <v>15938.65</v>
      </c>
      <c r="D587" s="12">
        <v>-1.1599999999999999E-2</v>
      </c>
      <c r="E587" s="12">
        <v>-1.8E-3</v>
      </c>
      <c r="F587" s="30">
        <v>0.28049100000001298</v>
      </c>
      <c r="G587" s="31">
        <v>7.4589999999999996</v>
      </c>
      <c r="I587" s="17">
        <f t="shared" si="2"/>
        <v>5.3163292509999016E-2</v>
      </c>
    </row>
    <row r="588" spans="1:9" ht="14.25" customHeight="1">
      <c r="A588" s="10" t="s">
        <v>395</v>
      </c>
      <c r="B588" s="10">
        <v>365</v>
      </c>
      <c r="C588" s="11">
        <v>15966.65</v>
      </c>
      <c r="D588" s="12">
        <v>2.6100000000000002E-2</v>
      </c>
      <c r="E588" s="12">
        <v>-5.7000000000000002E-3</v>
      </c>
      <c r="F588" s="30">
        <v>0.28049100000001298</v>
      </c>
      <c r="G588" s="31">
        <v>7.4660000000000002</v>
      </c>
      <c r="I588" s="17">
        <f t="shared" si="2"/>
        <v>5.2119743239998961E-2</v>
      </c>
    </row>
    <row r="589" spans="1:9" ht="14.25" customHeight="1">
      <c r="A589" s="18">
        <v>44902</v>
      </c>
      <c r="B589" s="10">
        <v>355.7</v>
      </c>
      <c r="C589" s="11">
        <v>16058.3</v>
      </c>
      <c r="D589" s="12">
        <v>4.4000000000000003E-3</v>
      </c>
      <c r="E589" s="12">
        <v>-9.7000000000000003E-3</v>
      </c>
      <c r="F589" s="30">
        <v>0.28049100000001298</v>
      </c>
      <c r="G589" s="31">
        <v>7.407</v>
      </c>
      <c r="I589" s="17">
        <f t="shared" si="2"/>
        <v>5.0573268929998909E-2</v>
      </c>
    </row>
    <row r="590" spans="1:9" ht="14.25" customHeight="1">
      <c r="A590" s="18">
        <v>44872</v>
      </c>
      <c r="B590" s="10">
        <v>354.15</v>
      </c>
      <c r="C590" s="11">
        <v>16216</v>
      </c>
      <c r="D590" s="12">
        <v>-3.8E-3</v>
      </c>
      <c r="E590" s="12">
        <v>-2.9999999999999997E-4</v>
      </c>
      <c r="F590" s="30">
        <v>0.28049100000001298</v>
      </c>
      <c r="G590" s="31">
        <v>7.444</v>
      </c>
      <c r="I590" s="17">
        <f t="shared" si="2"/>
        <v>5.3476102659999039E-2</v>
      </c>
    </row>
    <row r="591" spans="1:9" ht="14.25" customHeight="1">
      <c r="A591" s="18">
        <v>44780</v>
      </c>
      <c r="B591" s="10">
        <v>355.5</v>
      </c>
      <c r="C591" s="11">
        <v>16220.6</v>
      </c>
      <c r="D591" s="12">
        <v>-5.8999999999999999E-3</v>
      </c>
      <c r="E591" s="12">
        <v>5.4000000000000003E-3</v>
      </c>
      <c r="F591" s="30">
        <v>0.28049100000001298</v>
      </c>
      <c r="G591" s="31">
        <v>7.4189999999999996</v>
      </c>
      <c r="I591" s="17">
        <f t="shared" si="2"/>
        <v>5.4895024109999101E-2</v>
      </c>
    </row>
    <row r="592" spans="1:9" ht="14.25" customHeight="1">
      <c r="A592" s="18">
        <v>44749</v>
      </c>
      <c r="B592" s="10">
        <v>357.6</v>
      </c>
      <c r="C592" s="11">
        <v>16132.9</v>
      </c>
      <c r="D592" s="12">
        <v>7.1999999999999998E-3</v>
      </c>
      <c r="E592" s="12">
        <v>8.8999999999999999E-3</v>
      </c>
      <c r="F592" s="30">
        <v>0.28049100000001298</v>
      </c>
      <c r="G592" s="31">
        <v>7.3959999999999999</v>
      </c>
      <c r="I592" s="17">
        <f t="shared" si="2"/>
        <v>5.5711255539999158E-2</v>
      </c>
    </row>
    <row r="593" spans="1:9" ht="14.25" customHeight="1">
      <c r="A593" s="18">
        <v>44719</v>
      </c>
      <c r="B593" s="10">
        <v>355.05</v>
      </c>
      <c r="C593" s="11">
        <v>15989.8</v>
      </c>
      <c r="D593" s="12">
        <v>-6.9999999999999999E-4</v>
      </c>
      <c r="E593" s="12">
        <v>1.1299999999999999E-2</v>
      </c>
      <c r="F593" s="30">
        <v>0.28049100000001298</v>
      </c>
      <c r="G593" s="31">
        <v>7.4820000000000002</v>
      </c>
      <c r="I593" s="17">
        <f t="shared" si="2"/>
        <v>5.700321167999918E-2</v>
      </c>
    </row>
    <row r="594" spans="1:9" ht="14.25" customHeight="1">
      <c r="A594" s="18">
        <v>44688</v>
      </c>
      <c r="B594" s="10">
        <v>355.3</v>
      </c>
      <c r="C594" s="11">
        <v>15810.85</v>
      </c>
      <c r="D594" s="12">
        <v>-2.8E-3</v>
      </c>
      <c r="E594" s="12">
        <v>-1.5E-3</v>
      </c>
      <c r="F594" s="30">
        <v>0.28049100000001298</v>
      </c>
      <c r="G594" s="31">
        <v>7.4269999999999996</v>
      </c>
      <c r="I594" s="17">
        <f t="shared" si="2"/>
        <v>5.3017196929999018E-2</v>
      </c>
    </row>
    <row r="595" spans="1:9" ht="14.25" customHeight="1">
      <c r="A595" s="18">
        <v>44658</v>
      </c>
      <c r="B595" s="10">
        <v>356.3</v>
      </c>
      <c r="C595" s="11">
        <v>15835.35</v>
      </c>
      <c r="D595" s="12">
        <v>5.1000000000000004E-3</v>
      </c>
      <c r="E595" s="12">
        <v>5.3E-3</v>
      </c>
      <c r="F595" s="30">
        <v>0.28049100000001398</v>
      </c>
      <c r="G595" s="31">
        <v>7.5460000000000003</v>
      </c>
      <c r="I595" s="17">
        <f t="shared" si="2"/>
        <v>5.578075143999902E-2</v>
      </c>
    </row>
    <row r="596" spans="1:9" ht="14.25" customHeight="1">
      <c r="A596" s="18">
        <v>44568</v>
      </c>
      <c r="B596" s="10">
        <v>354.5</v>
      </c>
      <c r="C596" s="11">
        <v>15752.05</v>
      </c>
      <c r="D596" s="12">
        <v>-6.1999999999999998E-3</v>
      </c>
      <c r="E596" s="12">
        <v>-1.8E-3</v>
      </c>
      <c r="F596" s="30">
        <v>0.28049100000001398</v>
      </c>
      <c r="G596" s="31">
        <v>7.617</v>
      </c>
      <c r="I596" s="17">
        <f t="shared" si="2"/>
        <v>5.4300116729998911E-2</v>
      </c>
    </row>
    <row r="597" spans="1:9" ht="14.25" customHeight="1">
      <c r="A597" s="10" t="s">
        <v>396</v>
      </c>
      <c r="B597" s="10">
        <v>356.7</v>
      </c>
      <c r="C597" s="11">
        <v>15780.25</v>
      </c>
      <c r="D597" s="12">
        <v>5.8999999999999999E-3</v>
      </c>
      <c r="E597" s="12">
        <v>-1.1999999999999999E-3</v>
      </c>
      <c r="F597" s="30">
        <v>0.28049100000001398</v>
      </c>
      <c r="G597" s="31">
        <v>7.5919999999999996</v>
      </c>
      <c r="I597" s="17">
        <f t="shared" si="2"/>
        <v>5.4288534079998924E-2</v>
      </c>
    </row>
    <row r="598" spans="1:9" ht="14.25" customHeight="1">
      <c r="A598" s="10" t="s">
        <v>397</v>
      </c>
      <c r="B598" s="10">
        <v>354.6</v>
      </c>
      <c r="C598" s="11">
        <v>15799.1</v>
      </c>
      <c r="D598" s="12">
        <v>-1.77E-2</v>
      </c>
      <c r="E598" s="12">
        <v>-3.2000000000000002E-3</v>
      </c>
      <c r="F598" s="30">
        <v>0.28049100000001398</v>
      </c>
      <c r="G598" s="31">
        <v>7.5810000000000004</v>
      </c>
      <c r="I598" s="17">
        <f t="shared" si="2"/>
        <v>5.36484060899989E-2</v>
      </c>
    </row>
    <row r="599" spans="1:9" ht="14.25" customHeight="1">
      <c r="A599" s="10" t="s">
        <v>398</v>
      </c>
      <c r="B599" s="10">
        <v>361</v>
      </c>
      <c r="C599" s="11">
        <v>15850.2</v>
      </c>
      <c r="D599" s="12">
        <v>-9.2999999999999992E-3</v>
      </c>
      <c r="E599" s="12">
        <v>1.1000000000000001E-3</v>
      </c>
      <c r="F599" s="30">
        <v>0.28049100000001398</v>
      </c>
      <c r="G599" s="31">
        <v>7.6040000000000001</v>
      </c>
      <c r="I599" s="17">
        <f t="shared" si="2"/>
        <v>5.5020004459998953E-2</v>
      </c>
    </row>
    <row r="600" spans="1:9" ht="14.25" customHeight="1">
      <c r="A600" s="10" t="s">
        <v>399</v>
      </c>
      <c r="B600" s="10">
        <v>364.4</v>
      </c>
      <c r="C600" s="11">
        <v>15832.05</v>
      </c>
      <c r="D600" s="12">
        <v>-7.1999999999999998E-3</v>
      </c>
      <c r="E600" s="12">
        <v>8.5000000000000006E-3</v>
      </c>
      <c r="F600" s="30">
        <v>0.28049100000001398</v>
      </c>
      <c r="G600" s="31">
        <v>7.5190000000000001</v>
      </c>
      <c r="I600" s="17">
        <f t="shared" si="2"/>
        <v>5.6484055209999079E-2</v>
      </c>
    </row>
    <row r="601" spans="1:9" ht="14.25" customHeight="1">
      <c r="A601" s="10" t="s">
        <v>400</v>
      </c>
      <c r="B601" s="10">
        <v>367.05</v>
      </c>
      <c r="C601" s="11">
        <v>15699.25</v>
      </c>
      <c r="D601" s="12">
        <v>4.7999999999999996E-3</v>
      </c>
      <c r="E601" s="12">
        <v>9.1999999999999998E-3</v>
      </c>
      <c r="F601" s="30">
        <v>0.28049100000001398</v>
      </c>
      <c r="G601" s="31">
        <v>7.4960000000000004</v>
      </c>
      <c r="I601" s="17">
        <f t="shared" si="2"/>
        <v>5.6514911839999085E-2</v>
      </c>
    </row>
    <row r="602" spans="1:9" ht="14.25" customHeight="1">
      <c r="A602" s="10" t="s">
        <v>401</v>
      </c>
      <c r="B602" s="10">
        <v>365.3</v>
      </c>
      <c r="C602" s="11">
        <v>15556.65</v>
      </c>
      <c r="D602" s="12">
        <v>2.2499999999999999E-2</v>
      </c>
      <c r="E602" s="12">
        <v>9.2999999999999992E-3</v>
      </c>
      <c r="F602" s="30">
        <v>0.28049100000001398</v>
      </c>
      <c r="G602" s="31">
        <v>7.4939999999999998</v>
      </c>
      <c r="I602" s="17">
        <f t="shared" si="2"/>
        <v>5.6528570759999078E-2</v>
      </c>
    </row>
    <row r="603" spans="1:9" ht="14.25" customHeight="1">
      <c r="A603" s="10" t="s">
        <v>402</v>
      </c>
      <c r="B603" s="10">
        <v>357.25</v>
      </c>
      <c r="C603" s="11">
        <v>15413.3</v>
      </c>
      <c r="D603" s="12">
        <v>-7.4000000000000003E-3</v>
      </c>
      <c r="E603" s="12">
        <v>-1.44E-2</v>
      </c>
      <c r="F603" s="30">
        <v>0.28049100000001398</v>
      </c>
      <c r="G603" s="31">
        <v>7.5179999999999998</v>
      </c>
      <c r="I603" s="17">
        <f t="shared" si="2"/>
        <v>5.0053616219998751E-2</v>
      </c>
    </row>
    <row r="604" spans="1:9" ht="14.25" customHeight="1">
      <c r="A604" s="10" t="s">
        <v>403</v>
      </c>
      <c r="B604" s="10">
        <v>359.9</v>
      </c>
      <c r="C604" s="11">
        <v>15638.8</v>
      </c>
      <c r="D604" s="12">
        <v>1.24E-2</v>
      </c>
      <c r="E604" s="12">
        <v>1.8800000000000001E-2</v>
      </c>
      <c r="F604" s="30">
        <v>0.28049100000001398</v>
      </c>
      <c r="G604" s="31">
        <v>7.5</v>
      </c>
      <c r="I604" s="17">
        <f t="shared" si="2"/>
        <v>5.9236405799999212E-2</v>
      </c>
    </row>
    <row r="605" spans="1:9" ht="14.25" customHeight="1">
      <c r="A605" s="10" t="s">
        <v>404</v>
      </c>
      <c r="B605" s="10">
        <v>355.5</v>
      </c>
      <c r="C605" s="11">
        <v>15350.15</v>
      </c>
      <c r="D605" s="12">
        <v>-1.55E-2</v>
      </c>
      <c r="E605" s="12">
        <v>3.7000000000000002E-3</v>
      </c>
      <c r="F605" s="30">
        <v>0.28049100000001398</v>
      </c>
      <c r="G605" s="31">
        <v>7.4560000000000004</v>
      </c>
      <c r="I605" s="17">
        <f t="shared" si="2"/>
        <v>5.4684407739999011E-2</v>
      </c>
    </row>
    <row r="606" spans="1:9" ht="14.25" customHeight="1">
      <c r="A606" s="10" t="s">
        <v>405</v>
      </c>
      <c r="B606" s="10">
        <v>361.1</v>
      </c>
      <c r="C606" s="11">
        <v>15293.5</v>
      </c>
      <c r="D606" s="12">
        <v>2.4400000000000002E-2</v>
      </c>
      <c r="E606" s="12">
        <v>-4.4000000000000003E-3</v>
      </c>
      <c r="F606" s="30">
        <v>0.28049100000001398</v>
      </c>
      <c r="G606" s="31">
        <v>7.4340000000000002</v>
      </c>
      <c r="I606" s="17">
        <f t="shared" si="2"/>
        <v>5.2254138659998901E-2</v>
      </c>
    </row>
    <row r="607" spans="1:9" ht="14.25" customHeight="1">
      <c r="A607" s="10" t="s">
        <v>406</v>
      </c>
      <c r="B607" s="10">
        <v>352.5</v>
      </c>
      <c r="C607" s="11">
        <v>15360.6</v>
      </c>
      <c r="D607" s="12">
        <v>-3.0000000000000001E-3</v>
      </c>
      <c r="E607" s="12">
        <v>-2.1100000000000001E-2</v>
      </c>
      <c r="F607" s="30">
        <v>0.28049100000001398</v>
      </c>
      <c r="G607" s="31">
        <v>7.4139999999999997</v>
      </c>
      <c r="I607" s="17">
        <f t="shared" si="2"/>
        <v>4.7426037159998671E-2</v>
      </c>
    </row>
    <row r="608" spans="1:9" ht="14.25" customHeight="1">
      <c r="A608" s="10" t="s">
        <v>407</v>
      </c>
      <c r="B608" s="10">
        <v>353.55</v>
      </c>
      <c r="C608" s="11">
        <v>15692.15</v>
      </c>
      <c r="D608" s="12">
        <v>-2.0999999999999999E-3</v>
      </c>
      <c r="E608" s="12">
        <v>-2.5000000000000001E-3</v>
      </c>
      <c r="F608" s="30">
        <v>0.28049100000001398</v>
      </c>
      <c r="G608" s="31">
        <v>7.415</v>
      </c>
      <c r="I608" s="17">
        <f t="shared" si="2"/>
        <v>5.2650364849998937E-2</v>
      </c>
    </row>
    <row r="609" spans="1:9" ht="14.25" customHeight="1">
      <c r="A609" s="10" t="s">
        <v>408</v>
      </c>
      <c r="B609" s="10">
        <v>354.3</v>
      </c>
      <c r="C609" s="11">
        <v>15732.1</v>
      </c>
      <c r="D609" s="12">
        <v>-1.1000000000000001E-3</v>
      </c>
      <c r="E609" s="12">
        <v>-2.7000000000000001E-3</v>
      </c>
      <c r="F609" s="30">
        <v>0.28049100000001398</v>
      </c>
      <c r="G609" s="31">
        <v>7.4089999999999998</v>
      </c>
      <c r="I609" s="17">
        <f t="shared" si="2"/>
        <v>5.2551096109998932E-2</v>
      </c>
    </row>
    <row r="610" spans="1:9" ht="14.25" customHeight="1">
      <c r="A610" s="10" t="s">
        <v>409</v>
      </c>
      <c r="B610" s="10">
        <v>354.7</v>
      </c>
      <c r="C610" s="11">
        <v>15774.4</v>
      </c>
      <c r="D610" s="12">
        <v>-2.8000000000000001E-2</v>
      </c>
      <c r="E610" s="12">
        <v>-2.64E-2</v>
      </c>
      <c r="F610" s="30">
        <v>0.28049100000001398</v>
      </c>
      <c r="G610" s="31">
        <v>7.35</v>
      </c>
      <c r="I610" s="17">
        <f t="shared" si="2"/>
        <v>4.5478949099998597E-2</v>
      </c>
    </row>
    <row r="611" spans="1:9" ht="14.25" customHeight="1">
      <c r="A611" s="18">
        <v>44840</v>
      </c>
      <c r="B611" s="10">
        <v>364.9</v>
      </c>
      <c r="C611" s="11">
        <v>16201.8</v>
      </c>
      <c r="D611" s="12">
        <v>-5.0000000000000001E-4</v>
      </c>
      <c r="E611" s="12">
        <v>-1.6799999999999999E-2</v>
      </c>
      <c r="F611" s="30">
        <v>0.28049100000001398</v>
      </c>
      <c r="G611" s="31">
        <v>7.2939999999999996</v>
      </c>
      <c r="I611" s="17">
        <f t="shared" si="2"/>
        <v>4.7768737659998742E-2</v>
      </c>
    </row>
    <row r="612" spans="1:9" ht="14.25" customHeight="1">
      <c r="A612" s="18">
        <v>44810</v>
      </c>
      <c r="B612" s="10">
        <v>365.1</v>
      </c>
      <c r="C612" s="11">
        <v>16478.099999999999</v>
      </c>
      <c r="D612" s="12">
        <v>-1.6400000000000001E-2</v>
      </c>
      <c r="E612" s="12">
        <v>7.4000000000000003E-3</v>
      </c>
      <c r="F612" s="30">
        <v>0.28049100000001398</v>
      </c>
      <c r="G612" s="31">
        <v>7.3049999999999997</v>
      </c>
      <c r="I612" s="17">
        <f t="shared" si="2"/>
        <v>5.4635765849999088E-2</v>
      </c>
    </row>
    <row r="613" spans="1:9" ht="14.25" customHeight="1">
      <c r="A613" s="18">
        <v>44779</v>
      </c>
      <c r="B613" s="10">
        <v>371.2</v>
      </c>
      <c r="C613" s="11">
        <v>16356.25</v>
      </c>
      <c r="D613" s="12">
        <v>2.0199999999999999E-2</v>
      </c>
      <c r="E613" s="12">
        <v>-3.7000000000000002E-3</v>
      </c>
      <c r="F613" s="30">
        <v>0.28049100000001398</v>
      </c>
      <c r="G613" s="31">
        <v>7.359</v>
      </c>
      <c r="I613" s="17">
        <f t="shared" si="2"/>
        <v>5.1910850609998921E-2</v>
      </c>
    </row>
    <row r="614" spans="1:9" ht="14.25" customHeight="1">
      <c r="A614" s="18">
        <v>44748</v>
      </c>
      <c r="B614" s="10">
        <v>363.85</v>
      </c>
      <c r="C614" s="11">
        <v>16416.349999999999</v>
      </c>
      <c r="D614" s="12">
        <v>-1.8E-3</v>
      </c>
      <c r="E614" s="12">
        <v>-9.1999999999999998E-3</v>
      </c>
      <c r="F614" s="30">
        <v>0.28049100000001398</v>
      </c>
      <c r="G614" s="31">
        <v>7.3860000000000001</v>
      </c>
      <c r="I614" s="17">
        <f t="shared" si="2"/>
        <v>5.056241753999885E-2</v>
      </c>
    </row>
    <row r="615" spans="1:9" ht="14.25" customHeight="1">
      <c r="A615" s="18">
        <v>44718</v>
      </c>
      <c r="B615" s="10">
        <v>364.5</v>
      </c>
      <c r="C615" s="11">
        <v>16569.55</v>
      </c>
      <c r="D615" s="12">
        <v>9.4000000000000004E-3</v>
      </c>
      <c r="E615" s="12">
        <v>-8.9999999999999998E-4</v>
      </c>
      <c r="F615" s="30">
        <v>0.28049100000001398</v>
      </c>
      <c r="G615" s="31">
        <v>7.359</v>
      </c>
      <c r="I615" s="17">
        <f t="shared" si="2"/>
        <v>5.2696225409998965E-2</v>
      </c>
    </row>
    <row r="616" spans="1:9" ht="14.25" customHeight="1">
      <c r="A616" s="18">
        <v>44626</v>
      </c>
      <c r="B616" s="10">
        <v>361.1</v>
      </c>
      <c r="C616" s="11">
        <v>16584.3</v>
      </c>
      <c r="D616" s="12">
        <v>-5.4999999999999997E-3</v>
      </c>
      <c r="E616" s="12">
        <v>-2.5999999999999999E-3</v>
      </c>
      <c r="F616" s="30">
        <v>0.28049100000001398</v>
      </c>
      <c r="G616" s="31">
        <v>7.32</v>
      </c>
      <c r="I616" s="17">
        <f t="shared" si="2"/>
        <v>5.1938782199998937E-2</v>
      </c>
    </row>
    <row r="617" spans="1:9" ht="14.25" customHeight="1">
      <c r="A617" s="18">
        <v>44598</v>
      </c>
      <c r="B617" s="10">
        <v>363.1</v>
      </c>
      <c r="C617" s="11">
        <v>16628</v>
      </c>
      <c r="D617" s="12">
        <v>1.8E-3</v>
      </c>
      <c r="E617" s="12">
        <v>6.4000000000000003E-3</v>
      </c>
      <c r="F617" s="30">
        <v>0.28049100000001398</v>
      </c>
      <c r="G617" s="31">
        <v>7.3550000000000004</v>
      </c>
      <c r="I617" s="17">
        <f t="shared" si="2"/>
        <v>5.471502934999907E-2</v>
      </c>
    </row>
    <row r="618" spans="1:9" ht="14.25" customHeight="1">
      <c r="A618" s="18">
        <v>44567</v>
      </c>
      <c r="B618" s="10">
        <v>362.45</v>
      </c>
      <c r="C618" s="11">
        <v>16522.75</v>
      </c>
      <c r="D618" s="12">
        <v>5.3E-3</v>
      </c>
      <c r="E618" s="12">
        <v>-3.7000000000000002E-3</v>
      </c>
      <c r="F618" s="30">
        <v>0.28049100000001398</v>
      </c>
      <c r="G618" s="31">
        <v>7.3659999999999997</v>
      </c>
      <c r="I618" s="17">
        <f t="shared" si="2"/>
        <v>5.1961216239998921E-2</v>
      </c>
    </row>
    <row r="619" spans="1:9" ht="14.25" customHeight="1">
      <c r="A619" s="10" t="s">
        <v>410</v>
      </c>
      <c r="B619" s="10">
        <v>360.55</v>
      </c>
      <c r="C619" s="11">
        <v>16584.55</v>
      </c>
      <c r="D619" s="12">
        <v>5.0000000000000001E-3</v>
      </c>
      <c r="E619" s="12">
        <v>-4.5999999999999999E-3</v>
      </c>
      <c r="F619" s="30">
        <v>0.28049100000001398</v>
      </c>
      <c r="G619" s="31">
        <v>7.3179999999999996</v>
      </c>
      <c r="I619" s="17">
        <f t="shared" si="2"/>
        <v>5.136341001999891E-2</v>
      </c>
    </row>
    <row r="620" spans="1:9" ht="14.25" customHeight="1">
      <c r="A620" s="10" t="s">
        <v>411</v>
      </c>
      <c r="B620" s="10">
        <v>358.75</v>
      </c>
      <c r="C620" s="11">
        <v>16661.400000000001</v>
      </c>
      <c r="D620" s="12">
        <v>1.5299999999999999E-2</v>
      </c>
      <c r="E620" s="12">
        <v>1.89E-2</v>
      </c>
      <c r="F620" s="30">
        <v>0.28049100000001398</v>
      </c>
      <c r="G620" s="31">
        <v>7.2439999999999998</v>
      </c>
      <c r="I620" s="17">
        <f t="shared" si="2"/>
        <v>5.7422511859999255E-2</v>
      </c>
    </row>
    <row r="621" spans="1:9" ht="14.25" customHeight="1">
      <c r="A621" s="10" t="s">
        <v>412</v>
      </c>
      <c r="B621" s="10">
        <v>353.35</v>
      </c>
      <c r="C621" s="11">
        <v>16352.45</v>
      </c>
      <c r="D621" s="12">
        <v>8.3000000000000001E-3</v>
      </c>
      <c r="E621" s="12">
        <v>1.1299999999999999E-2</v>
      </c>
      <c r="F621" s="30">
        <v>0.28049100000001398</v>
      </c>
      <c r="G621" s="31">
        <v>7.2149999999999999</v>
      </c>
      <c r="I621" s="17">
        <f t="shared" si="2"/>
        <v>5.5082122649999149E-2</v>
      </c>
    </row>
    <row r="622" spans="1:9" ht="14.25" customHeight="1">
      <c r="A622" s="10" t="s">
        <v>413</v>
      </c>
      <c r="B622" s="10">
        <v>350.45</v>
      </c>
      <c r="C622" s="11">
        <v>16170.15</v>
      </c>
      <c r="D622" s="12">
        <v>-1.2800000000000001E-2</v>
      </c>
      <c r="E622" s="12">
        <v>8.9999999999999993E-3</v>
      </c>
      <c r="F622" s="30">
        <v>0.28049100000001398</v>
      </c>
      <c r="G622" s="31">
        <v>7.3010000000000002</v>
      </c>
      <c r="I622" s="17">
        <f t="shared" si="2"/>
        <v>5.5055771089999109E-2</v>
      </c>
    </row>
    <row r="623" spans="1:9" ht="14.25" customHeight="1">
      <c r="A623" s="10" t="s">
        <v>414</v>
      </c>
      <c r="B623" s="10">
        <v>355</v>
      </c>
      <c r="C623" s="11">
        <v>16025.8</v>
      </c>
      <c r="D623" s="12">
        <v>-1.46E-2</v>
      </c>
      <c r="E623" s="12">
        <v>-6.1999999999999998E-3</v>
      </c>
      <c r="F623" s="30">
        <v>0.28049100000001398</v>
      </c>
      <c r="G623" s="31">
        <v>7.4649999999999999</v>
      </c>
      <c r="I623" s="17">
        <f t="shared" si="2"/>
        <v>5.1972302649998865E-2</v>
      </c>
    </row>
    <row r="624" spans="1:9" ht="14.25" customHeight="1">
      <c r="A624" s="10" t="s">
        <v>415</v>
      </c>
      <c r="B624" s="10">
        <v>360.25</v>
      </c>
      <c r="C624" s="11">
        <v>16125.15</v>
      </c>
      <c r="D624" s="12">
        <v>-5.9999999999999995E-4</v>
      </c>
      <c r="E624" s="12">
        <v>-5.4999999999999997E-3</v>
      </c>
      <c r="F624" s="30">
        <v>0.28049100000001398</v>
      </c>
      <c r="G624" s="31">
        <v>7.4509999999999996</v>
      </c>
      <c r="I624" s="17">
        <f t="shared" si="2"/>
        <v>5.2067915089998876E-2</v>
      </c>
    </row>
    <row r="625" spans="1:9" ht="14.25" customHeight="1">
      <c r="A625" s="10" t="s">
        <v>416</v>
      </c>
      <c r="B625" s="10">
        <v>360.45</v>
      </c>
      <c r="C625" s="11">
        <v>16214.7</v>
      </c>
      <c r="D625" s="12">
        <v>-4.4000000000000003E-3</v>
      </c>
      <c r="E625" s="12">
        <v>-3.2000000000000002E-3</v>
      </c>
      <c r="F625" s="30">
        <v>0.28049100000001398</v>
      </c>
      <c r="G625" s="31">
        <v>7.4029999999999996</v>
      </c>
      <c r="I625" s="17">
        <f t="shared" si="2"/>
        <v>5.2367680069998923E-2</v>
      </c>
    </row>
    <row r="626" spans="1:9" ht="14.25" customHeight="1">
      <c r="A626" s="10" t="s">
        <v>417</v>
      </c>
      <c r="B626" s="10">
        <v>362.05</v>
      </c>
      <c r="C626" s="11">
        <v>16266.15</v>
      </c>
      <c r="D626" s="12">
        <v>5.7000000000000002E-3</v>
      </c>
      <c r="E626" s="12">
        <v>2.8899999999999999E-2</v>
      </c>
      <c r="F626" s="30">
        <v>0.28049100000001398</v>
      </c>
      <c r="G626" s="31">
        <v>7.3780000000000001</v>
      </c>
      <c r="I626" s="17">
        <f t="shared" si="2"/>
        <v>6.1191563919999373E-2</v>
      </c>
    </row>
    <row r="627" spans="1:9" ht="14.25" customHeight="1">
      <c r="A627" s="10" t="s">
        <v>418</v>
      </c>
      <c r="B627" s="10">
        <v>360</v>
      </c>
      <c r="C627" s="11">
        <v>15809.4</v>
      </c>
      <c r="D627" s="12">
        <v>-1.89E-2</v>
      </c>
      <c r="E627" s="12">
        <v>-2.6499999999999999E-2</v>
      </c>
      <c r="F627" s="30">
        <v>0.28049100000001398</v>
      </c>
      <c r="G627" s="31">
        <v>7.1189999999999998</v>
      </c>
      <c r="I627" s="17">
        <f t="shared" si="2"/>
        <v>4.3788834209998642E-2</v>
      </c>
    </row>
    <row r="628" spans="1:9" ht="14.25" customHeight="1">
      <c r="A628" s="10" t="s">
        <v>419</v>
      </c>
      <c r="B628" s="10">
        <v>366.95</v>
      </c>
      <c r="C628" s="11">
        <v>16240.3</v>
      </c>
      <c r="D628" s="12">
        <v>5.7000000000000002E-2</v>
      </c>
      <c r="E628" s="12">
        <v>-1.1999999999999999E-3</v>
      </c>
      <c r="F628" s="30">
        <v>0.28049100000001398</v>
      </c>
      <c r="G628" s="31">
        <v>7.1390000000000002</v>
      </c>
      <c r="I628" s="17">
        <f t="shared" si="2"/>
        <v>5.102915830999899E-2</v>
      </c>
    </row>
    <row r="629" spans="1:9" ht="14.25" customHeight="1">
      <c r="A629" s="10" t="s">
        <v>420</v>
      </c>
      <c r="B629" s="10">
        <v>347.15</v>
      </c>
      <c r="C629" s="11">
        <v>16259.3</v>
      </c>
      <c r="D629" s="12">
        <v>1.4E-2</v>
      </c>
      <c r="E629" s="12">
        <v>2.63E-2</v>
      </c>
      <c r="F629" s="30">
        <v>0.28049100000001398</v>
      </c>
      <c r="G629" s="31">
        <v>7.1550000000000002</v>
      </c>
      <c r="I629" s="17">
        <f t="shared" si="2"/>
        <v>5.8857782249999373E-2</v>
      </c>
    </row>
    <row r="630" spans="1:9" ht="14.25" customHeight="1">
      <c r="A630" s="10" t="s">
        <v>421</v>
      </c>
      <c r="B630" s="10">
        <v>342.35</v>
      </c>
      <c r="C630" s="11">
        <v>15842.3</v>
      </c>
      <c r="D630" s="12">
        <v>-1.6799999999999999E-2</v>
      </c>
      <c r="E630" s="12">
        <v>3.8E-3</v>
      </c>
      <c r="F630" s="30">
        <v>0.28049100000001398</v>
      </c>
      <c r="G630" s="31">
        <v>7.0830000000000002</v>
      </c>
      <c r="I630" s="17">
        <f t="shared" si="2"/>
        <v>5.2028688269999068E-2</v>
      </c>
    </row>
    <row r="631" spans="1:9" ht="14.25" customHeight="1">
      <c r="A631" s="10" t="s">
        <v>422</v>
      </c>
      <c r="B631" s="10">
        <v>348.2</v>
      </c>
      <c r="C631" s="11">
        <v>15782.15</v>
      </c>
      <c r="D631" s="12">
        <v>1.78E-2</v>
      </c>
      <c r="E631" s="12">
        <v>-1.6000000000000001E-3</v>
      </c>
      <c r="F631" s="30">
        <v>0.28049100000001398</v>
      </c>
      <c r="G631" s="31">
        <v>7.0529999999999999</v>
      </c>
      <c r="I631" s="17">
        <f t="shared" si="2"/>
        <v>5.0298184169998983E-2</v>
      </c>
    </row>
    <row r="632" spans="1:9" ht="14.25" customHeight="1">
      <c r="A632" s="18">
        <v>44900</v>
      </c>
      <c r="B632" s="10">
        <v>342.1</v>
      </c>
      <c r="C632" s="11">
        <v>15808</v>
      </c>
      <c r="D632" s="12">
        <v>2.3E-3</v>
      </c>
      <c r="E632" s="12">
        <v>-2.2200000000000001E-2</v>
      </c>
      <c r="F632" s="30">
        <v>0.28049100000001398</v>
      </c>
      <c r="G632" s="31">
        <v>7.0430000000000001</v>
      </c>
      <c r="I632" s="17">
        <f t="shared" si="2"/>
        <v>4.4448118669998711E-2</v>
      </c>
    </row>
    <row r="633" spans="1:9" ht="14.25" customHeight="1">
      <c r="A633" s="18">
        <v>44870</v>
      </c>
      <c r="B633" s="10">
        <v>341.3</v>
      </c>
      <c r="C633" s="11">
        <v>16167.1</v>
      </c>
      <c r="D633" s="12">
        <v>2.0999999999999999E-3</v>
      </c>
      <c r="E633" s="12">
        <v>-4.4999999999999997E-3</v>
      </c>
      <c r="F633" s="30">
        <v>0.28049100000001398</v>
      </c>
      <c r="G633" s="31">
        <v>7.1669999999999998</v>
      </c>
      <c r="I633" s="17">
        <f t="shared" si="2"/>
        <v>5.0305000529998936E-2</v>
      </c>
    </row>
    <row r="634" spans="1:9" ht="14.25" customHeight="1">
      <c r="A634" s="18">
        <v>44839</v>
      </c>
      <c r="B634" s="10">
        <v>340.6</v>
      </c>
      <c r="C634" s="11">
        <v>16240.05</v>
      </c>
      <c r="D634" s="12">
        <v>-3.7000000000000002E-3</v>
      </c>
      <c r="E634" s="12">
        <v>-3.8E-3</v>
      </c>
      <c r="F634" s="30">
        <v>0.28049100000001398</v>
      </c>
      <c r="G634" s="31">
        <v>7.1440000000000001</v>
      </c>
      <c r="I634" s="17">
        <f t="shared" si="2"/>
        <v>5.0335857159998956E-2</v>
      </c>
    </row>
    <row r="635" spans="1:9" ht="14.25" customHeight="1">
      <c r="A635" s="18">
        <v>44809</v>
      </c>
      <c r="B635" s="10">
        <v>341.85</v>
      </c>
      <c r="C635" s="11">
        <v>16301.85</v>
      </c>
      <c r="D635" s="12">
        <v>-5.1999999999999998E-3</v>
      </c>
      <c r="E635" s="12">
        <v>-6.7000000000000002E-3</v>
      </c>
      <c r="F635" s="30">
        <v>0.28049100000001398</v>
      </c>
      <c r="G635" s="31">
        <v>7.1050000000000004</v>
      </c>
      <c r="I635" s="17">
        <f t="shared" si="2"/>
        <v>4.9241824749998914E-2</v>
      </c>
    </row>
    <row r="636" spans="1:9" ht="14.25" customHeight="1">
      <c r="A636" s="18">
        <v>44717</v>
      </c>
      <c r="B636" s="10">
        <v>343.65</v>
      </c>
      <c r="C636" s="11">
        <v>16411.25</v>
      </c>
      <c r="D636" s="12">
        <v>-1.3899999999999999E-2</v>
      </c>
      <c r="E636" s="12">
        <v>-1.6299999999999999E-2</v>
      </c>
      <c r="F636" s="30">
        <v>0.28049100000001498</v>
      </c>
      <c r="G636" s="31">
        <v>7.1509999999999998</v>
      </c>
      <c r="I636" s="17">
        <f t="shared" si="2"/>
        <v>4.6880085289998694E-2</v>
      </c>
    </row>
    <row r="637" spans="1:9" ht="14.25" customHeight="1">
      <c r="A637" s="18">
        <v>44686</v>
      </c>
      <c r="B637" s="10">
        <v>348.5</v>
      </c>
      <c r="C637" s="11">
        <v>16682.650000000001</v>
      </c>
      <c r="D637" s="12">
        <v>-1.0500000000000001E-2</v>
      </c>
      <c r="E637" s="12">
        <v>2.9999999999999997E-4</v>
      </c>
      <c r="F637" s="30">
        <v>0.28049100000001498</v>
      </c>
      <c r="G637" s="31">
        <v>7.1529999999999996</v>
      </c>
      <c r="I637" s="17">
        <f t="shared" si="2"/>
        <v>5.1550626069998925E-2</v>
      </c>
    </row>
    <row r="638" spans="1:9" ht="14.25" customHeight="1">
      <c r="A638" s="18">
        <v>44656</v>
      </c>
      <c r="B638" s="10">
        <v>352.2</v>
      </c>
      <c r="C638" s="11">
        <v>16677.599999999999</v>
      </c>
      <c r="D638" s="12">
        <v>-2.9399999999999999E-2</v>
      </c>
      <c r="E638" s="12">
        <v>-2.29E-2</v>
      </c>
      <c r="F638" s="30">
        <v>0.28049100000001498</v>
      </c>
      <c r="G638" s="31">
        <v>7.2149999999999999</v>
      </c>
      <c r="I638" s="17">
        <f t="shared" si="2"/>
        <v>4.5489330449998575E-2</v>
      </c>
    </row>
    <row r="639" spans="1:9" ht="14.25" customHeight="1">
      <c r="A639" s="18">
        <v>44597</v>
      </c>
      <c r="B639" s="10">
        <v>362.85</v>
      </c>
      <c r="C639" s="11">
        <v>17069.099999999999</v>
      </c>
      <c r="D639" s="12">
        <v>8.0999999999999996E-3</v>
      </c>
      <c r="E639" s="12">
        <v>-2E-3</v>
      </c>
      <c r="F639" s="30">
        <v>0.28049100000001498</v>
      </c>
      <c r="G639" s="31">
        <v>7.1890000000000001</v>
      </c>
      <c r="I639" s="17">
        <f t="shared" si="2"/>
        <v>5.1164520009998889E-2</v>
      </c>
    </row>
    <row r="640" spans="1:9" ht="14.25" customHeight="1">
      <c r="A640" s="10" t="s">
        <v>423</v>
      </c>
      <c r="B640" s="10">
        <v>359.95</v>
      </c>
      <c r="C640" s="11">
        <v>17102.55</v>
      </c>
      <c r="D640" s="12">
        <v>-1.55E-2</v>
      </c>
      <c r="E640" s="12">
        <v>-8.3000000000000001E-3</v>
      </c>
      <c r="F640" s="30">
        <v>0.28049100000001498</v>
      </c>
      <c r="G640" s="31">
        <v>7.149</v>
      </c>
      <c r="I640" s="17">
        <f t="shared" si="2"/>
        <v>4.9109623109998807E-2</v>
      </c>
    </row>
    <row r="641" spans="1:9" ht="14.25" customHeight="1">
      <c r="A641" s="10" t="s">
        <v>424</v>
      </c>
      <c r="B641" s="10">
        <v>365.6</v>
      </c>
      <c r="C641" s="11">
        <v>17245.05</v>
      </c>
      <c r="D641" s="12">
        <v>-3.7000000000000002E-3</v>
      </c>
      <c r="E641" s="12">
        <v>1.21E-2</v>
      </c>
      <c r="F641" s="30">
        <v>0.28049100000001498</v>
      </c>
      <c r="G641" s="31">
        <v>7.1189999999999998</v>
      </c>
      <c r="I641" s="17">
        <f t="shared" si="2"/>
        <v>5.4615786809999116E-2</v>
      </c>
    </row>
    <row r="642" spans="1:9" ht="14.25" customHeight="1">
      <c r="A642" s="10" t="s">
        <v>425</v>
      </c>
      <c r="B642" s="10">
        <v>366.95</v>
      </c>
      <c r="C642" s="11">
        <v>17038.400000000001</v>
      </c>
      <c r="D642" s="12">
        <v>4.9200000000000001E-2</v>
      </c>
      <c r="E642" s="12">
        <v>-9.4000000000000004E-3</v>
      </c>
      <c r="F642" s="30">
        <v>0.28049100000001498</v>
      </c>
      <c r="G642" s="31">
        <v>6.9139999999999997</v>
      </c>
      <c r="I642" s="17">
        <f t="shared" si="2"/>
        <v>4.7110236859998822E-2</v>
      </c>
    </row>
    <row r="643" spans="1:9" ht="14.25" customHeight="1">
      <c r="A643" s="10" t="s">
        <v>426</v>
      </c>
      <c r="B643" s="10">
        <v>349.75</v>
      </c>
      <c r="C643" s="11">
        <v>17200.8</v>
      </c>
      <c r="D643" s="12">
        <v>-1.4E-3</v>
      </c>
      <c r="E643" s="12">
        <v>1.46E-2</v>
      </c>
      <c r="F643" s="30">
        <v>0.28049100000001498</v>
      </c>
      <c r="G643" s="31">
        <v>6.9169999999999998</v>
      </c>
      <c r="I643" s="17">
        <f t="shared" si="2"/>
        <v>5.3863606129999179E-2</v>
      </c>
    </row>
    <row r="644" spans="1:9" ht="14.25" customHeight="1">
      <c r="A644" s="10" t="s">
        <v>427</v>
      </c>
      <c r="B644" s="10">
        <v>350.25</v>
      </c>
      <c r="C644" s="11">
        <v>16953.95</v>
      </c>
      <c r="D644" s="12">
        <v>-3.8300000000000001E-2</v>
      </c>
      <c r="E644" s="12">
        <v>-1.2699999999999999E-2</v>
      </c>
      <c r="F644" s="30">
        <v>0.28049100000001498</v>
      </c>
      <c r="G644" s="31">
        <v>6.899</v>
      </c>
      <c r="I644" s="17">
        <f t="shared" si="2"/>
        <v>4.6076690209998772E-2</v>
      </c>
    </row>
    <row r="645" spans="1:9" ht="14.25" customHeight="1">
      <c r="A645" s="10" t="s">
        <v>428</v>
      </c>
      <c r="B645" s="10">
        <v>364.2</v>
      </c>
      <c r="C645" s="11">
        <v>17171.95</v>
      </c>
      <c r="D645" s="12">
        <v>-1.6000000000000001E-3</v>
      </c>
      <c r="E645" s="12">
        <v>-1.2699999999999999E-2</v>
      </c>
      <c r="F645" s="30">
        <v>0.28049100000001498</v>
      </c>
      <c r="G645" s="31">
        <v>6.8979999999999997</v>
      </c>
      <c r="I645" s="17">
        <f t="shared" si="2"/>
        <v>4.6069495119998777E-2</v>
      </c>
    </row>
    <row r="646" spans="1:9" ht="14.25" customHeight="1">
      <c r="A646" s="10" t="s">
        <v>429</v>
      </c>
      <c r="B646" s="10">
        <v>364.8</v>
      </c>
      <c r="C646" s="11">
        <v>17392.599999999999</v>
      </c>
      <c r="D646" s="12">
        <v>-3.8100000000000002E-2</v>
      </c>
      <c r="E646" s="12">
        <v>1.49E-2</v>
      </c>
      <c r="F646" s="30">
        <v>0.28049100000001498</v>
      </c>
      <c r="G646" s="31">
        <v>6.843</v>
      </c>
      <c r="I646" s="17">
        <f t="shared" si="2"/>
        <v>5.3415316769999201E-2</v>
      </c>
    </row>
    <row r="647" spans="1:9" ht="14.25" customHeight="1">
      <c r="A647" s="10" t="s">
        <v>430</v>
      </c>
      <c r="B647" s="10">
        <v>379.25</v>
      </c>
      <c r="C647" s="11">
        <v>17136.55</v>
      </c>
      <c r="D647" s="12">
        <v>-1.38E-2</v>
      </c>
      <c r="E647" s="12">
        <v>1.0500000000000001E-2</v>
      </c>
      <c r="F647" s="30">
        <v>0.28049100000001498</v>
      </c>
      <c r="G647" s="31">
        <v>6.7839999999999998</v>
      </c>
      <c r="I647" s="17">
        <f t="shared" si="2"/>
        <v>5.1756646059999141E-2</v>
      </c>
    </row>
    <row r="648" spans="1:9" ht="14.25" customHeight="1">
      <c r="A648" s="10" t="s">
        <v>431</v>
      </c>
      <c r="B648" s="10">
        <v>384.55</v>
      </c>
      <c r="C648" s="11">
        <v>16958.650000000001</v>
      </c>
      <c r="D648" s="12">
        <v>-1.4500000000000001E-2</v>
      </c>
      <c r="E648" s="12">
        <v>-1.2500000000000001E-2</v>
      </c>
      <c r="F648" s="30">
        <v>0.28049100000001498</v>
      </c>
      <c r="G648" s="31">
        <v>6.8209999999999997</v>
      </c>
      <c r="I648" s="17">
        <f t="shared" si="2"/>
        <v>4.5571571389998788E-2</v>
      </c>
    </row>
    <row r="649" spans="1:9" ht="14.25" customHeight="1">
      <c r="A649" s="10" t="s">
        <v>432</v>
      </c>
      <c r="B649" s="10">
        <v>390.2</v>
      </c>
      <c r="C649" s="11">
        <v>17173.650000000001</v>
      </c>
      <c r="D649" s="12">
        <v>2.8E-3</v>
      </c>
      <c r="E649" s="12">
        <v>-1.7299999999999999E-2</v>
      </c>
      <c r="F649" s="30">
        <v>0.28049100000001498</v>
      </c>
      <c r="G649" s="31">
        <v>6.8360000000000003</v>
      </c>
      <c r="I649" s="17">
        <f t="shared" si="2"/>
        <v>4.4333140939998725E-2</v>
      </c>
    </row>
    <row r="650" spans="1:9" ht="14.25" customHeight="1">
      <c r="A650" s="10" t="s">
        <v>433</v>
      </c>
      <c r="B650" s="10">
        <v>389.1</v>
      </c>
      <c r="C650" s="11">
        <v>17475.650000000001</v>
      </c>
      <c r="D650" s="12">
        <v>-8.9999999999999998E-4</v>
      </c>
      <c r="E650" s="12">
        <v>-3.0999999999999999E-3</v>
      </c>
      <c r="F650" s="30">
        <v>0.28049100000001498</v>
      </c>
      <c r="G650" s="31">
        <v>6.8109999999999999</v>
      </c>
      <c r="I650" s="17">
        <f t="shared" si="2"/>
        <v>4.8136235889998935E-2</v>
      </c>
    </row>
    <row r="651" spans="1:9" ht="14.25" customHeight="1">
      <c r="A651" s="18">
        <v>44899</v>
      </c>
      <c r="B651" s="10">
        <v>389.45</v>
      </c>
      <c r="C651" s="11">
        <v>17530.3</v>
      </c>
      <c r="D651" s="12">
        <v>-6.7999999999999996E-3</v>
      </c>
      <c r="E651" s="12">
        <v>-8.2000000000000007E-3</v>
      </c>
      <c r="F651" s="30">
        <v>0.28049100000001498</v>
      </c>
      <c r="G651" s="31">
        <v>6.8339999999999996</v>
      </c>
      <c r="I651" s="17">
        <f t="shared" si="2"/>
        <v>4.6871218859998856E-2</v>
      </c>
    </row>
    <row r="652" spans="1:9" ht="14.25" customHeight="1">
      <c r="A652" s="18">
        <v>44869</v>
      </c>
      <c r="B652" s="10">
        <v>392.1</v>
      </c>
      <c r="C652" s="11">
        <v>17674.95</v>
      </c>
      <c r="D652" s="12">
        <v>-1.5599999999999999E-2</v>
      </c>
      <c r="E652" s="12">
        <v>-6.1999999999999998E-3</v>
      </c>
      <c r="F652" s="30">
        <v>0.28049100000001498</v>
      </c>
      <c r="G652" s="31">
        <v>6.8310000000000004</v>
      </c>
      <c r="I652" s="17">
        <f t="shared" si="2"/>
        <v>4.7410615589998893E-2</v>
      </c>
    </row>
    <row r="653" spans="1:9" ht="14.25" customHeight="1">
      <c r="A653" s="18">
        <v>44777</v>
      </c>
      <c r="B653" s="10">
        <v>398.3</v>
      </c>
      <c r="C653" s="11">
        <v>17784.349999999999</v>
      </c>
      <c r="D653" s="12">
        <v>1.1299999999999999E-2</v>
      </c>
      <c r="E653" s="12">
        <v>8.2000000000000007E-3</v>
      </c>
      <c r="F653" s="30">
        <v>0.28049100000001498</v>
      </c>
      <c r="G653" s="31">
        <v>6.8310000000000004</v>
      </c>
      <c r="I653" s="17">
        <f t="shared" si="2"/>
        <v>5.1449685989999105E-2</v>
      </c>
    </row>
    <row r="654" spans="1:9" ht="14.25" customHeight="1">
      <c r="A654" s="18">
        <v>44746</v>
      </c>
      <c r="B654" s="10">
        <v>393.85</v>
      </c>
      <c r="C654" s="11">
        <v>17639.55</v>
      </c>
      <c r="D654" s="12">
        <v>-2.46E-2</v>
      </c>
      <c r="E654" s="12">
        <v>-9.4000000000000004E-3</v>
      </c>
      <c r="F654" s="30">
        <v>0.28049100000001498</v>
      </c>
      <c r="G654" s="31">
        <v>6.7809999999999997</v>
      </c>
      <c r="I654" s="17">
        <f t="shared" si="2"/>
        <v>4.6153289889998839E-2</v>
      </c>
    </row>
    <row r="655" spans="1:9" ht="14.25" customHeight="1">
      <c r="A655" s="18">
        <v>44716</v>
      </c>
      <c r="B655" s="10">
        <v>403.8</v>
      </c>
      <c r="C655" s="11">
        <v>17807.650000000001</v>
      </c>
      <c r="D655" s="12">
        <v>4.1099999999999998E-2</v>
      </c>
      <c r="E655" s="12">
        <v>-8.3000000000000001E-3</v>
      </c>
      <c r="F655" s="30">
        <v>0.28049100000001498</v>
      </c>
      <c r="G655" s="31">
        <v>6.7779999999999996</v>
      </c>
      <c r="I655" s="17">
        <f t="shared" si="2"/>
        <v>4.6440244719998858E-2</v>
      </c>
    </row>
    <row r="656" spans="1:9" ht="14.25" customHeight="1">
      <c r="A656" s="18">
        <v>44685</v>
      </c>
      <c r="B656" s="10">
        <v>387.85</v>
      </c>
      <c r="C656" s="11">
        <v>17957.400000000001</v>
      </c>
      <c r="D656" s="12">
        <v>2.8500000000000001E-2</v>
      </c>
      <c r="E656" s="12">
        <v>-5.3E-3</v>
      </c>
      <c r="F656" s="30">
        <v>0.28049100000001498</v>
      </c>
      <c r="G656" s="31">
        <v>6.7880000000000003</v>
      </c>
      <c r="I656" s="17">
        <f t="shared" si="2"/>
        <v>4.7353668619998915E-2</v>
      </c>
    </row>
    <row r="657" spans="1:9" ht="14.25" customHeight="1">
      <c r="A657" s="18">
        <v>44655</v>
      </c>
      <c r="B657" s="10">
        <v>377.1</v>
      </c>
      <c r="C657" s="11">
        <v>18053.400000000001</v>
      </c>
      <c r="D657" s="12">
        <v>3.2000000000000002E-3</v>
      </c>
      <c r="E657" s="12">
        <v>2.1700000000000001E-2</v>
      </c>
      <c r="F657" s="30">
        <v>0.28049100000001498</v>
      </c>
      <c r="G657" s="31">
        <v>6.8209999999999997</v>
      </c>
      <c r="I657" s="17">
        <f t="shared" si="2"/>
        <v>5.5164363589999293E-2</v>
      </c>
    </row>
    <row r="658" spans="1:9" ht="14.25" customHeight="1">
      <c r="A658" s="18">
        <v>44565</v>
      </c>
      <c r="B658" s="10">
        <v>375.9</v>
      </c>
      <c r="C658" s="11">
        <v>17670.45</v>
      </c>
      <c r="D658" s="12">
        <v>2.4899999999999999E-2</v>
      </c>
      <c r="E658" s="12">
        <v>1.18E-2</v>
      </c>
      <c r="F658" s="30">
        <v>0.28049100000001498</v>
      </c>
      <c r="G658" s="31">
        <v>6.8540000000000001</v>
      </c>
      <c r="I658" s="17">
        <f t="shared" si="2"/>
        <v>5.2624940659999148E-2</v>
      </c>
    </row>
    <row r="659" spans="1:9" ht="14.25" customHeight="1">
      <c r="A659" s="10" t="s">
        <v>434</v>
      </c>
      <c r="B659" s="10">
        <v>366.75</v>
      </c>
      <c r="C659" s="11">
        <v>17464.75</v>
      </c>
      <c r="D659" s="12">
        <v>-1.04E-2</v>
      </c>
      <c r="E659" s="12">
        <v>-1.9E-3</v>
      </c>
      <c r="F659" s="30">
        <v>0.28049100000001498</v>
      </c>
      <c r="G659" s="31">
        <v>6.8550000000000004</v>
      </c>
      <c r="I659" s="17">
        <f t="shared" si="2"/>
        <v>4.8789409049998941E-2</v>
      </c>
    </row>
    <row r="660" spans="1:9" ht="14.25" customHeight="1">
      <c r="A660" s="10" t="s">
        <v>435</v>
      </c>
      <c r="B660" s="10">
        <v>370.6</v>
      </c>
      <c r="C660" s="11">
        <v>17498.25</v>
      </c>
      <c r="D660" s="12">
        <v>6.4999999999999997E-3</v>
      </c>
      <c r="E660" s="12">
        <v>0.01</v>
      </c>
      <c r="F660" s="30">
        <v>0.28049100000001498</v>
      </c>
      <c r="G660" s="31">
        <v>6.8090000000000002</v>
      </c>
      <c r="I660" s="17">
        <f t="shared" si="2"/>
        <v>5.1796277809999125E-2</v>
      </c>
    </row>
    <row r="661" spans="1:9" ht="14.25" customHeight="1">
      <c r="A661" s="10" t="s">
        <v>436</v>
      </c>
      <c r="B661" s="10">
        <v>368.2</v>
      </c>
      <c r="C661" s="11">
        <v>17325.3</v>
      </c>
      <c r="D661" s="12">
        <v>-5.7000000000000002E-3</v>
      </c>
      <c r="E661" s="12">
        <v>6.0000000000000001E-3</v>
      </c>
      <c r="F661" s="30">
        <v>0.28049100000001498</v>
      </c>
      <c r="G661" s="31">
        <v>6.8449999999999998</v>
      </c>
      <c r="I661" s="17">
        <f t="shared" si="2"/>
        <v>5.0933337049999063E-2</v>
      </c>
    </row>
    <row r="662" spans="1:9" ht="14.25" customHeight="1">
      <c r="A662" s="10" t="s">
        <v>437</v>
      </c>
      <c r="B662" s="10">
        <v>370.3</v>
      </c>
      <c r="C662" s="11">
        <v>17222</v>
      </c>
      <c r="D662" s="12">
        <v>-3.0800000000000001E-2</v>
      </c>
      <c r="E662" s="12">
        <v>4.0000000000000001E-3</v>
      </c>
      <c r="F662" s="30">
        <v>0.28049100000001498</v>
      </c>
      <c r="G662" s="31">
        <v>6.8949999999999996</v>
      </c>
      <c r="I662" s="17">
        <f t="shared" si="2"/>
        <v>5.073210954999903E-2</v>
      </c>
    </row>
    <row r="663" spans="1:9" ht="14.25" customHeight="1">
      <c r="A663" s="10" t="s">
        <v>438</v>
      </c>
      <c r="B663" s="10">
        <v>382.05</v>
      </c>
      <c r="C663" s="11">
        <v>17153</v>
      </c>
      <c r="D663" s="12">
        <v>2.2100000000000002E-2</v>
      </c>
      <c r="E663" s="12">
        <v>-4.0000000000000001E-3</v>
      </c>
      <c r="F663" s="30">
        <v>0.28049100000001498</v>
      </c>
      <c r="G663" s="31">
        <v>6.8879999999999999</v>
      </c>
      <c r="I663" s="17">
        <f t="shared" si="2"/>
        <v>4.8437815919998906E-2</v>
      </c>
    </row>
    <row r="664" spans="1:9" ht="14.25" customHeight="1">
      <c r="A664" s="10" t="s">
        <v>439</v>
      </c>
      <c r="B664" s="10">
        <v>373.8</v>
      </c>
      <c r="C664" s="11">
        <v>17222.75</v>
      </c>
      <c r="D664" s="12">
        <v>6.1000000000000004E-3</v>
      </c>
      <c r="E664" s="12">
        <v>-1.2999999999999999E-3</v>
      </c>
      <c r="F664" s="30">
        <v>0.28049100000001498</v>
      </c>
      <c r="G664" s="31">
        <v>6.8129999999999997</v>
      </c>
      <c r="I664" s="17">
        <f t="shared" si="2"/>
        <v>4.8655509869998961E-2</v>
      </c>
    </row>
    <row r="665" spans="1:9" ht="14.25" customHeight="1">
      <c r="A665" s="10" t="s">
        <v>440</v>
      </c>
      <c r="B665" s="10">
        <v>371.55</v>
      </c>
      <c r="C665" s="11">
        <v>17245.650000000001</v>
      </c>
      <c r="D665" s="12">
        <v>-1E-4</v>
      </c>
      <c r="E665" s="12">
        <v>-4.0000000000000001E-3</v>
      </c>
      <c r="F665" s="30">
        <v>0.28049100000001498</v>
      </c>
      <c r="G665" s="31">
        <v>6.8259999999999996</v>
      </c>
      <c r="I665" s="17">
        <f t="shared" si="2"/>
        <v>4.799172033999892E-2</v>
      </c>
    </row>
    <row r="666" spans="1:9" ht="14.25" customHeight="1">
      <c r="A666" s="10" t="s">
        <v>441</v>
      </c>
      <c r="B666" s="10">
        <v>371.6</v>
      </c>
      <c r="C666" s="11">
        <v>17315.5</v>
      </c>
      <c r="D666" s="12">
        <v>-3.8999999999999998E-3</v>
      </c>
      <c r="E666" s="12">
        <v>1.1599999999999999E-2</v>
      </c>
      <c r="F666" s="30">
        <v>0.28049100000001498</v>
      </c>
      <c r="G666" s="31">
        <v>6.8140000000000001</v>
      </c>
      <c r="I666" s="17">
        <f t="shared" si="2"/>
        <v>5.2281038859999157E-2</v>
      </c>
    </row>
    <row r="667" spans="1:9" ht="14.25" customHeight="1">
      <c r="A667" s="10" t="s">
        <v>442</v>
      </c>
      <c r="B667" s="10">
        <v>373.05</v>
      </c>
      <c r="C667" s="11">
        <v>17117.599999999999</v>
      </c>
      <c r="D667" s="12">
        <v>4.0000000000000002E-4</v>
      </c>
      <c r="E667" s="12">
        <v>-9.7999999999999997E-3</v>
      </c>
      <c r="F667" s="30">
        <v>0.28049100000001498</v>
      </c>
      <c r="G667" s="31">
        <v>6.77</v>
      </c>
      <c r="I667" s="17">
        <f t="shared" si="2"/>
        <v>4.5961947499998837E-2</v>
      </c>
    </row>
    <row r="668" spans="1:9" ht="14.25" customHeight="1">
      <c r="A668" s="10" t="s">
        <v>443</v>
      </c>
      <c r="B668" s="10">
        <v>372.9</v>
      </c>
      <c r="C668" s="11">
        <v>17287.05</v>
      </c>
      <c r="D668" s="12">
        <v>1.2999999999999999E-2</v>
      </c>
      <c r="E668" s="12">
        <v>1.84E-2</v>
      </c>
      <c r="F668" s="30">
        <v>0.28049100000001498</v>
      </c>
      <c r="G668" s="31">
        <v>6.7489999999999997</v>
      </c>
      <c r="I668" s="17">
        <f t="shared" si="2"/>
        <v>5.372069680999926E-2</v>
      </c>
    </row>
    <row r="669" spans="1:9" ht="14.25" customHeight="1">
      <c r="A669" s="10" t="s">
        <v>444</v>
      </c>
      <c r="B669" s="10">
        <v>368.1</v>
      </c>
      <c r="C669" s="11">
        <v>16975.349999999999</v>
      </c>
      <c r="D669" s="12">
        <v>-1.43E-2</v>
      </c>
      <c r="E669" s="12">
        <v>1.8700000000000001E-2</v>
      </c>
      <c r="F669" s="30">
        <v>0.28049100000001498</v>
      </c>
      <c r="G669" s="31">
        <v>6.7590000000000003</v>
      </c>
      <c r="I669" s="17">
        <f t="shared" si="2"/>
        <v>5.3876795009999277E-2</v>
      </c>
    </row>
    <row r="670" spans="1:9" ht="14.25" customHeight="1">
      <c r="A670" s="10" t="s">
        <v>445</v>
      </c>
      <c r="B670" s="10">
        <v>373.45</v>
      </c>
      <c r="C670" s="11">
        <v>16663</v>
      </c>
      <c r="D670" s="12">
        <v>-1.15E-2</v>
      </c>
      <c r="E670" s="12">
        <v>-1.23E-2</v>
      </c>
      <c r="F670" s="30">
        <v>0.28049100000001498</v>
      </c>
      <c r="G670" s="31">
        <v>6.7389999999999999</v>
      </c>
      <c r="I670" s="17">
        <f t="shared" si="2"/>
        <v>4.5037672209998811E-2</v>
      </c>
    </row>
    <row r="671" spans="1:9" ht="14.25" customHeight="1">
      <c r="A671" s="10" t="s">
        <v>446</v>
      </c>
      <c r="B671" s="10">
        <v>377.8</v>
      </c>
      <c r="C671" s="11">
        <v>16871.3</v>
      </c>
      <c r="D671" s="12">
        <v>-1.23E-2</v>
      </c>
      <c r="E671" s="12">
        <v>1.4500000000000001E-2</v>
      </c>
      <c r="F671" s="30">
        <v>0.28049100000001498</v>
      </c>
      <c r="G671" s="31">
        <v>6.7489999999999997</v>
      </c>
      <c r="I671" s="17">
        <f t="shared" si="2"/>
        <v>5.2626781909999198E-2</v>
      </c>
    </row>
    <row r="672" spans="1:9" ht="14.25" customHeight="1">
      <c r="A672" s="18">
        <v>44868</v>
      </c>
      <c r="B672" s="10">
        <v>382.5</v>
      </c>
      <c r="C672" s="11">
        <v>16630.45</v>
      </c>
      <c r="D672" s="12">
        <v>-1.5800000000000002E-2</v>
      </c>
      <c r="E672" s="12">
        <v>2.0999999999999999E-3</v>
      </c>
      <c r="F672" s="30">
        <v>0.28049100000001498</v>
      </c>
      <c r="G672" s="31">
        <v>6.6929999999999996</v>
      </c>
      <c r="I672" s="17">
        <f t="shared" si="2"/>
        <v>4.8745768469999035E-2</v>
      </c>
    </row>
    <row r="673" spans="1:9" ht="14.25" customHeight="1">
      <c r="A673" s="18">
        <v>44837</v>
      </c>
      <c r="B673" s="10">
        <v>388.65</v>
      </c>
      <c r="C673" s="11">
        <v>16594.900000000001</v>
      </c>
      <c r="D673" s="12">
        <v>2.9700000000000001E-2</v>
      </c>
      <c r="E673" s="12">
        <v>1.5299999999999999E-2</v>
      </c>
      <c r="F673" s="30">
        <v>0.28049100000001498</v>
      </c>
      <c r="G673" s="31">
        <v>6.6630000000000003</v>
      </c>
      <c r="I673" s="17">
        <f t="shared" si="2"/>
        <v>5.2232396969999234E-2</v>
      </c>
    </row>
    <row r="674" spans="1:9" ht="14.25" customHeight="1">
      <c r="A674" s="18">
        <v>44807</v>
      </c>
      <c r="B674" s="10">
        <v>377.45</v>
      </c>
      <c r="C674" s="11">
        <v>16345.35</v>
      </c>
      <c r="D674" s="12">
        <v>-8.0000000000000002E-3</v>
      </c>
      <c r="E674" s="12">
        <v>2.07E-2</v>
      </c>
      <c r="F674" s="30">
        <v>0.28049100000001498</v>
      </c>
      <c r="G674" s="31">
        <v>6.6740000000000004</v>
      </c>
      <c r="I674" s="17">
        <f t="shared" si="2"/>
        <v>5.3826194359999316E-2</v>
      </c>
    </row>
    <row r="675" spans="1:9" ht="14.25" customHeight="1">
      <c r="A675" s="18">
        <v>44776</v>
      </c>
      <c r="B675" s="10">
        <v>380.5</v>
      </c>
      <c r="C675" s="11">
        <v>16013.45</v>
      </c>
      <c r="D675" s="12">
        <v>-2.9999999999999997E-4</v>
      </c>
      <c r="E675" s="12">
        <v>9.4999999999999998E-3</v>
      </c>
      <c r="F675" s="30">
        <v>0.28049100000001498</v>
      </c>
      <c r="G675" s="31">
        <v>6.6859999999999999</v>
      </c>
      <c r="I675" s="17">
        <f t="shared" si="2"/>
        <v>5.0771036239999144E-2</v>
      </c>
    </row>
    <row r="676" spans="1:9" ht="14.25" customHeight="1">
      <c r="A676" s="18">
        <v>44745</v>
      </c>
      <c r="B676" s="10">
        <v>380.6</v>
      </c>
      <c r="C676" s="11">
        <v>15863.15</v>
      </c>
      <c r="D676" s="12">
        <v>2.3300000000000001E-2</v>
      </c>
      <c r="E676" s="12">
        <v>-2.35E-2</v>
      </c>
      <c r="F676" s="30">
        <v>0.28049100000001498</v>
      </c>
      <c r="G676" s="31">
        <v>6.673</v>
      </c>
      <c r="I676" s="17">
        <f t="shared" si="2"/>
        <v>4.1421297069998642E-2</v>
      </c>
    </row>
    <row r="677" spans="1:9" ht="14.25" customHeight="1">
      <c r="A677" s="18">
        <v>44654</v>
      </c>
      <c r="B677" s="10">
        <v>371.95</v>
      </c>
      <c r="C677" s="11">
        <v>16245.35</v>
      </c>
      <c r="D677" s="12">
        <v>-3.0099999999999998E-2</v>
      </c>
      <c r="E677" s="12">
        <v>-1.5299999999999999E-2</v>
      </c>
      <c r="F677" s="30">
        <v>0.28049100000001598</v>
      </c>
      <c r="G677" s="31">
        <v>6.6669999999999998</v>
      </c>
      <c r="I677" s="17">
        <f t="shared" si="2"/>
        <v>4.3678152729998684E-2</v>
      </c>
    </row>
    <row r="678" spans="1:9" ht="14.25" customHeight="1">
      <c r="A678" s="18">
        <v>44623</v>
      </c>
      <c r="B678" s="10">
        <v>383.5</v>
      </c>
      <c r="C678" s="11">
        <v>16498.05</v>
      </c>
      <c r="D678" s="12">
        <v>-9.4000000000000004E-3</v>
      </c>
      <c r="E678" s="12">
        <v>-6.4999999999999997E-3</v>
      </c>
      <c r="F678" s="30">
        <v>0.28049100000001598</v>
      </c>
      <c r="G678" s="31">
        <v>6.6980000000000004</v>
      </c>
      <c r="I678" s="17">
        <f t="shared" si="2"/>
        <v>4.636952131999883E-2</v>
      </c>
    </row>
    <row r="679" spans="1:9" ht="14.25" customHeight="1">
      <c r="A679" s="18">
        <v>44595</v>
      </c>
      <c r="B679" s="10">
        <v>387.15</v>
      </c>
      <c r="C679" s="11">
        <v>16605.95</v>
      </c>
      <c r="D679" s="12">
        <v>-1.01E-2</v>
      </c>
      <c r="E679" s="12">
        <v>-1.12E-2</v>
      </c>
      <c r="F679" s="30">
        <v>0.28049100000001598</v>
      </c>
      <c r="G679" s="31">
        <v>6.7249999999999996</v>
      </c>
      <c r="I679" s="17">
        <f t="shared" si="2"/>
        <v>4.5245481049998745E-2</v>
      </c>
    </row>
    <row r="680" spans="1:9" ht="14.25" customHeight="1">
      <c r="A680" s="10" t="s">
        <v>447</v>
      </c>
      <c r="B680" s="10">
        <v>391.1</v>
      </c>
      <c r="C680" s="11">
        <v>16793.900000000001</v>
      </c>
      <c r="D680" s="12">
        <v>-2.24E-2</v>
      </c>
      <c r="E680" s="12">
        <v>8.0999999999999996E-3</v>
      </c>
      <c r="F680" s="30">
        <v>0.28049100000001598</v>
      </c>
      <c r="G680" s="31">
        <v>6.798</v>
      </c>
      <c r="I680" s="17">
        <f t="shared" si="2"/>
        <v>5.1184198919999042E-2</v>
      </c>
    </row>
    <row r="681" spans="1:9" ht="14.25" customHeight="1">
      <c r="A681" s="10" t="s">
        <v>448</v>
      </c>
      <c r="B681" s="10">
        <v>400.05</v>
      </c>
      <c r="C681" s="11">
        <v>16658.400000000001</v>
      </c>
      <c r="D681" s="12">
        <v>2.3800000000000002E-2</v>
      </c>
      <c r="E681" s="12">
        <v>2.53E-2</v>
      </c>
      <c r="F681" s="30">
        <v>0.28049100000001598</v>
      </c>
      <c r="G681" s="31">
        <v>6.81</v>
      </c>
      <c r="I681" s="17">
        <f t="shared" si="2"/>
        <v>5.6094985199999309E-2</v>
      </c>
    </row>
    <row r="682" spans="1:9" ht="14.25" customHeight="1">
      <c r="A682" s="10" t="s">
        <v>449</v>
      </c>
      <c r="B682" s="10">
        <v>390.75</v>
      </c>
      <c r="C682" s="11">
        <v>16247.95</v>
      </c>
      <c r="D682" s="12">
        <v>-2.5600000000000001E-2</v>
      </c>
      <c r="E682" s="12">
        <v>-4.7800000000000002E-2</v>
      </c>
      <c r="F682" s="30">
        <v>0.28049100000001598</v>
      </c>
      <c r="G682" s="31">
        <v>6.8789999999999996</v>
      </c>
      <c r="I682" s="17">
        <f t="shared" si="2"/>
        <v>3.6087554309998139E-2</v>
      </c>
    </row>
    <row r="683" spans="1:9" ht="14.25" customHeight="1">
      <c r="A683" s="10" t="s">
        <v>450</v>
      </c>
      <c r="B683" s="10">
        <v>401</v>
      </c>
      <c r="C683" s="11">
        <v>17063.25</v>
      </c>
      <c r="D683" s="12">
        <v>6.8999999999999999E-3</v>
      </c>
      <c r="E683" s="12">
        <v>-1.6999999999999999E-3</v>
      </c>
      <c r="F683" s="30">
        <v>0.28049100000001598</v>
      </c>
      <c r="G683" s="31">
        <v>6.8890000000000002</v>
      </c>
      <c r="I683" s="17">
        <f t="shared" si="2"/>
        <v>4.9090140309998878E-2</v>
      </c>
    </row>
    <row r="684" spans="1:9" ht="14.25" customHeight="1">
      <c r="A684" s="10" t="s">
        <v>451</v>
      </c>
      <c r="B684" s="10">
        <v>398.25</v>
      </c>
      <c r="C684" s="11">
        <v>17092.2</v>
      </c>
      <c r="D684" s="12">
        <v>-1.26E-2</v>
      </c>
      <c r="E684" s="12">
        <v>-6.7000000000000002E-3</v>
      </c>
      <c r="F684" s="30">
        <v>0.28049100000001598</v>
      </c>
      <c r="G684" s="31">
        <v>6.88</v>
      </c>
      <c r="I684" s="17">
        <f t="shared" si="2"/>
        <v>4.7622929499998794E-2</v>
      </c>
    </row>
    <row r="685" spans="1:9" ht="14.25" customHeight="1">
      <c r="A685" s="10" t="s">
        <v>452</v>
      </c>
      <c r="B685" s="10">
        <v>403.35</v>
      </c>
      <c r="C685" s="11">
        <v>17206.650000000001</v>
      </c>
      <c r="D685" s="12">
        <v>3.6799999999999999E-2</v>
      </c>
      <c r="E685" s="12">
        <v>-4.0000000000000001E-3</v>
      </c>
      <c r="F685" s="30">
        <v>0.28049100000001598</v>
      </c>
      <c r="G685" s="31">
        <v>6.8280000000000003</v>
      </c>
      <c r="I685" s="17">
        <f t="shared" si="2"/>
        <v>4.8006110519998854E-2</v>
      </c>
    </row>
    <row r="686" spans="1:9" ht="14.25" customHeight="1">
      <c r="A686" s="10" t="s">
        <v>453</v>
      </c>
      <c r="B686" s="10">
        <v>389.05</v>
      </c>
      <c r="C686" s="11">
        <v>17276.3</v>
      </c>
      <c r="D686" s="12">
        <v>-1.1999999999999999E-3</v>
      </c>
      <c r="E686" s="12">
        <v>-1.6000000000000001E-3</v>
      </c>
      <c r="F686" s="30">
        <v>0.28049100000001598</v>
      </c>
      <c r="G686" s="31">
        <v>6.6840000000000002</v>
      </c>
      <c r="I686" s="17">
        <f t="shared" si="2"/>
        <v>4.7643195959998899E-2</v>
      </c>
    </row>
    <row r="687" spans="1:9" ht="14.25" customHeight="1">
      <c r="A687" s="10" t="s">
        <v>454</v>
      </c>
      <c r="B687" s="10">
        <v>389.5</v>
      </c>
      <c r="C687" s="11">
        <v>17304.599999999999</v>
      </c>
      <c r="D687" s="12">
        <v>-7.4000000000000003E-3</v>
      </c>
      <c r="E687" s="12">
        <v>-1E-3</v>
      </c>
      <c r="F687" s="30">
        <v>0.28049100000001598</v>
      </c>
      <c r="G687" s="31">
        <v>6.7679999999999998</v>
      </c>
      <c r="I687" s="17">
        <f t="shared" si="2"/>
        <v>4.8415878119998909E-2</v>
      </c>
    </row>
    <row r="688" spans="1:9" ht="14.25" customHeight="1">
      <c r="A688" s="10" t="s">
        <v>455</v>
      </c>
      <c r="B688" s="10">
        <v>392.4</v>
      </c>
      <c r="C688" s="11">
        <v>17322.2</v>
      </c>
      <c r="D688" s="12">
        <v>2.6700000000000002E-2</v>
      </c>
      <c r="E688" s="12">
        <v>-1.6999999999999999E-3</v>
      </c>
      <c r="F688" s="30">
        <v>0.28049100000001598</v>
      </c>
      <c r="G688" s="31">
        <v>6.7460000000000004</v>
      </c>
      <c r="I688" s="17">
        <f t="shared" si="2"/>
        <v>4.8061242439998902E-2</v>
      </c>
    </row>
    <row r="689" spans="1:9" ht="14.25" customHeight="1">
      <c r="A689" s="10" t="s">
        <v>456</v>
      </c>
      <c r="B689" s="10">
        <v>382.2</v>
      </c>
      <c r="C689" s="11">
        <v>17352.45</v>
      </c>
      <c r="D689" s="12">
        <v>1.37E-2</v>
      </c>
      <c r="E689" s="12">
        <v>3.0300000000000001E-2</v>
      </c>
      <c r="F689" s="30">
        <v>0.28049100000001598</v>
      </c>
      <c r="G689" s="31">
        <v>6.6619999999999999</v>
      </c>
      <c r="I689" s="17">
        <f t="shared" si="2"/>
        <v>5.6432566879999417E-2</v>
      </c>
    </row>
    <row r="690" spans="1:9" ht="14.25" customHeight="1">
      <c r="A690" s="10" t="s">
        <v>457</v>
      </c>
      <c r="B690" s="10">
        <v>377.05</v>
      </c>
      <c r="C690" s="11">
        <v>16842.8</v>
      </c>
      <c r="D690" s="12">
        <v>-3.7900000000000003E-2</v>
      </c>
      <c r="E690" s="12">
        <v>-3.0599999999999999E-2</v>
      </c>
      <c r="F690" s="30">
        <v>0.28049100000001598</v>
      </c>
      <c r="G690" s="31">
        <v>6.6520000000000001</v>
      </c>
      <c r="I690" s="17">
        <f t="shared" si="2"/>
        <v>3.9278714079998445E-2</v>
      </c>
    </row>
    <row r="691" spans="1:9" ht="14.25" customHeight="1">
      <c r="A691" s="18">
        <v>44867</v>
      </c>
      <c r="B691" s="10">
        <v>391.9</v>
      </c>
      <c r="C691" s="11">
        <v>17374.75</v>
      </c>
      <c r="D691" s="12">
        <v>-2.8500000000000001E-2</v>
      </c>
      <c r="E691" s="12">
        <v>-1.3100000000000001E-2</v>
      </c>
      <c r="F691" s="30">
        <v>0.28049100000001598</v>
      </c>
      <c r="G691" s="31">
        <v>6.62</v>
      </c>
      <c r="I691" s="17">
        <f t="shared" si="2"/>
        <v>4.3957063699998744E-2</v>
      </c>
    </row>
    <row r="692" spans="1:9" ht="14.25" customHeight="1">
      <c r="A692" s="18">
        <v>44836</v>
      </c>
      <c r="B692" s="10">
        <v>403.4</v>
      </c>
      <c r="C692" s="11">
        <v>17605.849999999999</v>
      </c>
      <c r="D692" s="12">
        <v>-1.47E-2</v>
      </c>
      <c r="E692" s="12">
        <v>8.0999999999999996E-3</v>
      </c>
      <c r="F692" s="30">
        <v>0.28049100000001598</v>
      </c>
      <c r="G692" s="31">
        <v>6.6079999999999997</v>
      </c>
      <c r="I692" s="17">
        <f t="shared" si="2"/>
        <v>4.9817131819999069E-2</v>
      </c>
    </row>
    <row r="693" spans="1:9" ht="14.25" customHeight="1">
      <c r="A693" s="18">
        <v>44806</v>
      </c>
      <c r="B693" s="10">
        <v>409.4</v>
      </c>
      <c r="C693" s="11">
        <v>17463.8</v>
      </c>
      <c r="D693" s="12">
        <v>2.3800000000000002E-2</v>
      </c>
      <c r="E693" s="12">
        <v>1.14E-2</v>
      </c>
      <c r="F693" s="30">
        <v>0.28049100000001598</v>
      </c>
      <c r="G693" s="31">
        <v>6.5979999999999999</v>
      </c>
      <c r="I693" s="17">
        <f t="shared" si="2"/>
        <v>5.0670801219999125E-2</v>
      </c>
    </row>
    <row r="694" spans="1:9" ht="14.25" customHeight="1">
      <c r="A694" s="18">
        <v>44775</v>
      </c>
      <c r="B694" s="10">
        <v>399.9</v>
      </c>
      <c r="C694" s="11">
        <v>17266.75</v>
      </c>
      <c r="D694" s="12">
        <v>-2.0899999999999998E-2</v>
      </c>
      <c r="E694" s="12">
        <v>3.0999999999999999E-3</v>
      </c>
      <c r="F694" s="30">
        <v>0.28049100000001598</v>
      </c>
      <c r="G694" s="31">
        <v>6.6269999999999998</v>
      </c>
      <c r="I694" s="17">
        <f t="shared" si="2"/>
        <v>4.8551383529998993E-2</v>
      </c>
    </row>
    <row r="695" spans="1:9" ht="14.25" customHeight="1">
      <c r="A695" s="18">
        <v>44744</v>
      </c>
      <c r="B695" s="10">
        <v>408.45</v>
      </c>
      <c r="C695" s="11">
        <v>17213.599999999999</v>
      </c>
      <c r="D695" s="12">
        <v>4.4999999999999997E-3</v>
      </c>
      <c r="E695" s="12">
        <v>-1.7299999999999999E-2</v>
      </c>
      <c r="F695" s="30">
        <v>0.28049100000001598</v>
      </c>
      <c r="G695" s="31">
        <v>6.6360000000000001</v>
      </c>
      <c r="I695" s="17">
        <f t="shared" si="2"/>
        <v>4.2894122939998669E-2</v>
      </c>
    </row>
    <row r="696" spans="1:9" ht="14.25" customHeight="1">
      <c r="A696" s="18">
        <v>44653</v>
      </c>
      <c r="B696" s="10">
        <v>406.6</v>
      </c>
      <c r="C696" s="11">
        <v>17516.3</v>
      </c>
      <c r="D696" s="12">
        <v>9.1000000000000004E-3</v>
      </c>
      <c r="E696" s="12">
        <v>-2.5000000000000001E-3</v>
      </c>
      <c r="F696" s="30">
        <v>0.28049100000001598</v>
      </c>
      <c r="G696" s="31">
        <v>6.5819999999999999</v>
      </c>
      <c r="I696" s="17">
        <f t="shared" si="2"/>
        <v>4.6656854879998912E-2</v>
      </c>
    </row>
    <row r="697" spans="1:9" ht="14.25" customHeight="1">
      <c r="A697" s="18">
        <v>44622</v>
      </c>
      <c r="B697" s="10">
        <v>402.95</v>
      </c>
      <c r="C697" s="11">
        <v>17560.2</v>
      </c>
      <c r="D697" s="12">
        <v>2E-3</v>
      </c>
      <c r="E697" s="12">
        <v>-1.24E-2</v>
      </c>
      <c r="F697" s="30">
        <v>0.28049100000001598</v>
      </c>
      <c r="G697" s="31">
        <v>6.5609999999999999</v>
      </c>
      <c r="I697" s="17">
        <f t="shared" si="2"/>
        <v>4.3728897089998761E-2</v>
      </c>
    </row>
    <row r="698" spans="1:9" ht="14.25" customHeight="1">
      <c r="A698" s="18">
        <v>44594</v>
      </c>
      <c r="B698" s="10">
        <v>402.15</v>
      </c>
      <c r="C698" s="11">
        <v>17780</v>
      </c>
      <c r="D698" s="12">
        <v>2.0000000000000001E-4</v>
      </c>
      <c r="E698" s="12">
        <v>1.1599999999999999E-2</v>
      </c>
      <c r="F698" s="30">
        <v>0.28049100000001598</v>
      </c>
      <c r="G698" s="31">
        <v>6.593</v>
      </c>
      <c r="I698" s="17">
        <f t="shared" si="2"/>
        <v>5.0690923969999135E-2</v>
      </c>
    </row>
    <row r="699" spans="1:9" ht="14.25" customHeight="1">
      <c r="A699" s="18">
        <v>44563</v>
      </c>
      <c r="B699" s="10">
        <v>402.05</v>
      </c>
      <c r="C699" s="11">
        <v>17576.849999999999</v>
      </c>
      <c r="D699" s="12">
        <v>4.4000000000000003E-3</v>
      </c>
      <c r="E699" s="12">
        <v>1.37E-2</v>
      </c>
      <c r="F699" s="30">
        <v>0.28049100000001598</v>
      </c>
      <c r="G699" s="31">
        <v>6.57</v>
      </c>
      <c r="I699" s="17">
        <f t="shared" si="2"/>
        <v>5.1114467999999177E-2</v>
      </c>
    </row>
    <row r="700" spans="1:9" ht="14.25" customHeight="1">
      <c r="A700" s="10" t="s">
        <v>458</v>
      </c>
      <c r="B700" s="10">
        <v>400.3</v>
      </c>
      <c r="C700" s="11">
        <v>17339.849999999999</v>
      </c>
      <c r="D700" s="12">
        <v>1.41E-2</v>
      </c>
      <c r="E700" s="12">
        <v>1.3899999999999999E-2</v>
      </c>
      <c r="F700" s="30">
        <v>0.28049100000001598</v>
      </c>
      <c r="G700" s="31">
        <v>6.59</v>
      </c>
      <c r="I700" s="17">
        <f t="shared" si="2"/>
        <v>5.1314467999999169E-2</v>
      </c>
    </row>
    <row r="701" spans="1:9" ht="14.25" customHeight="1">
      <c r="A701" s="10" t="s">
        <v>459</v>
      </c>
      <c r="B701" s="10">
        <v>394.75</v>
      </c>
      <c r="C701" s="11">
        <v>17101.95</v>
      </c>
      <c r="D701" s="12">
        <v>-1.15E-2</v>
      </c>
      <c r="E701" s="12">
        <v>-5.0000000000000001E-4</v>
      </c>
      <c r="F701" s="30">
        <v>0.28049100000001598</v>
      </c>
      <c r="G701" s="31">
        <v>6.5419999999999998</v>
      </c>
      <c r="I701" s="17">
        <f t="shared" si="2"/>
        <v>4.6930033279998951E-2</v>
      </c>
    </row>
    <row r="702" spans="1:9" ht="14.25" customHeight="1">
      <c r="A702" s="10" t="s">
        <v>460</v>
      </c>
      <c r="B702" s="10">
        <v>399.35</v>
      </c>
      <c r="C702" s="11">
        <v>17110.150000000001</v>
      </c>
      <c r="D702" s="12">
        <v>-1E-3</v>
      </c>
      <c r="E702" s="12">
        <v>-9.7000000000000003E-3</v>
      </c>
      <c r="F702" s="30">
        <v>0.28049100000001598</v>
      </c>
      <c r="G702" s="31">
        <v>6.5250000000000004</v>
      </c>
      <c r="I702" s="17">
        <f t="shared" si="2"/>
        <v>4.4227199549998805E-2</v>
      </c>
    </row>
    <row r="703" spans="1:9" ht="14.25" customHeight="1">
      <c r="A703" s="10" t="s">
        <v>461</v>
      </c>
      <c r="B703" s="10">
        <v>399.75</v>
      </c>
      <c r="C703" s="11">
        <v>17277.95</v>
      </c>
      <c r="D703" s="12">
        <v>1.52E-2</v>
      </c>
      <c r="E703" s="12">
        <v>7.4999999999999997E-3</v>
      </c>
      <c r="F703" s="30">
        <v>0.28049100000001598</v>
      </c>
      <c r="G703" s="31">
        <v>6.508</v>
      </c>
      <c r="I703" s="17">
        <f t="shared" si="2"/>
        <v>4.8929328219999083E-2</v>
      </c>
    </row>
    <row r="704" spans="1:9" ht="14.25" customHeight="1">
      <c r="A704" s="10" t="s">
        <v>462</v>
      </c>
      <c r="B704" s="10">
        <v>393.75</v>
      </c>
      <c r="C704" s="11">
        <v>17149.099999999999</v>
      </c>
      <c r="D704" s="12">
        <v>-2.3199999999999998E-2</v>
      </c>
      <c r="E704" s="12">
        <v>-2.6599999999999999E-2</v>
      </c>
      <c r="F704" s="30">
        <v>0.28049100000001598</v>
      </c>
      <c r="G704" s="31">
        <v>6.5179999999999998</v>
      </c>
      <c r="I704" s="17">
        <f t="shared" si="2"/>
        <v>3.9436536019998539E-2</v>
      </c>
    </row>
    <row r="705" spans="1:9" ht="14.25" customHeight="1">
      <c r="A705" s="10" t="s">
        <v>463</v>
      </c>
      <c r="B705" s="10">
        <v>403.1</v>
      </c>
      <c r="C705" s="11">
        <v>17617.150000000001</v>
      </c>
      <c r="D705" s="12">
        <v>-2.1999999999999999E-2</v>
      </c>
      <c r="E705" s="12">
        <v>-7.9000000000000008E-3</v>
      </c>
      <c r="F705" s="30">
        <v>0.28049100000001598</v>
      </c>
      <c r="G705" s="31">
        <v>6.46</v>
      </c>
      <c r="I705" s="17">
        <f t="shared" si="2"/>
        <v>4.4264402499998842E-2</v>
      </c>
    </row>
    <row r="706" spans="1:9" ht="14.25" customHeight="1">
      <c r="A706" s="10" t="s">
        <v>464</v>
      </c>
      <c r="B706" s="10">
        <v>412.15</v>
      </c>
      <c r="C706" s="11">
        <v>17757</v>
      </c>
      <c r="D706" s="12">
        <v>7.4999999999999997E-3</v>
      </c>
      <c r="E706" s="12">
        <v>-1.01E-2</v>
      </c>
      <c r="F706" s="30">
        <v>0.28049100000001598</v>
      </c>
      <c r="G706" s="31">
        <v>6.4539999999999997</v>
      </c>
      <c r="I706" s="17">
        <f t="shared" si="2"/>
        <v>4.3604151759998808E-2</v>
      </c>
    </row>
    <row r="707" spans="1:9" ht="14.25" customHeight="1">
      <c r="A707" s="10" t="s">
        <v>465</v>
      </c>
      <c r="B707" s="10">
        <v>409.1</v>
      </c>
      <c r="C707" s="11">
        <v>17938.400000000001</v>
      </c>
      <c r="D707" s="12">
        <v>-2.3E-3</v>
      </c>
      <c r="E707" s="12">
        <v>-9.5999999999999992E-3</v>
      </c>
      <c r="F707" s="30">
        <v>0.28049100000001598</v>
      </c>
      <c r="G707" s="31">
        <v>6.4690000000000003</v>
      </c>
      <c r="I707" s="17">
        <f t="shared" si="2"/>
        <v>4.3852323609998814E-2</v>
      </c>
    </row>
    <row r="708" spans="1:9" ht="14.25" customHeight="1">
      <c r="A708" s="10" t="s">
        <v>466</v>
      </c>
      <c r="B708" s="10">
        <v>410.05</v>
      </c>
      <c r="C708" s="11">
        <v>18113.05</v>
      </c>
      <c r="D708" s="12">
        <v>5.4100000000000002E-2</v>
      </c>
      <c r="E708" s="12">
        <v>-1.0699999999999999E-2</v>
      </c>
      <c r="F708" s="30">
        <v>0.28049100000001598</v>
      </c>
      <c r="G708" s="31">
        <v>6.4610000000000003</v>
      </c>
      <c r="I708" s="17">
        <f t="shared" si="2"/>
        <v>4.3486222789998794E-2</v>
      </c>
    </row>
    <row r="709" spans="1:9" ht="14.25" customHeight="1">
      <c r="A709" s="10" t="s">
        <v>467</v>
      </c>
      <c r="B709" s="10">
        <v>389</v>
      </c>
      <c r="C709" s="11">
        <v>18308.099999999999</v>
      </c>
      <c r="D709" s="12">
        <v>7.0000000000000001E-3</v>
      </c>
      <c r="E709" s="12">
        <v>2.8999999999999998E-3</v>
      </c>
      <c r="F709" s="30">
        <v>0.28049100000001598</v>
      </c>
      <c r="G709" s="31">
        <v>6.4779999999999998</v>
      </c>
      <c r="I709" s="17">
        <f t="shared" si="2"/>
        <v>4.7423216919999012E-2</v>
      </c>
    </row>
    <row r="710" spans="1:9" ht="14.25" customHeight="1">
      <c r="A710" s="10" t="s">
        <v>468</v>
      </c>
      <c r="B710" s="10">
        <v>386.3</v>
      </c>
      <c r="C710" s="11">
        <v>18255.75</v>
      </c>
      <c r="D710" s="12">
        <v>6.7999999999999996E-3</v>
      </c>
      <c r="E710" s="12">
        <v>-1E-4</v>
      </c>
      <c r="F710" s="30">
        <v>0.28049100000001598</v>
      </c>
      <c r="G710" s="31">
        <v>6.4649999999999999</v>
      </c>
      <c r="I710" s="17">
        <f t="shared" si="2"/>
        <v>4.6488207749998962E-2</v>
      </c>
    </row>
    <row r="711" spans="1:9" ht="14.25" customHeight="1">
      <c r="A711" s="10" t="s">
        <v>469</v>
      </c>
      <c r="B711" s="10">
        <v>383.7</v>
      </c>
      <c r="C711" s="11">
        <v>18257.8</v>
      </c>
      <c r="D711" s="12">
        <v>1.2800000000000001E-2</v>
      </c>
      <c r="E711" s="12">
        <v>2.5000000000000001E-3</v>
      </c>
      <c r="F711" s="30">
        <v>0.28049100000001598</v>
      </c>
      <c r="G711" s="31">
        <v>6.4619999999999997</v>
      </c>
      <c r="I711" s="17">
        <f t="shared" si="2"/>
        <v>4.7195899079999007E-2</v>
      </c>
    </row>
    <row r="712" spans="1:9" ht="14.25" customHeight="1">
      <c r="A712" s="18">
        <v>44896</v>
      </c>
      <c r="B712" s="10">
        <v>378.85</v>
      </c>
      <c r="C712" s="11">
        <v>18212.349999999999</v>
      </c>
      <c r="D712" s="12">
        <v>-1.01E-2</v>
      </c>
      <c r="E712" s="12">
        <v>8.6999999999999994E-3</v>
      </c>
      <c r="F712" s="30">
        <v>0.28049100000001598</v>
      </c>
      <c r="G712" s="31">
        <v>6.46</v>
      </c>
      <c r="I712" s="17">
        <f t="shared" si="2"/>
        <v>4.8920553099999112E-2</v>
      </c>
    </row>
    <row r="713" spans="1:9" ht="14.25" customHeight="1">
      <c r="A713" s="18">
        <v>44866</v>
      </c>
      <c r="B713" s="10">
        <v>382.7</v>
      </c>
      <c r="C713" s="11">
        <v>18055.75</v>
      </c>
      <c r="D713" s="12">
        <v>4.3E-3</v>
      </c>
      <c r="E713" s="12">
        <v>2.8999999999999998E-3</v>
      </c>
      <c r="F713" s="30">
        <v>0.28049100000001598</v>
      </c>
      <c r="G713" s="31">
        <v>6.4640000000000004</v>
      </c>
      <c r="I713" s="17">
        <f t="shared" si="2"/>
        <v>4.7322485659999011E-2</v>
      </c>
    </row>
    <row r="714" spans="1:9" ht="14.25" customHeight="1">
      <c r="A714" s="18">
        <v>44835</v>
      </c>
      <c r="B714" s="10">
        <v>381.05</v>
      </c>
      <c r="C714" s="11">
        <v>18003.3</v>
      </c>
      <c r="D714" s="12">
        <v>2.01E-2</v>
      </c>
      <c r="E714" s="12">
        <v>1.0699999999999999E-2</v>
      </c>
      <c r="F714" s="30">
        <v>0.28049100000001598</v>
      </c>
      <c r="G714" s="31">
        <v>6.468</v>
      </c>
      <c r="I714" s="17">
        <f t="shared" si="2"/>
        <v>4.9539095819999136E-2</v>
      </c>
    </row>
    <row r="715" spans="1:9" ht="14.25" customHeight="1">
      <c r="A715" s="18">
        <v>44743</v>
      </c>
      <c r="B715" s="10">
        <v>373.55</v>
      </c>
      <c r="C715" s="11">
        <v>17812.7</v>
      </c>
      <c r="D715" s="12">
        <v>-2.0999999999999999E-3</v>
      </c>
      <c r="E715" s="12">
        <v>3.8E-3</v>
      </c>
      <c r="F715" s="30">
        <v>0.28049100000001598</v>
      </c>
      <c r="G715" s="31">
        <v>6.4349999999999996</v>
      </c>
      <c r="I715" s="17">
        <f t="shared" si="2"/>
        <v>4.7366269949999026E-2</v>
      </c>
    </row>
    <row r="716" spans="1:9" ht="14.25" customHeight="1">
      <c r="A716" s="18">
        <v>44713</v>
      </c>
      <c r="B716" s="10">
        <v>374.35</v>
      </c>
      <c r="C716" s="11">
        <v>17745.900000000001</v>
      </c>
      <c r="D716" s="12">
        <v>6.6E-3</v>
      </c>
      <c r="E716" s="12">
        <v>-0.01</v>
      </c>
      <c r="F716" s="30">
        <v>0.28049100000001598</v>
      </c>
      <c r="G716" s="31">
        <v>6.4109999999999996</v>
      </c>
      <c r="I716" s="17">
        <f t="shared" si="2"/>
        <v>4.3322811989998822E-2</v>
      </c>
    </row>
    <row r="717" spans="1:9" ht="14.25" customHeight="1">
      <c r="A717" s="18">
        <v>44682</v>
      </c>
      <c r="B717" s="10">
        <v>371.9</v>
      </c>
      <c r="C717" s="11">
        <v>17925.25</v>
      </c>
      <c r="D717" s="12">
        <v>-6.1000000000000004E-3</v>
      </c>
      <c r="E717" s="12">
        <v>6.7000000000000002E-3</v>
      </c>
      <c r="F717" s="30">
        <v>0.28049100000001598</v>
      </c>
      <c r="G717" s="31">
        <v>6.3739999999999997</v>
      </c>
      <c r="I717" s="17">
        <f t="shared" si="2"/>
        <v>4.7740793359999083E-2</v>
      </c>
    </row>
    <row r="718" spans="1:9" ht="14.25" customHeight="1">
      <c r="A718" s="18">
        <v>44652</v>
      </c>
      <c r="B718" s="10">
        <v>374.2</v>
      </c>
      <c r="C718" s="11">
        <v>17805.25</v>
      </c>
      <c r="D718" s="12">
        <v>-3.7000000000000002E-3</v>
      </c>
      <c r="E718" s="12">
        <v>1.0200000000000001E-2</v>
      </c>
      <c r="F718" s="30">
        <v>0.28049100000001698</v>
      </c>
      <c r="G718" s="31">
        <v>6.3639999999999999</v>
      </c>
      <c r="I718" s="17">
        <f t="shared" si="2"/>
        <v>4.8650560959999097E-2</v>
      </c>
    </row>
    <row r="719" spans="1:9" ht="14.25" customHeight="1">
      <c r="A719" s="18">
        <v>44621</v>
      </c>
      <c r="B719" s="10">
        <v>375.6</v>
      </c>
      <c r="C719" s="11">
        <v>17625.7</v>
      </c>
      <c r="D719" s="12">
        <v>2.8E-3</v>
      </c>
      <c r="E719" s="12">
        <v>1.5699999999999999E-2</v>
      </c>
      <c r="F719" s="30">
        <v>0.28049100000001698</v>
      </c>
      <c r="G719" s="31">
        <v>6.3559999999999999</v>
      </c>
      <c r="I719" s="17">
        <f t="shared" si="2"/>
        <v>5.0135700739999192E-2</v>
      </c>
    </row>
    <row r="720" spans="1:9" ht="14.25" customHeight="1">
      <c r="A720" s="10" t="s">
        <v>470</v>
      </c>
      <c r="B720" s="10">
        <v>374.55</v>
      </c>
      <c r="C720" s="11">
        <v>17354.05</v>
      </c>
      <c r="D720" s="12">
        <v>-2.3E-3</v>
      </c>
      <c r="E720" s="12">
        <v>8.6999999999999994E-3</v>
      </c>
      <c r="F720" s="30">
        <v>0.28049100000001698</v>
      </c>
      <c r="G720" s="31">
        <v>6.37</v>
      </c>
      <c r="I720" s="17">
        <f t="shared" si="2"/>
        <v>4.8272994999999069E-2</v>
      </c>
    </row>
    <row r="721" spans="1:9" ht="14.25" customHeight="1">
      <c r="A721" s="10" t="s">
        <v>471</v>
      </c>
      <c r="B721" s="10">
        <v>375.4</v>
      </c>
      <c r="C721" s="11">
        <v>17203.95</v>
      </c>
      <c r="D721" s="12">
        <v>5.2400000000000002E-2</v>
      </c>
      <c r="E721" s="12">
        <v>-5.9999999999999995E-4</v>
      </c>
      <c r="F721" s="30">
        <v>0.28049100000001698</v>
      </c>
      <c r="G721" s="31">
        <v>6.37</v>
      </c>
      <c r="I721" s="17">
        <f t="shared" si="2"/>
        <v>4.5664428699998913E-2</v>
      </c>
    </row>
    <row r="722" spans="1:9" ht="14.25" customHeight="1">
      <c r="A722" s="10" t="s">
        <v>472</v>
      </c>
      <c r="B722" s="10">
        <v>356.7</v>
      </c>
      <c r="C722" s="11">
        <v>17213.599999999999</v>
      </c>
      <c r="D722" s="12">
        <v>-1.7999999999999999E-2</v>
      </c>
      <c r="E722" s="12">
        <v>-1.1000000000000001E-3</v>
      </c>
      <c r="F722" s="30">
        <v>0.28049100000001698</v>
      </c>
      <c r="G722" s="31">
        <v>6.3479999999999999</v>
      </c>
      <c r="I722" s="17">
        <f t="shared" si="2"/>
        <v>4.53658912199989E-2</v>
      </c>
    </row>
    <row r="723" spans="1:9" ht="14.25" customHeight="1">
      <c r="A723" s="10" t="s">
        <v>473</v>
      </c>
      <c r="B723" s="10">
        <v>363.25</v>
      </c>
      <c r="C723" s="11">
        <v>17233.25</v>
      </c>
      <c r="D723" s="12">
        <v>6.8999999999999999E-3</v>
      </c>
      <c r="E723" s="12">
        <v>8.6E-3</v>
      </c>
      <c r="F723" s="30">
        <v>0.28049100000001698</v>
      </c>
      <c r="G723" s="31">
        <v>6.3470000000000004</v>
      </c>
      <c r="I723" s="17">
        <f t="shared" si="2"/>
        <v>4.8079458829999068E-2</v>
      </c>
    </row>
    <row r="724" spans="1:9" ht="14.25" customHeight="1">
      <c r="A724" s="10" t="s">
        <v>474</v>
      </c>
      <c r="B724" s="10">
        <v>360.75</v>
      </c>
      <c r="C724" s="11">
        <v>17086.25</v>
      </c>
      <c r="D724" s="12">
        <v>-8.0000000000000002E-3</v>
      </c>
      <c r="E724" s="12">
        <v>4.8999999999999998E-3</v>
      </c>
      <c r="F724" s="30">
        <v>0.28049100000001698</v>
      </c>
      <c r="G724" s="31">
        <v>6.391</v>
      </c>
      <c r="I724" s="17">
        <f t="shared" si="2"/>
        <v>4.7358226089998998E-2</v>
      </c>
    </row>
    <row r="725" spans="1:9" ht="14.25" customHeight="1">
      <c r="A725" s="10" t="s">
        <v>475</v>
      </c>
      <c r="B725" s="10">
        <v>363.65</v>
      </c>
      <c r="C725" s="11">
        <v>17003.75</v>
      </c>
      <c r="D725" s="12">
        <v>-7.7999999999999996E-3</v>
      </c>
      <c r="E725" s="12">
        <v>-4.0000000000000001E-3</v>
      </c>
      <c r="F725" s="30">
        <v>0.28049100000001698</v>
      </c>
      <c r="G725" s="31">
        <v>6.359</v>
      </c>
      <c r="I725" s="17">
        <f t="shared" si="2"/>
        <v>4.463161330999886E-2</v>
      </c>
    </row>
    <row r="726" spans="1:9" ht="14.25" customHeight="1">
      <c r="A726" s="10" t="s">
        <v>476</v>
      </c>
      <c r="B726" s="10">
        <v>366.5</v>
      </c>
      <c r="C726" s="11">
        <v>17072.599999999999</v>
      </c>
      <c r="D726" s="12">
        <v>1.12E-2</v>
      </c>
      <c r="E726" s="12">
        <v>6.8999999999999999E-3</v>
      </c>
      <c r="F726" s="30">
        <v>0.28049100000001698</v>
      </c>
      <c r="G726" s="31">
        <v>6.3689999999999998</v>
      </c>
      <c r="I726" s="17">
        <f t="shared" si="2"/>
        <v>4.7760916109999038E-2</v>
      </c>
    </row>
    <row r="727" spans="1:9" ht="14.25" customHeight="1">
      <c r="A727" s="10" t="s">
        <v>477</v>
      </c>
      <c r="B727" s="10">
        <v>362.45</v>
      </c>
      <c r="C727" s="11">
        <v>16955.45</v>
      </c>
      <c r="D727" s="12">
        <v>2.4299999999999999E-2</v>
      </c>
      <c r="E727" s="12">
        <v>1.0999999999999999E-2</v>
      </c>
      <c r="F727" s="30">
        <v>0.28049100000001698</v>
      </c>
      <c r="G727" s="31">
        <v>6.3520000000000003</v>
      </c>
      <c r="I727" s="17">
        <f t="shared" si="2"/>
        <v>4.8788612679999115E-2</v>
      </c>
    </row>
    <row r="728" spans="1:9" ht="14.25" customHeight="1">
      <c r="A728" s="10" t="s">
        <v>478</v>
      </c>
      <c r="B728" s="10">
        <v>353.85</v>
      </c>
      <c r="C728" s="11">
        <v>16770.849999999999</v>
      </c>
      <c r="D728" s="12">
        <v>1.4500000000000001E-2</v>
      </c>
      <c r="E728" s="12">
        <v>9.4000000000000004E-3</v>
      </c>
      <c r="F728" s="30">
        <v>0.28049100000001698</v>
      </c>
      <c r="G728" s="31">
        <v>6.3529999999999998</v>
      </c>
      <c r="I728" s="17">
        <f t="shared" si="2"/>
        <v>4.8347022169999081E-2</v>
      </c>
    </row>
    <row r="729" spans="1:9" ht="14.25" customHeight="1">
      <c r="A729" s="10" t="s">
        <v>479</v>
      </c>
      <c r="B729" s="10">
        <v>348.8</v>
      </c>
      <c r="C729" s="11">
        <v>16614.2</v>
      </c>
      <c r="D729" s="12">
        <v>-2.6499999999999999E-2</v>
      </c>
      <c r="E729" s="12">
        <v>-2.18E-2</v>
      </c>
      <c r="F729" s="30">
        <v>0.28049100000001698</v>
      </c>
      <c r="G729" s="31">
        <v>6.3259999999999996</v>
      </c>
      <c r="I729" s="17">
        <f t="shared" si="2"/>
        <v>3.9401435539998558E-2</v>
      </c>
    </row>
    <row r="730" spans="1:9" ht="14.25" customHeight="1">
      <c r="A730" s="10" t="s">
        <v>480</v>
      </c>
      <c r="B730" s="10">
        <v>358.3</v>
      </c>
      <c r="C730" s="11">
        <v>16985.2</v>
      </c>
      <c r="D730" s="12">
        <v>-2.7799999999999998E-2</v>
      </c>
      <c r="E730" s="12">
        <v>-1.5299999999999999E-2</v>
      </c>
      <c r="F730" s="30">
        <v>0.28049100000001698</v>
      </c>
      <c r="G730" s="31">
        <v>6.335</v>
      </c>
      <c r="I730" s="17">
        <f t="shared" si="2"/>
        <v>4.1289382849998668E-2</v>
      </c>
    </row>
    <row r="731" spans="1:9" ht="14.25" customHeight="1">
      <c r="A731" s="10" t="s">
        <v>481</v>
      </c>
      <c r="B731" s="10">
        <v>368.55</v>
      </c>
      <c r="C731" s="11">
        <v>17248.400000000001</v>
      </c>
      <c r="D731" s="12">
        <v>-7.4999999999999997E-3</v>
      </c>
      <c r="E731" s="12">
        <v>1.6000000000000001E-3</v>
      </c>
      <c r="F731" s="30">
        <v>0.28049100000001698</v>
      </c>
      <c r="G731" s="31">
        <v>6.33</v>
      </c>
      <c r="I731" s="17">
        <f t="shared" si="2"/>
        <v>4.5993705299998952E-2</v>
      </c>
    </row>
    <row r="732" spans="1:9" ht="14.25" customHeight="1">
      <c r="A732" s="10" t="s">
        <v>482</v>
      </c>
      <c r="B732" s="10">
        <v>371.35</v>
      </c>
      <c r="C732" s="11">
        <v>17221.400000000001</v>
      </c>
      <c r="D732" s="12">
        <v>-1.2200000000000001E-2</v>
      </c>
      <c r="E732" s="12">
        <v>-6.0000000000000001E-3</v>
      </c>
      <c r="F732" s="30">
        <v>0.28049100000001698</v>
      </c>
      <c r="G732" s="31">
        <v>6.367</v>
      </c>
      <c r="I732" s="17">
        <f t="shared" si="2"/>
        <v>4.412819202999882E-2</v>
      </c>
    </row>
    <row r="733" spans="1:9" ht="14.25" customHeight="1">
      <c r="A733" s="10" t="s">
        <v>483</v>
      </c>
      <c r="B733" s="10">
        <v>375.95</v>
      </c>
      <c r="C733" s="11">
        <v>17324.900000000001</v>
      </c>
      <c r="D733" s="12">
        <v>-4.4999999999999997E-3</v>
      </c>
      <c r="E733" s="12">
        <v>-2.5000000000000001E-3</v>
      </c>
      <c r="F733" s="30">
        <v>0.28049100000001698</v>
      </c>
      <c r="G733" s="31">
        <v>6.367</v>
      </c>
      <c r="I733" s="17">
        <f t="shared" si="2"/>
        <v>4.5109910529998881E-2</v>
      </c>
    </row>
    <row r="734" spans="1:9" ht="14.25" customHeight="1">
      <c r="A734" s="10" t="s">
        <v>484</v>
      </c>
      <c r="B734" s="10">
        <v>377.65</v>
      </c>
      <c r="C734" s="11">
        <v>17368.25</v>
      </c>
      <c r="D734" s="12">
        <v>-1.4999999999999999E-2</v>
      </c>
      <c r="E734" s="12">
        <v>-8.2000000000000007E-3</v>
      </c>
      <c r="F734" s="30">
        <v>0.28049100000001698</v>
      </c>
      <c r="G734" s="31">
        <v>6.3639999999999999</v>
      </c>
      <c r="I734" s="17">
        <f t="shared" si="2"/>
        <v>4.3489526559998784E-2</v>
      </c>
    </row>
    <row r="735" spans="1:9" ht="14.25" customHeight="1">
      <c r="A735" s="18">
        <v>44481</v>
      </c>
      <c r="B735" s="10">
        <v>383.4</v>
      </c>
      <c r="C735" s="11">
        <v>17511.3</v>
      </c>
      <c r="D735" s="12">
        <v>2.5999999999999999E-3</v>
      </c>
      <c r="E735" s="12">
        <v>-2.9999999999999997E-4</v>
      </c>
      <c r="F735" s="30">
        <v>0.28049100000001698</v>
      </c>
      <c r="G735" s="31">
        <v>6.351</v>
      </c>
      <c r="I735" s="17">
        <f t="shared" si="2"/>
        <v>4.5611869289998913E-2</v>
      </c>
    </row>
    <row r="736" spans="1:9" ht="14.25" customHeight="1">
      <c r="A736" s="18">
        <v>44451</v>
      </c>
      <c r="B736" s="10">
        <v>382.4</v>
      </c>
      <c r="C736" s="11">
        <v>17516.849999999999</v>
      </c>
      <c r="D736" s="12">
        <v>1.2800000000000001E-2</v>
      </c>
      <c r="E736" s="12">
        <v>2.7000000000000001E-3</v>
      </c>
      <c r="F736" s="30">
        <v>0.28049100000001698</v>
      </c>
      <c r="G736" s="31">
        <v>6.3449999999999998</v>
      </c>
      <c r="I736" s="17">
        <f t="shared" si="2"/>
        <v>4.6410171749998966E-2</v>
      </c>
    </row>
    <row r="737" spans="1:9" ht="14.25" customHeight="1">
      <c r="A737" s="18">
        <v>44420</v>
      </c>
      <c r="B737" s="10">
        <v>377.55</v>
      </c>
      <c r="C737" s="11">
        <v>17469.75</v>
      </c>
      <c r="D737" s="12">
        <v>-6.6E-3</v>
      </c>
      <c r="E737" s="12">
        <v>1.7100000000000001E-2</v>
      </c>
      <c r="F737" s="30">
        <v>0.28049100000001698</v>
      </c>
      <c r="G737" s="31">
        <v>6.3609999999999998</v>
      </c>
      <c r="I737" s="17">
        <f t="shared" si="2"/>
        <v>5.056436358999921E-2</v>
      </c>
    </row>
    <row r="738" spans="1:9" ht="14.25" customHeight="1">
      <c r="A738" s="18">
        <v>44389</v>
      </c>
      <c r="B738" s="10">
        <v>380.05</v>
      </c>
      <c r="C738" s="11">
        <v>17176.7</v>
      </c>
      <c r="D738" s="12">
        <v>1.4E-3</v>
      </c>
      <c r="E738" s="12">
        <v>1.5599999999999999E-2</v>
      </c>
      <c r="F738" s="30">
        <v>0.28049100000001698</v>
      </c>
      <c r="G738" s="31">
        <v>6.3639999999999999</v>
      </c>
      <c r="I738" s="17">
        <f t="shared" si="2"/>
        <v>5.0165212359999184E-2</v>
      </c>
    </row>
    <row r="739" spans="1:9" ht="14.25" customHeight="1">
      <c r="A739" s="18">
        <v>44359</v>
      </c>
      <c r="B739" s="10">
        <v>379.5</v>
      </c>
      <c r="C739" s="11">
        <v>16912.25</v>
      </c>
      <c r="D739" s="12">
        <v>-6.7000000000000002E-3</v>
      </c>
      <c r="E739" s="12">
        <v>-1.6500000000000001E-2</v>
      </c>
      <c r="F739" s="30">
        <v>0.28049100000001698</v>
      </c>
      <c r="G739" s="31">
        <v>6.3419999999999996</v>
      </c>
      <c r="I739" s="17">
        <f t="shared" si="2"/>
        <v>4.1003159279998647E-2</v>
      </c>
    </row>
    <row r="740" spans="1:9" ht="14.25" customHeight="1">
      <c r="A740" s="18">
        <v>44267</v>
      </c>
      <c r="B740" s="10">
        <v>382.05</v>
      </c>
      <c r="C740" s="11">
        <v>17196.7</v>
      </c>
      <c r="D740" s="12">
        <v>-4.0000000000000002E-4</v>
      </c>
      <c r="E740" s="12">
        <v>-1.18E-2</v>
      </c>
      <c r="F740" s="30">
        <v>0.28049100000001698</v>
      </c>
      <c r="G740" s="31">
        <v>6.3680000000000003</v>
      </c>
      <c r="I740" s="17">
        <f t="shared" si="2"/>
        <v>4.250853931999872E-2</v>
      </c>
    </row>
    <row r="741" spans="1:9" ht="14.25" customHeight="1">
      <c r="A741" s="18">
        <v>44239</v>
      </c>
      <c r="B741" s="10">
        <v>382.2</v>
      </c>
      <c r="C741" s="11">
        <v>17401.650000000001</v>
      </c>
      <c r="D741" s="12">
        <v>-6.6E-3</v>
      </c>
      <c r="E741" s="12">
        <v>1.37E-2</v>
      </c>
      <c r="F741" s="30">
        <v>0.28049100000001698</v>
      </c>
      <c r="G741" s="31">
        <v>6.367</v>
      </c>
      <c r="I741" s="17">
        <f t="shared" si="2"/>
        <v>4.9653864729999157E-2</v>
      </c>
    </row>
    <row r="742" spans="1:9" ht="14.25" customHeight="1">
      <c r="A742" s="18">
        <v>44208</v>
      </c>
      <c r="B742" s="10">
        <v>384.75</v>
      </c>
      <c r="C742" s="11">
        <v>17166.900000000001</v>
      </c>
      <c r="D742" s="12">
        <v>-9.4000000000000004E-3</v>
      </c>
      <c r="E742" s="12">
        <v>1.0800000000000001E-2</v>
      </c>
      <c r="F742" s="30">
        <v>0.28049100000001698</v>
      </c>
      <c r="G742" s="31">
        <v>6.3360000000000003</v>
      </c>
      <c r="I742" s="17">
        <f t="shared" si="2"/>
        <v>4.861739303999911E-2</v>
      </c>
    </row>
    <row r="743" spans="1:9" ht="14.25" customHeight="1">
      <c r="A743" s="10" t="s">
        <v>485</v>
      </c>
      <c r="B743" s="10">
        <v>388.4</v>
      </c>
      <c r="C743" s="11">
        <v>16983.2</v>
      </c>
      <c r="D743" s="12">
        <v>1.1599999999999999E-2</v>
      </c>
      <c r="E743" s="12">
        <v>-4.1000000000000003E-3</v>
      </c>
      <c r="F743" s="30">
        <v>0.28049100000001698</v>
      </c>
      <c r="G743" s="31">
        <v>6.2930000000000001</v>
      </c>
      <c r="I743" s="17">
        <f t="shared" si="2"/>
        <v>4.4128688269998856E-2</v>
      </c>
    </row>
    <row r="744" spans="1:9" ht="14.25" customHeight="1">
      <c r="A744" s="10" t="s">
        <v>486</v>
      </c>
      <c r="B744" s="10">
        <v>383.95</v>
      </c>
      <c r="C744" s="11">
        <v>17053.95</v>
      </c>
      <c r="D744" s="12">
        <v>-2.86E-2</v>
      </c>
      <c r="E744" s="12">
        <v>1.6000000000000001E-3</v>
      </c>
      <c r="F744" s="30">
        <v>0.28049100000001698</v>
      </c>
      <c r="G744" s="31">
        <v>6.3010000000000002</v>
      </c>
      <c r="I744" s="17">
        <f t="shared" si="2"/>
        <v>4.5785047689998956E-2</v>
      </c>
    </row>
    <row r="745" spans="1:9" ht="14.25" customHeight="1">
      <c r="A745" s="10" t="s">
        <v>487</v>
      </c>
      <c r="B745" s="10">
        <v>395.25</v>
      </c>
      <c r="C745" s="11">
        <v>17026.45</v>
      </c>
      <c r="D745" s="12">
        <v>-2.5999999999999999E-2</v>
      </c>
      <c r="E745" s="12">
        <v>-2.9100000000000001E-2</v>
      </c>
      <c r="F745" s="30">
        <v>0.28049100000001698</v>
      </c>
      <c r="G745" s="31">
        <v>6.3570000000000002</v>
      </c>
      <c r="I745" s="17">
        <f t="shared" si="2"/>
        <v>3.7576899029998431E-2</v>
      </c>
    </row>
    <row r="746" spans="1:9" ht="14.25" customHeight="1">
      <c r="A746" s="10" t="s">
        <v>488</v>
      </c>
      <c r="B746" s="10">
        <v>405.8</v>
      </c>
      <c r="C746" s="11">
        <v>17536.25</v>
      </c>
      <c r="D746" s="12">
        <v>9.5999999999999992E-3</v>
      </c>
      <c r="E746" s="12">
        <v>7.0000000000000001E-3</v>
      </c>
      <c r="F746" s="30">
        <v>0.28049100000001698</v>
      </c>
      <c r="G746" s="31">
        <v>6.36</v>
      </c>
      <c r="I746" s="17">
        <f t="shared" si="2"/>
        <v>4.7724209399999037E-2</v>
      </c>
    </row>
    <row r="747" spans="1:9" ht="14.25" customHeight="1">
      <c r="A747" s="10" t="s">
        <v>489</v>
      </c>
      <c r="B747" s="10">
        <v>401.95</v>
      </c>
      <c r="C747" s="11">
        <v>17415.05</v>
      </c>
      <c r="D747" s="12">
        <v>-1.17E-2</v>
      </c>
      <c r="E747" s="12">
        <v>-5.0000000000000001E-3</v>
      </c>
      <c r="F747" s="30">
        <v>0.28049100000001698</v>
      </c>
      <c r="G747" s="31">
        <v>6.3869999999999996</v>
      </c>
      <c r="I747" s="17">
        <f t="shared" si="2"/>
        <v>4.4552584829998826E-2</v>
      </c>
    </row>
    <row r="748" spans="1:9" ht="14.25" customHeight="1">
      <c r="A748" s="10" t="s">
        <v>490</v>
      </c>
      <c r="B748" s="10">
        <v>406.7</v>
      </c>
      <c r="C748" s="11">
        <v>17503.349999999999</v>
      </c>
      <c r="D748" s="12">
        <v>-2E-3</v>
      </c>
      <c r="E748" s="12">
        <v>5.0000000000000001E-3</v>
      </c>
      <c r="F748" s="30">
        <v>0.28049100000001698</v>
      </c>
      <c r="G748" s="31">
        <v>6.3879999999999999</v>
      </c>
      <c r="I748" s="17">
        <f t="shared" si="2"/>
        <v>4.7364689919999009E-2</v>
      </c>
    </row>
    <row r="749" spans="1:9" ht="14.25" customHeight="1">
      <c r="A749" s="10" t="s">
        <v>491</v>
      </c>
      <c r="B749" s="10">
        <v>407.5</v>
      </c>
      <c r="C749" s="11">
        <v>17416.55</v>
      </c>
      <c r="D749" s="12">
        <v>-2E-3</v>
      </c>
      <c r="E749" s="12">
        <v>-1.9599999999999999E-2</v>
      </c>
      <c r="F749" s="30">
        <v>0.28049100000001698</v>
      </c>
      <c r="G749" s="31">
        <v>6.367</v>
      </c>
      <c r="I749" s="17">
        <f t="shared" si="2"/>
        <v>4.0313514429998587E-2</v>
      </c>
    </row>
    <row r="750" spans="1:9" ht="14.25" customHeight="1">
      <c r="A750" s="10" t="s">
        <v>493</v>
      </c>
      <c r="B750" s="10">
        <v>408.3</v>
      </c>
      <c r="C750" s="11">
        <v>17764.8</v>
      </c>
      <c r="D750" s="12">
        <v>-2.6499999999999999E-2</v>
      </c>
      <c r="E750" s="12">
        <v>-7.4999999999999997E-3</v>
      </c>
      <c r="F750" s="30">
        <v>0.28049100000001698</v>
      </c>
      <c r="G750" s="31">
        <v>6.3360000000000003</v>
      </c>
      <c r="I750" s="17">
        <f t="shared" si="2"/>
        <v>4.3484407739998794E-2</v>
      </c>
    </row>
    <row r="751" spans="1:9" ht="14.25" customHeight="1">
      <c r="A751" s="10" t="s">
        <v>494</v>
      </c>
      <c r="B751" s="10">
        <v>419.4</v>
      </c>
      <c r="C751" s="11">
        <v>17898.650000000001</v>
      </c>
      <c r="D751" s="12">
        <v>5.4999999999999997E-3</v>
      </c>
      <c r="E751" s="12">
        <v>-5.5999999999999999E-3</v>
      </c>
      <c r="F751" s="30">
        <v>0.28049100000001698</v>
      </c>
      <c r="G751" s="31">
        <v>6.3620000000000001</v>
      </c>
      <c r="I751" s="17">
        <f t="shared" si="2"/>
        <v>4.4204412979998824E-2</v>
      </c>
    </row>
    <row r="752" spans="1:9" ht="14.25" customHeight="1">
      <c r="A752" s="10" t="s">
        <v>495</v>
      </c>
      <c r="B752" s="10">
        <v>417.1</v>
      </c>
      <c r="C752" s="11">
        <v>17999.2</v>
      </c>
      <c r="D752" s="12">
        <v>6.9999999999999999E-4</v>
      </c>
      <c r="E752" s="12">
        <v>-6.1000000000000004E-3</v>
      </c>
      <c r="F752" s="30">
        <v>0.28049100000001698</v>
      </c>
      <c r="G752" s="31">
        <v>6.35</v>
      </c>
      <c r="I752" s="17">
        <f t="shared" si="2"/>
        <v>4.3977826399998823E-2</v>
      </c>
    </row>
    <row r="753" spans="1:9" ht="14.25" customHeight="1">
      <c r="A753" s="10" t="s">
        <v>496</v>
      </c>
      <c r="B753" s="10">
        <v>416.8</v>
      </c>
      <c r="C753" s="11">
        <v>18109.45</v>
      </c>
      <c r="D753" s="12">
        <v>-7.7000000000000002E-3</v>
      </c>
      <c r="E753" s="12">
        <v>4.0000000000000002E-4</v>
      </c>
      <c r="F753" s="30">
        <v>0.28049100000001698</v>
      </c>
      <c r="G753" s="31">
        <v>6.3639999999999999</v>
      </c>
      <c r="I753" s="17">
        <f t="shared" si="2"/>
        <v>4.5901749159998922E-2</v>
      </c>
    </row>
    <row r="754" spans="1:9" ht="14.25" customHeight="1">
      <c r="A754" s="18">
        <v>44541</v>
      </c>
      <c r="B754" s="10">
        <v>420.05</v>
      </c>
      <c r="C754" s="11">
        <v>18102.75</v>
      </c>
      <c r="D754" s="12">
        <v>1.6999999999999999E-3</v>
      </c>
      <c r="E754" s="12">
        <v>1.2800000000000001E-2</v>
      </c>
      <c r="F754" s="30">
        <v>0.28049100000001698</v>
      </c>
      <c r="G754" s="31">
        <v>6.3380000000000001</v>
      </c>
      <c r="I754" s="17">
        <f t="shared" si="2"/>
        <v>4.9192765219999143E-2</v>
      </c>
    </row>
    <row r="755" spans="1:9" ht="14.25" customHeight="1">
      <c r="A755" s="18">
        <v>44511</v>
      </c>
      <c r="B755" s="10">
        <v>419.35</v>
      </c>
      <c r="C755" s="11">
        <v>17873.599999999999</v>
      </c>
      <c r="D755" s="12">
        <v>6.1000000000000004E-3</v>
      </c>
      <c r="E755" s="12">
        <v>-8.0000000000000002E-3</v>
      </c>
      <c r="F755" s="30">
        <v>0.28049100000001698</v>
      </c>
      <c r="G755" s="31">
        <v>6.3730000000000002</v>
      </c>
      <c r="I755" s="17">
        <f t="shared" si="2"/>
        <v>4.3610380569998788E-2</v>
      </c>
    </row>
    <row r="756" spans="1:9" ht="14.25" customHeight="1">
      <c r="A756" s="18">
        <v>44480</v>
      </c>
      <c r="B756" s="10">
        <v>416.8</v>
      </c>
      <c r="C756" s="11">
        <v>18017.2</v>
      </c>
      <c r="D756" s="12">
        <v>-7.9000000000000008E-3</v>
      </c>
      <c r="E756" s="12">
        <v>-1.5E-3</v>
      </c>
      <c r="F756" s="30">
        <v>0.28049100000001698</v>
      </c>
      <c r="G756" s="31">
        <v>6.3869999999999996</v>
      </c>
      <c r="I756" s="17">
        <f t="shared" si="2"/>
        <v>4.5534303329998888E-2</v>
      </c>
    </row>
    <row r="757" spans="1:9" ht="14.25" customHeight="1">
      <c r="A757" s="18">
        <v>44450</v>
      </c>
      <c r="B757" s="10">
        <v>420.1</v>
      </c>
      <c r="C757" s="11">
        <v>18044.25</v>
      </c>
      <c r="D757" s="12">
        <v>2.0000000000000001E-4</v>
      </c>
      <c r="E757" s="12">
        <v>-1.2999999999999999E-3</v>
      </c>
      <c r="F757" s="30">
        <v>0.28049100000001698</v>
      </c>
      <c r="G757" s="31">
        <v>6.3280000000000003</v>
      </c>
      <c r="I757" s="17">
        <f t="shared" si="2"/>
        <v>4.5165891219998908E-2</v>
      </c>
    </row>
    <row r="758" spans="1:9" ht="14.25" customHeight="1">
      <c r="A758" s="18">
        <v>44419</v>
      </c>
      <c r="B758" s="10">
        <v>420</v>
      </c>
      <c r="C758" s="11">
        <v>18068.55</v>
      </c>
      <c r="D758" s="12">
        <v>7.7999999999999996E-3</v>
      </c>
      <c r="E758" s="12">
        <v>8.5000000000000006E-3</v>
      </c>
      <c r="F758" s="30">
        <v>0.28049100000001798</v>
      </c>
      <c r="G758" s="31">
        <v>6.3140000000000001</v>
      </c>
      <c r="I758" s="17">
        <f t="shared" si="2"/>
        <v>4.7813971759999019E-2</v>
      </c>
    </row>
    <row r="759" spans="1:9" ht="14.25" customHeight="1">
      <c r="A759" s="18">
        <v>44297</v>
      </c>
      <c r="B759" s="10">
        <v>416.75</v>
      </c>
      <c r="C759" s="11">
        <v>17916.8</v>
      </c>
      <c r="D759" s="12">
        <v>1.34E-2</v>
      </c>
      <c r="E759" s="12">
        <v>4.8999999999999998E-3</v>
      </c>
      <c r="F759" s="30">
        <v>0.28049100000001798</v>
      </c>
      <c r="G759" s="31">
        <v>6.3259999999999996</v>
      </c>
      <c r="I759" s="17">
        <f t="shared" si="2"/>
        <v>4.689054523999895E-2</v>
      </c>
    </row>
    <row r="760" spans="1:9" ht="14.25" customHeight="1">
      <c r="A760" s="18">
        <v>44266</v>
      </c>
      <c r="B760" s="10">
        <v>411.25</v>
      </c>
      <c r="C760" s="11">
        <v>17829.2</v>
      </c>
      <c r="D760" s="12">
        <v>9.5999999999999992E-3</v>
      </c>
      <c r="E760" s="12">
        <v>-3.3E-3</v>
      </c>
      <c r="F760" s="30">
        <v>0.28049100000001798</v>
      </c>
      <c r="G760" s="31">
        <v>6.34</v>
      </c>
      <c r="I760" s="17">
        <f t="shared" si="2"/>
        <v>4.4691250299998805E-2</v>
      </c>
    </row>
    <row r="761" spans="1:9" ht="14.25" customHeight="1">
      <c r="A761" s="18">
        <v>44238</v>
      </c>
      <c r="B761" s="10">
        <v>407.35</v>
      </c>
      <c r="C761" s="11">
        <v>17888.95</v>
      </c>
      <c r="D761" s="12">
        <v>-5.8999999999999999E-3</v>
      </c>
      <c r="E761" s="12">
        <v>-2.3E-3</v>
      </c>
      <c r="F761" s="30">
        <v>0.28049100000001798</v>
      </c>
      <c r="G761" s="31">
        <v>6.3179999999999996</v>
      </c>
      <c r="I761" s="17">
        <f t="shared" si="2"/>
        <v>4.4813449319998824E-2</v>
      </c>
    </row>
    <row r="762" spans="1:9" ht="14.25" customHeight="1">
      <c r="A762" s="18">
        <v>44207</v>
      </c>
      <c r="B762" s="10">
        <v>409.75</v>
      </c>
      <c r="C762" s="11">
        <v>17929.650000000001</v>
      </c>
      <c r="D762" s="12">
        <v>-2.5000000000000001E-2</v>
      </c>
      <c r="E762" s="12">
        <v>1.46E-2</v>
      </c>
      <c r="F762" s="30">
        <v>0.28049100000001798</v>
      </c>
      <c r="G762" s="31">
        <v>6.2670000000000003</v>
      </c>
      <c r="I762" s="17">
        <f t="shared" si="2"/>
        <v>4.9186797629999141E-2</v>
      </c>
    </row>
    <row r="763" spans="1:9" ht="14.25" customHeight="1">
      <c r="A763" s="10" t="s">
        <v>497</v>
      </c>
      <c r="B763" s="10">
        <v>420.25</v>
      </c>
      <c r="C763" s="11">
        <v>17671.650000000001</v>
      </c>
      <c r="D763" s="12">
        <v>-1.8499999999999999E-2</v>
      </c>
      <c r="E763" s="12">
        <v>-1.04E-2</v>
      </c>
      <c r="F763" s="30">
        <v>0.28049100000001798</v>
      </c>
      <c r="G763" s="31">
        <v>6.2759999999999998</v>
      </c>
      <c r="I763" s="17">
        <f t="shared" si="2"/>
        <v>4.2239278439998681E-2</v>
      </c>
    </row>
    <row r="764" spans="1:9" ht="14.25" customHeight="1">
      <c r="A764" s="10" t="s">
        <v>498</v>
      </c>
      <c r="B764" s="10">
        <v>428.15</v>
      </c>
      <c r="C764" s="11">
        <v>17857.25</v>
      </c>
      <c r="D764" s="12">
        <v>-2.1100000000000001E-2</v>
      </c>
      <c r="E764" s="12">
        <v>-1.9400000000000001E-2</v>
      </c>
      <c r="F764" s="30">
        <v>0.28049100000001798</v>
      </c>
      <c r="G764" s="31">
        <v>6.26</v>
      </c>
      <c r="I764" s="17">
        <f t="shared" si="2"/>
        <v>3.9599737999998524E-2</v>
      </c>
    </row>
    <row r="765" spans="1:9" ht="14.25" customHeight="1">
      <c r="A765" s="10" t="s">
        <v>499</v>
      </c>
      <c r="B765" s="10">
        <v>437.4</v>
      </c>
      <c r="C765" s="11">
        <v>18210.95</v>
      </c>
      <c r="D765" s="12">
        <v>-2.0000000000000001E-4</v>
      </c>
      <c r="E765" s="12">
        <v>-3.0999999999999999E-3</v>
      </c>
      <c r="F765" s="30">
        <v>0.28049100000001798</v>
      </c>
      <c r="G765" s="31">
        <v>6.2480000000000002</v>
      </c>
      <c r="I765" s="17">
        <f t="shared" si="2"/>
        <v>4.4085400219998822E-2</v>
      </c>
    </row>
    <row r="766" spans="1:9" ht="14.25" customHeight="1">
      <c r="A766" s="10" t="s">
        <v>500</v>
      </c>
      <c r="B766" s="10">
        <v>437.5</v>
      </c>
      <c r="C766" s="11">
        <v>18268.400000000001</v>
      </c>
      <c r="D766" s="12">
        <v>3.3300000000000003E-2</v>
      </c>
      <c r="E766" s="12">
        <v>7.9000000000000008E-3</v>
      </c>
      <c r="F766" s="30">
        <v>0.28049100000001798</v>
      </c>
      <c r="G766" s="31">
        <v>6.2439999999999998</v>
      </c>
      <c r="I766" s="17">
        <f t="shared" si="2"/>
        <v>4.7142020859999023E-2</v>
      </c>
    </row>
    <row r="767" spans="1:9" ht="14.25" customHeight="1">
      <c r="A767" s="10" t="s">
        <v>501</v>
      </c>
      <c r="B767" s="10">
        <v>423.4</v>
      </c>
      <c r="C767" s="11">
        <v>18125.400000000001</v>
      </c>
      <c r="D767" s="12">
        <v>-1.03E-2</v>
      </c>
      <c r="E767" s="12">
        <v>5.9999999999999995E-4</v>
      </c>
      <c r="F767" s="30">
        <v>0.28049100000001798</v>
      </c>
      <c r="G767" s="31">
        <v>6.2229999999999999</v>
      </c>
      <c r="I767" s="17">
        <f t="shared" si="2"/>
        <v>4.4943339669998889E-2</v>
      </c>
    </row>
    <row r="768" spans="1:9" ht="14.25" customHeight="1">
      <c r="A768" s="10" t="s">
        <v>502</v>
      </c>
      <c r="B768" s="10">
        <v>427.8</v>
      </c>
      <c r="C768" s="11">
        <v>18114.900000000001</v>
      </c>
      <c r="D768" s="12">
        <v>1.15E-2</v>
      </c>
      <c r="E768" s="12">
        <v>-3.5000000000000001E-3</v>
      </c>
      <c r="F768" s="30">
        <v>0.28049100000001798</v>
      </c>
      <c r="G768" s="31">
        <v>6.2060000000000004</v>
      </c>
      <c r="I768" s="17">
        <f t="shared" ref="I768:I1022" si="3">(G768*0.01)+(F768*(E768-(G768*0.01)))</f>
        <v>4.367101003999882E-2</v>
      </c>
    </row>
    <row r="769" spans="1:9" ht="14.25" customHeight="1">
      <c r="A769" s="10" t="s">
        <v>503</v>
      </c>
      <c r="B769" s="10">
        <v>422.95</v>
      </c>
      <c r="C769" s="11">
        <v>18178.099999999999</v>
      </c>
      <c r="D769" s="12">
        <v>1.3899999999999999E-2</v>
      </c>
      <c r="E769" s="12">
        <v>-4.7999999999999996E-3</v>
      </c>
      <c r="F769" s="30">
        <v>0.28049100000001798</v>
      </c>
      <c r="G769" s="31">
        <v>6.2279999999999998</v>
      </c>
      <c r="I769" s="17">
        <f t="shared" si="3"/>
        <v>4.3464663719998797E-2</v>
      </c>
    </row>
    <row r="770" spans="1:9" ht="14.25" customHeight="1">
      <c r="A770" s="10" t="s">
        <v>504</v>
      </c>
      <c r="B770" s="10">
        <v>417.15</v>
      </c>
      <c r="C770" s="11">
        <v>18266.599999999999</v>
      </c>
      <c r="D770" s="12">
        <v>-1.9199999999999998E-2</v>
      </c>
      <c r="E770" s="12">
        <v>-8.3000000000000001E-3</v>
      </c>
      <c r="F770" s="30">
        <v>0.28049100000001798</v>
      </c>
      <c r="G770" s="31">
        <v>6.2089999999999996</v>
      </c>
      <c r="I770" s="17">
        <f t="shared" si="3"/>
        <v>4.2346238509998732E-2</v>
      </c>
    </row>
    <row r="771" spans="1:9" ht="14.25" customHeight="1">
      <c r="A771" s="10" t="s">
        <v>505</v>
      </c>
      <c r="B771" s="10">
        <v>425.3</v>
      </c>
      <c r="C771" s="11">
        <v>18418.75</v>
      </c>
      <c r="D771" s="12">
        <v>-3.7699999999999997E-2</v>
      </c>
      <c r="E771" s="12">
        <v>-3.2000000000000002E-3</v>
      </c>
      <c r="F771" s="30">
        <v>0.28049100000001798</v>
      </c>
      <c r="G771" s="31">
        <v>6.181</v>
      </c>
      <c r="I771" s="17">
        <f t="shared" si="3"/>
        <v>4.3575280089998836E-2</v>
      </c>
    </row>
    <row r="772" spans="1:9" ht="14.25" customHeight="1">
      <c r="A772" s="10" t="s">
        <v>506</v>
      </c>
      <c r="B772" s="10">
        <v>441.95</v>
      </c>
      <c r="C772" s="11">
        <v>18477.05</v>
      </c>
      <c r="D772" s="12">
        <v>-3.3999999999999998E-3</v>
      </c>
      <c r="E772" s="12">
        <v>7.6E-3</v>
      </c>
      <c r="F772" s="30">
        <v>0.28049100000001798</v>
      </c>
      <c r="G772" s="31">
        <v>6.14</v>
      </c>
      <c r="I772" s="17">
        <f t="shared" si="3"/>
        <v>4.6309584199999032E-2</v>
      </c>
    </row>
    <row r="773" spans="1:9" ht="14.25" customHeight="1">
      <c r="A773" s="10" t="s">
        <v>507</v>
      </c>
      <c r="B773" s="10">
        <v>443.45</v>
      </c>
      <c r="C773" s="11">
        <v>18338.55</v>
      </c>
      <c r="D773" s="12">
        <v>2.2800000000000001E-2</v>
      </c>
      <c r="E773" s="12">
        <v>9.7000000000000003E-3</v>
      </c>
      <c r="F773" s="30">
        <v>0.28049100000001798</v>
      </c>
      <c r="G773" s="31">
        <v>6.1379999999999999</v>
      </c>
      <c r="I773" s="17">
        <f t="shared" si="3"/>
        <v>4.6884225119999068E-2</v>
      </c>
    </row>
    <row r="774" spans="1:9" ht="14.25" customHeight="1">
      <c r="A774" s="10" t="s">
        <v>508</v>
      </c>
      <c r="B774" s="10">
        <v>433.55</v>
      </c>
      <c r="C774" s="11">
        <v>18161.75</v>
      </c>
      <c r="D774" s="12">
        <v>3.4200000000000001E-2</v>
      </c>
      <c r="E774" s="12">
        <v>9.4000000000000004E-3</v>
      </c>
      <c r="F774" s="30">
        <v>0.28049100000001798</v>
      </c>
      <c r="G774" s="31">
        <v>6.1219999999999999</v>
      </c>
      <c r="I774" s="17">
        <f t="shared" si="3"/>
        <v>4.6684956379999074E-2</v>
      </c>
    </row>
    <row r="775" spans="1:9" ht="14.25" customHeight="1">
      <c r="A775" s="18">
        <v>44540</v>
      </c>
      <c r="B775" s="10">
        <v>419.2</v>
      </c>
      <c r="C775" s="11">
        <v>17991.95</v>
      </c>
      <c r="D775" s="12">
        <v>1.0200000000000001E-2</v>
      </c>
      <c r="E775" s="12">
        <v>2.5999999999999999E-3</v>
      </c>
      <c r="F775" s="30">
        <v>0.28049100000001798</v>
      </c>
      <c r="G775" s="31">
        <v>6.1379999999999999</v>
      </c>
      <c r="I775" s="17">
        <f t="shared" si="3"/>
        <v>4.4892739019998941E-2</v>
      </c>
    </row>
    <row r="776" spans="1:9" ht="14.25" customHeight="1">
      <c r="A776" s="18">
        <v>44510</v>
      </c>
      <c r="B776" s="10">
        <v>414.95</v>
      </c>
      <c r="C776" s="11">
        <v>17945.95</v>
      </c>
      <c r="D776" s="12">
        <v>2.0799999999999999E-2</v>
      </c>
      <c r="E776" s="12">
        <v>2.8E-3</v>
      </c>
      <c r="F776" s="30">
        <v>0.28049100000001798</v>
      </c>
      <c r="G776" s="31">
        <v>6.1669999999999998</v>
      </c>
      <c r="I776" s="17">
        <f t="shared" si="3"/>
        <v>4.5157494829998944E-2</v>
      </c>
    </row>
    <row r="777" spans="1:9" ht="14.25" customHeight="1">
      <c r="A777" s="18">
        <v>44418</v>
      </c>
      <c r="B777" s="10">
        <v>406.5</v>
      </c>
      <c r="C777" s="11">
        <v>17895.2</v>
      </c>
      <c r="D777" s="12">
        <v>-3.8E-3</v>
      </c>
      <c r="E777" s="12">
        <v>5.8999999999999999E-3</v>
      </c>
      <c r="F777" s="30">
        <v>0.28049100000001798</v>
      </c>
      <c r="G777" s="31">
        <v>6.1689999999999996</v>
      </c>
      <c r="I777" s="17">
        <f t="shared" si="3"/>
        <v>4.6041407109998995E-2</v>
      </c>
    </row>
    <row r="778" spans="1:9" ht="14.25" customHeight="1">
      <c r="A778" s="18">
        <v>44387</v>
      </c>
      <c r="B778" s="10">
        <v>408.05</v>
      </c>
      <c r="C778" s="11">
        <v>17790.349999999999</v>
      </c>
      <c r="D778" s="12">
        <v>3.2000000000000002E-3</v>
      </c>
      <c r="E778" s="12">
        <v>8.2000000000000007E-3</v>
      </c>
      <c r="F778" s="30">
        <v>0.28049100000001798</v>
      </c>
      <c r="G778" s="31">
        <v>6.1630000000000003</v>
      </c>
      <c r="I778" s="17">
        <f t="shared" si="3"/>
        <v>4.6643365869999044E-2</v>
      </c>
    </row>
    <row r="779" spans="1:9" ht="14.25" customHeight="1">
      <c r="A779" s="18">
        <v>44357</v>
      </c>
      <c r="B779" s="10">
        <v>406.75</v>
      </c>
      <c r="C779" s="11">
        <v>17646</v>
      </c>
      <c r="D779" s="12">
        <v>-4.4999999999999997E-3</v>
      </c>
      <c r="E779" s="12">
        <v>-9.9000000000000008E-3</v>
      </c>
      <c r="F779" s="30">
        <v>0.28049100000001798</v>
      </c>
      <c r="G779" s="31">
        <v>6.1980000000000004</v>
      </c>
      <c r="I779" s="17">
        <f t="shared" si="3"/>
        <v>4.1818306919998716E-2</v>
      </c>
    </row>
    <row r="780" spans="1:9" ht="14.25" customHeight="1">
      <c r="A780" s="18">
        <v>44326</v>
      </c>
      <c r="B780" s="10">
        <v>408.6</v>
      </c>
      <c r="C780" s="11">
        <v>17822.3</v>
      </c>
      <c r="D780" s="12">
        <v>-1E-4</v>
      </c>
      <c r="E780" s="12">
        <v>7.4000000000000003E-3</v>
      </c>
      <c r="F780" s="30">
        <v>0.28049100000001798</v>
      </c>
      <c r="G780" s="31">
        <v>6.1920000000000002</v>
      </c>
      <c r="I780" s="17">
        <f t="shared" si="3"/>
        <v>4.6627630679999026E-2</v>
      </c>
    </row>
    <row r="781" spans="1:9" ht="14.25" customHeight="1">
      <c r="A781" s="18">
        <v>44296</v>
      </c>
      <c r="B781" s="10">
        <v>408.65</v>
      </c>
      <c r="C781" s="11">
        <v>17691.25</v>
      </c>
      <c r="D781" s="12">
        <v>9.4000000000000004E-3</v>
      </c>
      <c r="E781" s="12">
        <v>9.1000000000000004E-3</v>
      </c>
      <c r="F781" s="30">
        <v>0.28049100000001798</v>
      </c>
      <c r="G781" s="31">
        <v>6.1779999999999999</v>
      </c>
      <c r="I781" s="17">
        <f t="shared" si="3"/>
        <v>4.7003734119999051E-2</v>
      </c>
    </row>
    <row r="782" spans="1:9" ht="14.25" customHeight="1">
      <c r="A782" s="18">
        <v>44206</v>
      </c>
      <c r="B782" s="10">
        <v>404.85</v>
      </c>
      <c r="C782" s="11">
        <v>17532.05</v>
      </c>
      <c r="D782" s="12">
        <v>1.6000000000000001E-3</v>
      </c>
      <c r="E782" s="12">
        <v>-4.8999999999999998E-3</v>
      </c>
      <c r="F782" s="30">
        <v>0.28049100000001798</v>
      </c>
      <c r="G782" s="31">
        <v>6.1879999999999997</v>
      </c>
      <c r="I782" s="17">
        <f t="shared" si="3"/>
        <v>4.3148811019998803E-2</v>
      </c>
    </row>
    <row r="783" spans="1:9" ht="14.25" customHeight="1">
      <c r="A783" s="10" t="s">
        <v>509</v>
      </c>
      <c r="B783" s="10">
        <v>404.2</v>
      </c>
      <c r="C783" s="11">
        <v>17618.150000000001</v>
      </c>
      <c r="D783" s="12">
        <v>-4.0000000000000002E-4</v>
      </c>
      <c r="E783" s="12">
        <v>-5.3E-3</v>
      </c>
      <c r="F783" s="30">
        <v>0.28049100000001798</v>
      </c>
      <c r="G783" s="31">
        <v>6.1950000000000003</v>
      </c>
      <c r="I783" s="17">
        <f t="shared" si="3"/>
        <v>4.3086980249998796E-2</v>
      </c>
    </row>
    <row r="784" spans="1:9" ht="14.25" customHeight="1">
      <c r="A784" s="10" t="s">
        <v>510</v>
      </c>
      <c r="B784" s="10">
        <v>404.35</v>
      </c>
      <c r="C784" s="11">
        <v>17711.3</v>
      </c>
      <c r="D784" s="12">
        <v>2.1999999999999999E-2</v>
      </c>
      <c r="E784" s="12">
        <v>-2.0999999999999999E-3</v>
      </c>
      <c r="F784" s="30">
        <v>0.28049100000001798</v>
      </c>
      <c r="G784" s="31">
        <v>6.173</v>
      </c>
      <c r="I784" s="17">
        <f t="shared" si="3"/>
        <v>4.3826259469998852E-2</v>
      </c>
    </row>
    <row r="785" spans="1:9" ht="14.25" customHeight="1">
      <c r="A785" s="10" t="s">
        <v>511</v>
      </c>
      <c r="B785" s="10">
        <v>395.65</v>
      </c>
      <c r="C785" s="11">
        <v>17748.599999999999</v>
      </c>
      <c r="D785" s="12">
        <v>-2E-3</v>
      </c>
      <c r="E785" s="12">
        <v>-6.0000000000000001E-3</v>
      </c>
      <c r="F785" s="30">
        <v>0.28049100000001798</v>
      </c>
      <c r="G785" s="31">
        <v>6.1559999999999997</v>
      </c>
      <c r="I785" s="17">
        <f t="shared" si="3"/>
        <v>4.2610028039998783E-2</v>
      </c>
    </row>
    <row r="786" spans="1:9" ht="14.25" customHeight="1">
      <c r="A786" s="10" t="s">
        <v>512</v>
      </c>
      <c r="B786" s="10">
        <v>396.45</v>
      </c>
      <c r="C786" s="11">
        <v>17855.099999999999</v>
      </c>
      <c r="D786" s="12">
        <v>-7.3000000000000001E-3</v>
      </c>
      <c r="E786" s="12">
        <v>1E-4</v>
      </c>
      <c r="F786" s="30">
        <v>0.28049100000001798</v>
      </c>
      <c r="G786" s="31">
        <v>6.1710000000000003</v>
      </c>
      <c r="I786" s="17">
        <f t="shared" si="3"/>
        <v>4.4428949489998898E-2</v>
      </c>
    </row>
    <row r="787" spans="1:9" ht="14.25" customHeight="1">
      <c r="A787" s="10" t="s">
        <v>513</v>
      </c>
      <c r="B787" s="10">
        <v>399.35</v>
      </c>
      <c r="C787" s="11">
        <v>17853.2</v>
      </c>
      <c r="D787" s="12">
        <v>-8.2000000000000007E-3</v>
      </c>
      <c r="E787" s="12">
        <v>1.6999999999999999E-3</v>
      </c>
      <c r="F787" s="30">
        <v>0.28049100000001798</v>
      </c>
      <c r="G787" s="31">
        <v>6.1989999999999998</v>
      </c>
      <c r="I787" s="17">
        <f t="shared" si="3"/>
        <v>4.5079197609998914E-2</v>
      </c>
    </row>
    <row r="788" spans="1:9" ht="14.25" customHeight="1">
      <c r="A788" s="10" t="s">
        <v>514</v>
      </c>
      <c r="B788" s="10">
        <v>402.65</v>
      </c>
      <c r="C788" s="11">
        <v>17822.95</v>
      </c>
      <c r="D788" s="12">
        <v>1.41E-2</v>
      </c>
      <c r="E788" s="12">
        <v>1.5699999999999999E-2</v>
      </c>
      <c r="F788" s="30">
        <v>0.28049100000001798</v>
      </c>
      <c r="G788" s="31">
        <v>6.2149999999999999</v>
      </c>
      <c r="I788" s="17">
        <f t="shared" si="3"/>
        <v>4.9121193049999165E-2</v>
      </c>
    </row>
    <row r="789" spans="1:9" ht="14.25" customHeight="1">
      <c r="A789" s="10" t="s">
        <v>515</v>
      </c>
      <c r="B789" s="10">
        <v>397.05</v>
      </c>
      <c r="C789" s="11">
        <v>17546.650000000001</v>
      </c>
      <c r="D789" s="12">
        <v>7.0000000000000001E-3</v>
      </c>
      <c r="E789" s="12">
        <v>-8.9999999999999998E-4</v>
      </c>
      <c r="F789" s="30">
        <v>0.28049100000001798</v>
      </c>
      <c r="G789" s="31">
        <v>6.2249999999999996</v>
      </c>
      <c r="I789" s="17">
        <f t="shared" si="3"/>
        <v>4.453699334999886E-2</v>
      </c>
    </row>
    <row r="790" spans="1:9" ht="14.25" customHeight="1">
      <c r="A790" s="10" t="s">
        <v>516</v>
      </c>
      <c r="B790" s="10">
        <v>394.3</v>
      </c>
      <c r="C790" s="11">
        <v>17562</v>
      </c>
      <c r="D790" s="12">
        <v>-9.7000000000000003E-3</v>
      </c>
      <c r="E790" s="12">
        <v>9.4999999999999998E-3</v>
      </c>
      <c r="F790" s="30">
        <v>0.28049100000001798</v>
      </c>
      <c r="G790" s="31">
        <v>6.2539999999999996</v>
      </c>
      <c r="I790" s="17">
        <f t="shared" si="3"/>
        <v>4.7662757359999045E-2</v>
      </c>
    </row>
    <row r="791" spans="1:9" ht="14.25" customHeight="1">
      <c r="A791" s="10" t="s">
        <v>517</v>
      </c>
      <c r="B791" s="10">
        <v>398.15</v>
      </c>
      <c r="C791" s="11">
        <v>17396.900000000001</v>
      </c>
      <c r="D791" s="12">
        <v>-2.4400000000000002E-2</v>
      </c>
      <c r="E791" s="12">
        <v>-1.0699999999999999E-2</v>
      </c>
      <c r="F791" s="30">
        <v>0.28049100000001798</v>
      </c>
      <c r="G791" s="31">
        <v>6.2510000000000003</v>
      </c>
      <c r="I791" s="17">
        <f t="shared" si="3"/>
        <v>4.197525388999869E-2</v>
      </c>
    </row>
    <row r="792" spans="1:9" ht="14.25" customHeight="1">
      <c r="A792" s="10" t="s">
        <v>518</v>
      </c>
      <c r="B792" s="10">
        <v>408.1</v>
      </c>
      <c r="C792" s="11">
        <v>17585.150000000001</v>
      </c>
      <c r="D792" s="12">
        <v>-2.3599999999999999E-2</v>
      </c>
      <c r="E792" s="12">
        <v>-2.5000000000000001E-3</v>
      </c>
      <c r="F792" s="30">
        <v>0.28049100000001798</v>
      </c>
      <c r="G792" s="31">
        <v>6.2409999999999997</v>
      </c>
      <c r="I792" s="17">
        <f t="shared" si="3"/>
        <v>4.4203329189998836E-2</v>
      </c>
    </row>
    <row r="793" spans="1:9" ht="14.25" customHeight="1">
      <c r="A793" s="10" t="s">
        <v>519</v>
      </c>
      <c r="B793" s="10">
        <v>417.95</v>
      </c>
      <c r="C793" s="11">
        <v>17629.5</v>
      </c>
      <c r="D793" s="12">
        <v>-2.0400000000000001E-2</v>
      </c>
      <c r="E793" s="12">
        <v>6.3E-3</v>
      </c>
      <c r="F793" s="30">
        <v>0.28049100000001798</v>
      </c>
      <c r="G793" s="31">
        <v>6.25</v>
      </c>
      <c r="I793" s="17">
        <f t="shared" si="3"/>
        <v>4.6736405799998992E-2</v>
      </c>
    </row>
    <row r="794" spans="1:9" ht="14.25" customHeight="1">
      <c r="A794" s="10" t="s">
        <v>520</v>
      </c>
      <c r="B794" s="10">
        <v>426.65</v>
      </c>
      <c r="C794" s="11">
        <v>17519.45</v>
      </c>
      <c r="D794" s="12">
        <v>8.8999999999999999E-3</v>
      </c>
      <c r="E794" s="12">
        <v>8.0000000000000002E-3</v>
      </c>
      <c r="F794" s="30">
        <v>0.28049100000001798</v>
      </c>
      <c r="G794" s="31">
        <v>6.2430000000000003</v>
      </c>
      <c r="I794" s="17">
        <f t="shared" si="3"/>
        <v>4.7162874869999025E-2</v>
      </c>
    </row>
    <row r="795" spans="1:9" ht="14.25" customHeight="1">
      <c r="A795" s="10" t="s">
        <v>521</v>
      </c>
      <c r="B795" s="10">
        <v>422.9</v>
      </c>
      <c r="C795" s="11">
        <v>17380</v>
      </c>
      <c r="D795" s="12">
        <v>1.9199999999999998E-2</v>
      </c>
      <c r="E795" s="12">
        <v>1.4E-3</v>
      </c>
      <c r="F795" s="30">
        <v>0.28049100000001798</v>
      </c>
      <c r="G795" s="31">
        <v>6.234</v>
      </c>
      <c r="I795" s="17">
        <f t="shared" si="3"/>
        <v>4.5246878459998904E-2</v>
      </c>
    </row>
    <row r="796" spans="1:9" ht="14.25" customHeight="1">
      <c r="A796" s="10" t="s">
        <v>522</v>
      </c>
      <c r="B796" s="10">
        <v>414.95</v>
      </c>
      <c r="C796" s="11">
        <v>17355.3</v>
      </c>
      <c r="D796" s="12">
        <v>3.5000000000000001E-3</v>
      </c>
      <c r="E796" s="12">
        <v>-8.0000000000000004E-4</v>
      </c>
      <c r="F796" s="30">
        <v>0.28049100000001798</v>
      </c>
      <c r="G796" s="31">
        <v>6.2279999999999998</v>
      </c>
      <c r="I796" s="17">
        <f t="shared" si="3"/>
        <v>4.458662771999887E-2</v>
      </c>
    </row>
    <row r="797" spans="1:9" ht="14.25" customHeight="1">
      <c r="A797" s="18">
        <v>44448</v>
      </c>
      <c r="B797" s="10">
        <v>413.5</v>
      </c>
      <c r="C797" s="11">
        <v>17369.25</v>
      </c>
      <c r="D797" s="12">
        <v>1.2999999999999999E-3</v>
      </c>
      <c r="E797" s="12">
        <v>8.9999999999999998E-4</v>
      </c>
      <c r="F797" s="30">
        <v>0.28049100000001798</v>
      </c>
      <c r="G797" s="31">
        <v>6.234</v>
      </c>
      <c r="I797" s="17">
        <f t="shared" si="3"/>
        <v>4.5106632959998894E-2</v>
      </c>
    </row>
    <row r="798" spans="1:9" ht="14.25" customHeight="1">
      <c r="A798" s="18">
        <v>44417</v>
      </c>
      <c r="B798" s="10">
        <v>412.95</v>
      </c>
      <c r="C798" s="11">
        <v>17353.5</v>
      </c>
      <c r="D798" s="12">
        <v>-1E-3</v>
      </c>
      <c r="E798" s="12">
        <v>-5.0000000000000001E-4</v>
      </c>
      <c r="F798" s="30">
        <v>0.28049100000001798</v>
      </c>
      <c r="G798" s="31">
        <v>6.2409999999999997</v>
      </c>
      <c r="I798" s="17">
        <f t="shared" si="3"/>
        <v>4.4764311189998872E-2</v>
      </c>
    </row>
    <row r="799" spans="1:9" ht="14.25" customHeight="1">
      <c r="A799" s="18">
        <v>44386</v>
      </c>
      <c r="B799" s="10">
        <v>413.35</v>
      </c>
      <c r="C799" s="11">
        <v>17362.099999999999</v>
      </c>
      <c r="D799" s="12">
        <v>-6.6E-3</v>
      </c>
      <c r="E799" s="12">
        <v>-8.9999999999999998E-4</v>
      </c>
      <c r="F799" s="30">
        <v>0.28049100000001898</v>
      </c>
      <c r="G799" s="31">
        <v>6.226</v>
      </c>
      <c r="I799" s="17">
        <f t="shared" si="3"/>
        <v>4.45441884399988E-2</v>
      </c>
    </row>
    <row r="800" spans="1:9" ht="14.25" customHeight="1">
      <c r="A800" s="18">
        <v>44356</v>
      </c>
      <c r="B800" s="10">
        <v>416.1</v>
      </c>
      <c r="C800" s="11">
        <v>17377.8</v>
      </c>
      <c r="D800" s="12">
        <v>9.7999999999999997E-3</v>
      </c>
      <c r="E800" s="12">
        <v>3.0999999999999999E-3</v>
      </c>
      <c r="F800" s="30">
        <v>0.28049100000001898</v>
      </c>
      <c r="G800" s="31">
        <v>6.2359999999999998</v>
      </c>
      <c r="I800" s="17">
        <f t="shared" si="3"/>
        <v>4.5738103339998878E-2</v>
      </c>
    </row>
    <row r="801" spans="1:9" ht="14.25" customHeight="1">
      <c r="A801" s="18">
        <v>44264</v>
      </c>
      <c r="B801" s="10">
        <v>412.05</v>
      </c>
      <c r="C801" s="11">
        <v>17323.599999999999</v>
      </c>
      <c r="D801" s="12">
        <v>-5.1999999999999998E-3</v>
      </c>
      <c r="E801" s="12">
        <v>5.1999999999999998E-3</v>
      </c>
      <c r="F801" s="30">
        <v>0.28049100000001898</v>
      </c>
      <c r="G801" s="31">
        <v>6.2329999999999997</v>
      </c>
      <c r="I801" s="17">
        <f t="shared" si="3"/>
        <v>4.6305549169998912E-2</v>
      </c>
    </row>
    <row r="802" spans="1:9" ht="14.25" customHeight="1">
      <c r="A802" s="18">
        <v>44236</v>
      </c>
      <c r="B802" s="10">
        <v>414.2</v>
      </c>
      <c r="C802" s="11">
        <v>17234.150000000001</v>
      </c>
      <c r="D802" s="12">
        <v>1.2999999999999999E-2</v>
      </c>
      <c r="E802" s="12">
        <v>9.1999999999999998E-3</v>
      </c>
      <c r="F802" s="30">
        <v>0.28049100000001898</v>
      </c>
      <c r="G802" s="31">
        <v>6.2210000000000001</v>
      </c>
      <c r="I802" s="17">
        <f t="shared" si="3"/>
        <v>4.7341172089998995E-2</v>
      </c>
    </row>
    <row r="803" spans="1:9" ht="14.25" customHeight="1">
      <c r="A803" s="18">
        <v>44205</v>
      </c>
      <c r="B803" s="10">
        <v>408.9</v>
      </c>
      <c r="C803" s="11">
        <v>17076.25</v>
      </c>
      <c r="D803" s="12">
        <v>-6.7999999999999996E-3</v>
      </c>
      <c r="E803" s="12">
        <v>-3.3E-3</v>
      </c>
      <c r="F803" s="30">
        <v>0.28049100000001898</v>
      </c>
      <c r="G803" s="31">
        <v>6.234</v>
      </c>
      <c r="I803" s="17">
        <f t="shared" si="3"/>
        <v>4.3928570759998752E-2</v>
      </c>
    </row>
    <row r="804" spans="1:9" ht="14.25" customHeight="1">
      <c r="A804" s="10" t="s">
        <v>523</v>
      </c>
      <c r="B804" s="10">
        <v>411.7</v>
      </c>
      <c r="C804" s="11">
        <v>17132.2</v>
      </c>
      <c r="D804" s="12">
        <v>-1.9599999999999999E-2</v>
      </c>
      <c r="E804" s="12">
        <v>1.1900000000000001E-2</v>
      </c>
      <c r="F804" s="30">
        <v>0.28049100000001898</v>
      </c>
      <c r="G804" s="31">
        <v>6.2069999999999999</v>
      </c>
      <c r="I804" s="17">
        <f t="shared" si="3"/>
        <v>4.7997766529999049E-2</v>
      </c>
    </row>
    <row r="805" spans="1:9" ht="14.25" customHeight="1">
      <c r="A805" s="10" t="s">
        <v>524</v>
      </c>
      <c r="B805" s="10">
        <v>419.95</v>
      </c>
      <c r="C805" s="11">
        <v>16931.05</v>
      </c>
      <c r="D805" s="12">
        <v>8.1900000000000001E-2</v>
      </c>
      <c r="E805" s="12">
        <v>1.35E-2</v>
      </c>
      <c r="F805" s="30">
        <v>0.28049100000001898</v>
      </c>
      <c r="G805" s="31">
        <v>6.1989999999999998</v>
      </c>
      <c r="I805" s="17">
        <f t="shared" si="3"/>
        <v>4.8388991409999076E-2</v>
      </c>
    </row>
    <row r="806" spans="1:9" ht="14.25" customHeight="1">
      <c r="A806" s="10" t="s">
        <v>525</v>
      </c>
      <c r="B806" s="10">
        <v>388.15</v>
      </c>
      <c r="C806" s="11">
        <v>16705.2</v>
      </c>
      <c r="D806" s="12">
        <v>-1.0699999999999999E-2</v>
      </c>
      <c r="E806" s="12">
        <v>4.1000000000000003E-3</v>
      </c>
      <c r="F806" s="30">
        <v>0.28049100000001898</v>
      </c>
      <c r="G806" s="31">
        <v>6.2</v>
      </c>
      <c r="I806" s="17">
        <f t="shared" si="3"/>
        <v>4.5759571099998911E-2</v>
      </c>
    </row>
    <row r="807" spans="1:9" ht="14.25" customHeight="1">
      <c r="A807" s="10" t="s">
        <v>526</v>
      </c>
      <c r="B807" s="10">
        <v>392.35</v>
      </c>
      <c r="C807" s="11">
        <v>16636.900000000001</v>
      </c>
      <c r="D807" s="12">
        <v>3.3E-3</v>
      </c>
      <c r="E807" s="12">
        <v>1E-4</v>
      </c>
      <c r="F807" s="30">
        <v>0.28049100000001898</v>
      </c>
      <c r="G807" s="31">
        <v>6.1970000000000001</v>
      </c>
      <c r="I807" s="17">
        <f t="shared" si="3"/>
        <v>4.4616021829998825E-2</v>
      </c>
    </row>
    <row r="808" spans="1:9" ht="14.25" customHeight="1">
      <c r="A808" s="10" t="s">
        <v>527</v>
      </c>
      <c r="B808" s="10">
        <v>391.05</v>
      </c>
      <c r="C808" s="11">
        <v>16634.650000000001</v>
      </c>
      <c r="D808" s="12">
        <v>1.49E-2</v>
      </c>
      <c r="E808" s="12">
        <v>5.9999999999999995E-4</v>
      </c>
      <c r="F808" s="30">
        <v>0.28049100000001898</v>
      </c>
      <c r="G808" s="31">
        <v>6.2039999999999997</v>
      </c>
      <c r="I808" s="17">
        <f t="shared" si="3"/>
        <v>4.4806632959998829E-2</v>
      </c>
    </row>
    <row r="809" spans="1:9" ht="14.25" customHeight="1">
      <c r="A809" s="10" t="s">
        <v>528</v>
      </c>
      <c r="B809" s="10">
        <v>385.3</v>
      </c>
      <c r="C809" s="11">
        <v>16624.599999999999</v>
      </c>
      <c r="D809" s="12">
        <v>-2.2200000000000001E-2</v>
      </c>
      <c r="E809" s="12">
        <v>7.7999999999999996E-3</v>
      </c>
      <c r="F809" s="30">
        <v>0.28049100000001898</v>
      </c>
      <c r="G809" s="31">
        <v>6.1980000000000004</v>
      </c>
      <c r="I809" s="17">
        <f t="shared" si="3"/>
        <v>4.6782997619998976E-2</v>
      </c>
    </row>
    <row r="810" spans="1:9" ht="14.25" customHeight="1">
      <c r="A810" s="10" t="s">
        <v>529</v>
      </c>
      <c r="B810" s="10">
        <v>394.05</v>
      </c>
      <c r="C810" s="11">
        <v>16496.45</v>
      </c>
      <c r="D810" s="12">
        <v>-1.18E-2</v>
      </c>
      <c r="E810" s="12">
        <v>2.8E-3</v>
      </c>
      <c r="F810" s="30">
        <v>0.28049100000001898</v>
      </c>
      <c r="G810" s="31">
        <v>6.1879999999999997</v>
      </c>
      <c r="I810" s="17">
        <f t="shared" si="3"/>
        <v>4.5308591719998875E-2</v>
      </c>
    </row>
    <row r="811" spans="1:9" ht="14.25" customHeight="1">
      <c r="A811" s="10" t="s">
        <v>530</v>
      </c>
      <c r="B811" s="10">
        <v>398.75</v>
      </c>
      <c r="C811" s="11">
        <v>16450.5</v>
      </c>
      <c r="D811" s="12">
        <v>-2.2700000000000001E-2</v>
      </c>
      <c r="E811" s="12">
        <v>-7.1000000000000004E-3</v>
      </c>
      <c r="F811" s="30">
        <v>0.28049100000001898</v>
      </c>
      <c r="G811" s="31">
        <v>6.1779999999999999</v>
      </c>
      <c r="I811" s="17">
        <f t="shared" si="3"/>
        <v>4.2459779919998691E-2</v>
      </c>
    </row>
    <row r="812" spans="1:9" ht="14.25" customHeight="1">
      <c r="A812" s="10" t="s">
        <v>531</v>
      </c>
      <c r="B812" s="10">
        <v>408</v>
      </c>
      <c r="C812" s="11">
        <v>16568.849999999999</v>
      </c>
      <c r="D812" s="12">
        <v>-2.4199999999999999E-2</v>
      </c>
      <c r="E812" s="12">
        <v>-2.8E-3</v>
      </c>
      <c r="F812" s="30">
        <v>0.28049100000001898</v>
      </c>
      <c r="G812" s="31">
        <v>6.1689999999999996</v>
      </c>
      <c r="I812" s="17">
        <f t="shared" si="3"/>
        <v>4.360113540999877E-2</v>
      </c>
    </row>
    <row r="813" spans="1:9" ht="14.25" customHeight="1">
      <c r="A813" s="10" t="s">
        <v>532</v>
      </c>
      <c r="B813" s="10">
        <v>418.1</v>
      </c>
      <c r="C813" s="11">
        <v>16614.599999999999</v>
      </c>
      <c r="D813" s="12">
        <v>-2.2100000000000002E-2</v>
      </c>
      <c r="E813" s="12">
        <v>3.0999999999999999E-3</v>
      </c>
      <c r="F813" s="30">
        <v>0.28049100000001898</v>
      </c>
      <c r="G813" s="31">
        <v>6.165</v>
      </c>
      <c r="I813" s="17">
        <f t="shared" si="3"/>
        <v>4.5227251949998895E-2</v>
      </c>
    </row>
    <row r="814" spans="1:9" ht="14.25" customHeight="1">
      <c r="A814" s="10" t="s">
        <v>533</v>
      </c>
      <c r="B814" s="10">
        <v>427.55</v>
      </c>
      <c r="C814" s="11">
        <v>16563.05</v>
      </c>
      <c r="D814" s="12">
        <v>-1.35E-2</v>
      </c>
      <c r="E814" s="12">
        <v>2.0999999999999999E-3</v>
      </c>
      <c r="F814" s="30">
        <v>0.28049100000001898</v>
      </c>
      <c r="G814" s="31">
        <v>6.1379999999999999</v>
      </c>
      <c r="I814" s="17">
        <f t="shared" si="3"/>
        <v>4.4752493519998868E-2</v>
      </c>
    </row>
    <row r="815" spans="1:9" ht="14.25" customHeight="1">
      <c r="A815" s="10" t="s">
        <v>534</v>
      </c>
      <c r="B815" s="10">
        <v>433.4</v>
      </c>
      <c r="C815" s="11">
        <v>16529.099999999999</v>
      </c>
      <c r="D815" s="12">
        <v>-1.6000000000000001E-3</v>
      </c>
      <c r="E815" s="12">
        <v>1.01E-2</v>
      </c>
      <c r="F815" s="30">
        <v>0.28049100000001898</v>
      </c>
      <c r="G815" s="31">
        <v>6.1189999999999998</v>
      </c>
      <c r="I815" s="17">
        <f t="shared" si="3"/>
        <v>4.685971480999903E-2</v>
      </c>
    </row>
    <row r="816" spans="1:9" ht="14.25" customHeight="1">
      <c r="A816" s="18">
        <v>44538</v>
      </c>
      <c r="B816" s="10">
        <v>434.1</v>
      </c>
      <c r="C816" s="11">
        <v>16364.4</v>
      </c>
      <c r="D816" s="12">
        <v>4.4999999999999997E-3</v>
      </c>
      <c r="E816" s="12">
        <v>5.0000000000000001E-3</v>
      </c>
      <c r="F816" s="30">
        <v>0.28049100000001898</v>
      </c>
      <c r="G816" s="31">
        <v>6.1269999999999998</v>
      </c>
      <c r="I816" s="17">
        <f t="shared" si="3"/>
        <v>4.5486771429998935E-2</v>
      </c>
    </row>
    <row r="817" spans="1:9" ht="14.25" customHeight="1">
      <c r="A817" s="18">
        <v>44508</v>
      </c>
      <c r="B817" s="10">
        <v>432.15</v>
      </c>
      <c r="C817" s="11">
        <v>16282.25</v>
      </c>
      <c r="D817" s="12">
        <v>-1.1599999999999999E-2</v>
      </c>
      <c r="E817" s="12">
        <v>1E-4</v>
      </c>
      <c r="F817" s="30">
        <v>0.28049100000001898</v>
      </c>
      <c r="G817" s="31">
        <v>6.13</v>
      </c>
      <c r="I817" s="17">
        <f t="shared" si="3"/>
        <v>4.4133950799998836E-2</v>
      </c>
    </row>
    <row r="818" spans="1:9" ht="14.25" customHeight="1">
      <c r="A818" s="18">
        <v>44477</v>
      </c>
      <c r="B818" s="10">
        <v>437.2</v>
      </c>
      <c r="C818" s="11">
        <v>16280.1</v>
      </c>
      <c r="D818" s="12">
        <v>-3.3700000000000001E-2</v>
      </c>
      <c r="E818" s="12">
        <v>1.2999999999999999E-3</v>
      </c>
      <c r="F818" s="30">
        <v>0.28049100000001898</v>
      </c>
      <c r="G818" s="31">
        <v>6.117</v>
      </c>
      <c r="I818" s="17">
        <f t="shared" si="3"/>
        <v>4.4377003829998866E-2</v>
      </c>
    </row>
    <row r="819" spans="1:9" ht="14.25" customHeight="1">
      <c r="A819" s="18">
        <v>44447</v>
      </c>
      <c r="B819" s="10">
        <v>452.45</v>
      </c>
      <c r="C819" s="11">
        <v>16258.25</v>
      </c>
      <c r="D819" s="12">
        <v>-2.5999999999999999E-2</v>
      </c>
      <c r="E819" s="12">
        <v>1.1999999999999999E-3</v>
      </c>
      <c r="F819" s="30">
        <v>0.28049100000001898</v>
      </c>
      <c r="G819" s="31">
        <v>6.109</v>
      </c>
      <c r="I819" s="17">
        <f t="shared" si="3"/>
        <v>4.4291394009998861E-2</v>
      </c>
    </row>
    <row r="820" spans="1:9" ht="14.25" customHeight="1">
      <c r="A820" s="18">
        <v>44355</v>
      </c>
      <c r="B820" s="10">
        <v>464.55</v>
      </c>
      <c r="C820" s="11">
        <v>16238.2</v>
      </c>
      <c r="D820" s="12">
        <v>4.4000000000000003E-3</v>
      </c>
      <c r="E820" s="12">
        <v>-3.5000000000000001E-3</v>
      </c>
      <c r="F820" s="30">
        <v>0.28049100000001898</v>
      </c>
      <c r="G820" s="31">
        <v>6.1029999999999998</v>
      </c>
      <c r="I820" s="17">
        <f t="shared" si="3"/>
        <v>4.2929915769998772E-2</v>
      </c>
    </row>
    <row r="821" spans="1:9" ht="14.25" customHeight="1">
      <c r="A821" s="18">
        <v>44324</v>
      </c>
      <c r="B821" s="10">
        <v>462.5</v>
      </c>
      <c r="C821" s="11">
        <v>16294.6</v>
      </c>
      <c r="D821" s="12">
        <v>-1.9099999999999999E-2</v>
      </c>
      <c r="E821" s="12">
        <v>2.2000000000000001E-3</v>
      </c>
      <c r="F821" s="30">
        <v>0.28049100000001898</v>
      </c>
      <c r="G821" s="31">
        <v>6.22</v>
      </c>
      <c r="I821" s="17">
        <f t="shared" si="3"/>
        <v>4.5370539999998863E-2</v>
      </c>
    </row>
    <row r="822" spans="1:9" ht="14.25" customHeight="1">
      <c r="A822" s="18">
        <v>44294</v>
      </c>
      <c r="B822" s="10">
        <v>471.5</v>
      </c>
      <c r="C822" s="11">
        <v>16258.8</v>
      </c>
      <c r="D822" s="12">
        <v>-1.0200000000000001E-2</v>
      </c>
      <c r="E822" s="12">
        <v>7.9000000000000008E-3</v>
      </c>
      <c r="F822" s="30">
        <v>0.28049100000001898</v>
      </c>
      <c r="G822" s="31">
        <v>6.1859999999999999</v>
      </c>
      <c r="I822" s="17">
        <f t="shared" si="3"/>
        <v>4.6724705639998976E-2</v>
      </c>
    </row>
    <row r="823" spans="1:9" ht="14.25" customHeight="1">
      <c r="A823" s="18">
        <v>44263</v>
      </c>
      <c r="B823" s="10">
        <v>476.35</v>
      </c>
      <c r="C823" s="11">
        <v>16130.75</v>
      </c>
      <c r="D823" s="12">
        <v>-4.7999999999999996E-3</v>
      </c>
      <c r="E823" s="12">
        <v>1.55E-2</v>
      </c>
      <c r="F823" s="30">
        <v>0.28049100000001898</v>
      </c>
      <c r="G823" s="31">
        <v>6.1239999999999997</v>
      </c>
      <c r="I823" s="17">
        <f t="shared" si="3"/>
        <v>4.8410341659999127E-2</v>
      </c>
    </row>
    <row r="824" spans="1:9" ht="14.25" customHeight="1">
      <c r="A824" s="18">
        <v>44235</v>
      </c>
      <c r="B824" s="10">
        <v>478.65</v>
      </c>
      <c r="C824" s="11">
        <v>15885.15</v>
      </c>
      <c r="D824" s="12">
        <v>1.54E-2</v>
      </c>
      <c r="E824" s="12">
        <v>7.7000000000000002E-3</v>
      </c>
      <c r="F824" s="30">
        <v>0.28049100000001898</v>
      </c>
      <c r="G824" s="31">
        <v>6.1639999999999997</v>
      </c>
      <c r="I824" s="17">
        <f t="shared" si="3"/>
        <v>4.651031545999898E-2</v>
      </c>
    </row>
    <row r="825" spans="1:9" ht="14.25" customHeight="1">
      <c r="A825" s="10" t="s">
        <v>535</v>
      </c>
      <c r="B825" s="10">
        <v>471.4</v>
      </c>
      <c r="C825" s="11">
        <v>15763.05</v>
      </c>
      <c r="D825" s="12">
        <v>7.6E-3</v>
      </c>
      <c r="E825" s="12">
        <v>-1E-3</v>
      </c>
      <c r="F825" s="30">
        <v>0.28049100000001898</v>
      </c>
      <c r="G825" s="31">
        <v>6.1749999999999998</v>
      </c>
      <c r="I825" s="17">
        <f t="shared" si="3"/>
        <v>4.4149189749998805E-2</v>
      </c>
    </row>
    <row r="826" spans="1:9" ht="14.25" customHeight="1">
      <c r="A826" s="10" t="s">
        <v>536</v>
      </c>
      <c r="B826" s="10">
        <v>467.85</v>
      </c>
      <c r="C826" s="11">
        <v>15778.45</v>
      </c>
      <c r="D826" s="12">
        <v>1.54E-2</v>
      </c>
      <c r="E826" s="12">
        <v>4.4000000000000003E-3</v>
      </c>
      <c r="F826" s="30">
        <v>0.28049100000001898</v>
      </c>
      <c r="G826" s="31">
        <v>6.0880000000000001</v>
      </c>
      <c r="I826" s="17">
        <f t="shared" si="3"/>
        <v>4.5037868319998932E-2</v>
      </c>
    </row>
    <row r="827" spans="1:9" ht="14.25" customHeight="1">
      <c r="A827" s="10" t="s">
        <v>537</v>
      </c>
      <c r="B827" s="10">
        <v>460.75</v>
      </c>
      <c r="C827" s="11">
        <v>15709.4</v>
      </c>
      <c r="D827" s="12">
        <v>-1.52E-2</v>
      </c>
      <c r="E827" s="12">
        <v>-2.3999999999999998E-3</v>
      </c>
      <c r="F827" s="30">
        <v>0.28049100000001898</v>
      </c>
      <c r="G827" s="31">
        <v>6.0650000000000004</v>
      </c>
      <c r="I827" s="17">
        <f t="shared" si="3"/>
        <v>4.2965042449998804E-2</v>
      </c>
    </row>
    <row r="828" spans="1:9" ht="14.25" customHeight="1">
      <c r="A828" s="10" t="s">
        <v>538</v>
      </c>
      <c r="B828" s="10">
        <v>467.85</v>
      </c>
      <c r="C828" s="11">
        <v>15746.45</v>
      </c>
      <c r="D828" s="12">
        <v>-1.4500000000000001E-2</v>
      </c>
      <c r="E828" s="12">
        <v>-4.8999999999999998E-3</v>
      </c>
      <c r="F828" s="30">
        <v>0.28049100000001898</v>
      </c>
      <c r="G828" s="31">
        <v>6.0389999999999997</v>
      </c>
      <c r="I828" s="17">
        <f t="shared" si="3"/>
        <v>4.207674260999876E-2</v>
      </c>
    </row>
    <row r="829" spans="1:9" ht="14.25" customHeight="1">
      <c r="A829" s="10" t="s">
        <v>539</v>
      </c>
      <c r="B829" s="10">
        <v>474.75</v>
      </c>
      <c r="C829" s="11">
        <v>15824.45</v>
      </c>
      <c r="D829" s="12">
        <v>-2.5000000000000001E-3</v>
      </c>
      <c r="E829" s="12">
        <v>-2E-3</v>
      </c>
      <c r="F829" s="30">
        <v>0.28049100000001898</v>
      </c>
      <c r="G829" s="31">
        <v>6.0510000000000002</v>
      </c>
      <c r="I829" s="17">
        <f t="shared" si="3"/>
        <v>4.2976507589998818E-2</v>
      </c>
    </row>
    <row r="830" spans="1:9" ht="14.25" customHeight="1">
      <c r="A830" s="10" t="s">
        <v>540</v>
      </c>
      <c r="B830" s="10">
        <v>475.95</v>
      </c>
      <c r="C830" s="11">
        <v>15856.05</v>
      </c>
      <c r="D830" s="12">
        <v>2E-3</v>
      </c>
      <c r="E830" s="12">
        <v>2E-3</v>
      </c>
      <c r="F830" s="30">
        <v>0.28049100000001898</v>
      </c>
      <c r="G830" s="31">
        <v>6.0359999999999996</v>
      </c>
      <c r="I830" s="17">
        <f t="shared" si="3"/>
        <v>4.3990545239998888E-2</v>
      </c>
    </row>
    <row r="831" spans="1:9" ht="14.25" customHeight="1">
      <c r="A831" s="10" t="s">
        <v>541</v>
      </c>
      <c r="B831" s="10">
        <v>475</v>
      </c>
      <c r="C831" s="11">
        <v>15824.05</v>
      </c>
      <c r="D831" s="12">
        <v>1.47E-2</v>
      </c>
      <c r="E831" s="12">
        <v>1.23E-2</v>
      </c>
      <c r="F831" s="30">
        <v>0.28049100000001898</v>
      </c>
      <c r="G831" s="31">
        <v>6.056</v>
      </c>
      <c r="I831" s="17">
        <f t="shared" si="3"/>
        <v>4.7023504339999085E-2</v>
      </c>
    </row>
    <row r="832" spans="1:9" ht="14.25" customHeight="1">
      <c r="A832" s="10" t="s">
        <v>542</v>
      </c>
      <c r="B832" s="10">
        <v>468.1</v>
      </c>
      <c r="C832" s="11">
        <v>15632.1</v>
      </c>
      <c r="D832" s="12">
        <v>-1.21E-2</v>
      </c>
      <c r="E832" s="12">
        <v>-7.6E-3</v>
      </c>
      <c r="F832" s="30">
        <v>0.28049100000001898</v>
      </c>
      <c r="G832" s="31">
        <v>6.0279999999999996</v>
      </c>
      <c r="I832" s="17">
        <f t="shared" si="3"/>
        <v>4.1240270919998712E-2</v>
      </c>
    </row>
    <row r="833" spans="1:9" ht="14.25" customHeight="1">
      <c r="A833" s="10" t="s">
        <v>543</v>
      </c>
      <c r="B833" s="10">
        <v>473.85</v>
      </c>
      <c r="C833" s="11">
        <v>15752.4</v>
      </c>
      <c r="D833" s="12">
        <v>3.8999999999999998E-3</v>
      </c>
      <c r="E833" s="12">
        <v>-1.0699999999999999E-2</v>
      </c>
      <c r="F833" s="30">
        <v>0.28049100000001898</v>
      </c>
      <c r="G833" s="31">
        <v>6.0119999999999996</v>
      </c>
      <c r="I833" s="17">
        <f t="shared" si="3"/>
        <v>4.025562737999866E-2</v>
      </c>
    </row>
    <row r="834" spans="1:9" ht="14.25" customHeight="1">
      <c r="A834" s="10" t="s">
        <v>544</v>
      </c>
      <c r="B834" s="10">
        <v>472</v>
      </c>
      <c r="C834" s="11">
        <v>15923.4</v>
      </c>
      <c r="D834" s="12">
        <v>4.1099999999999998E-2</v>
      </c>
      <c r="E834" s="12">
        <v>-1E-4</v>
      </c>
      <c r="F834" s="30">
        <v>0.28049100000001898</v>
      </c>
      <c r="G834" s="31">
        <v>6.0179999999999998</v>
      </c>
      <c r="I834" s="17">
        <f t="shared" si="3"/>
        <v>4.3272002519998853E-2</v>
      </c>
    </row>
    <row r="835" spans="1:9" ht="14.25" customHeight="1">
      <c r="A835" s="10" t="s">
        <v>545</v>
      </c>
      <c r="B835" s="10">
        <v>453.35</v>
      </c>
      <c r="C835" s="11">
        <v>15924.2</v>
      </c>
      <c r="D835" s="12">
        <v>-1.84E-2</v>
      </c>
      <c r="E835" s="12">
        <v>4.4000000000000003E-3</v>
      </c>
      <c r="F835" s="30">
        <v>0.28049100000001898</v>
      </c>
      <c r="G835" s="31">
        <v>6.0250000000000004</v>
      </c>
      <c r="I835" s="17">
        <f t="shared" si="3"/>
        <v>4.4584577649998944E-2</v>
      </c>
    </row>
    <row r="836" spans="1:9" ht="14.25" customHeight="1">
      <c r="A836" s="10" t="s">
        <v>546</v>
      </c>
      <c r="B836" s="10">
        <v>461.85</v>
      </c>
      <c r="C836" s="11">
        <v>15853.95</v>
      </c>
      <c r="D836" s="12">
        <v>-1.8100000000000002E-2</v>
      </c>
      <c r="E836" s="12">
        <v>2.5999999999999999E-3</v>
      </c>
      <c r="F836" s="30">
        <v>0.28049100000001898</v>
      </c>
      <c r="G836" s="31">
        <v>6.0289999999999999</v>
      </c>
      <c r="I836" s="17">
        <f t="shared" si="3"/>
        <v>4.4108474209998909E-2</v>
      </c>
    </row>
    <row r="837" spans="1:9" ht="14.25" customHeight="1">
      <c r="A837" s="10" t="s">
        <v>547</v>
      </c>
      <c r="B837" s="10">
        <v>470.35</v>
      </c>
      <c r="C837" s="11">
        <v>15812.35</v>
      </c>
      <c r="D837" s="12">
        <v>9.4299999999999995E-2</v>
      </c>
      <c r="E837" s="12">
        <v>7.6E-3</v>
      </c>
      <c r="F837" s="30">
        <v>0.28049100000001898</v>
      </c>
      <c r="G837" s="31">
        <v>6.0060000000000002</v>
      </c>
      <c r="I837" s="17">
        <f t="shared" si="3"/>
        <v>4.5345442139999005E-2</v>
      </c>
    </row>
    <row r="838" spans="1:9" ht="14.25" customHeight="1">
      <c r="A838" s="18">
        <v>44537</v>
      </c>
      <c r="B838" s="10">
        <v>429.8</v>
      </c>
      <c r="C838" s="11">
        <v>15692.6</v>
      </c>
      <c r="D838" s="12">
        <v>1.2800000000000001E-2</v>
      </c>
      <c r="E838" s="12">
        <v>2.0000000000000001E-4</v>
      </c>
      <c r="F838" s="30">
        <v>0.28049100000001898</v>
      </c>
      <c r="G838" s="31">
        <v>6.0190000000000001</v>
      </c>
      <c r="I838" s="17">
        <f t="shared" si="3"/>
        <v>4.3363344909998866E-2</v>
      </c>
    </row>
    <row r="839" spans="1:9" ht="14.25" customHeight="1">
      <c r="A839" s="18">
        <v>44446</v>
      </c>
      <c r="B839" s="10">
        <v>424.35</v>
      </c>
      <c r="C839" s="11">
        <v>15689.8</v>
      </c>
      <c r="D839" s="12">
        <v>-4.1999999999999997E-3</v>
      </c>
      <c r="E839" s="12">
        <v>-2.3999999999999998E-3</v>
      </c>
      <c r="F839" s="30">
        <v>0.28049100000001898</v>
      </c>
      <c r="G839" s="31">
        <v>6.0449999999999999</v>
      </c>
      <c r="I839" s="17">
        <f t="shared" si="3"/>
        <v>4.2821140649998812E-2</v>
      </c>
    </row>
    <row r="840" spans="1:9" ht="14.25" customHeight="1">
      <c r="A840" s="18">
        <v>44415</v>
      </c>
      <c r="B840" s="10">
        <v>426.15</v>
      </c>
      <c r="C840" s="11">
        <v>15727.9</v>
      </c>
      <c r="D840" s="12">
        <v>-3.5000000000000001E-3</v>
      </c>
      <c r="E840" s="12">
        <v>-9.5999999999999992E-3</v>
      </c>
      <c r="F840" s="30">
        <v>0.28049100000001997</v>
      </c>
      <c r="G840" s="31">
        <v>6.04</v>
      </c>
      <c r="I840" s="17">
        <f t="shared" si="3"/>
        <v>4.0765629999998602E-2</v>
      </c>
    </row>
    <row r="841" spans="1:9" ht="14.25" customHeight="1">
      <c r="A841" s="18">
        <v>44384</v>
      </c>
      <c r="B841" s="10">
        <v>427.65</v>
      </c>
      <c r="C841" s="11">
        <v>15879.65</v>
      </c>
      <c r="D841" s="12">
        <v>1.46E-2</v>
      </c>
      <c r="E841" s="12">
        <v>3.8999999999999998E-3</v>
      </c>
      <c r="F841" s="30">
        <v>0.28049100000001997</v>
      </c>
      <c r="G841" s="31">
        <v>6.0039999999999996</v>
      </c>
      <c r="I841" s="17">
        <f t="shared" si="3"/>
        <v>4.4293235259998877E-2</v>
      </c>
    </row>
    <row r="842" spans="1:9" ht="14.25" customHeight="1">
      <c r="A842" s="18">
        <v>44354</v>
      </c>
      <c r="B842" s="10">
        <v>421.5</v>
      </c>
      <c r="C842" s="11">
        <v>15818.25</v>
      </c>
      <c r="D842" s="12">
        <v>2.0999999999999999E-3</v>
      </c>
      <c r="E842" s="12">
        <v>-1E-3</v>
      </c>
      <c r="F842" s="30">
        <v>0.28049100000001997</v>
      </c>
      <c r="G842" s="31">
        <v>6.0060000000000002</v>
      </c>
      <c r="I842" s="17">
        <f t="shared" si="3"/>
        <v>4.2933219539998783E-2</v>
      </c>
    </row>
    <row r="843" spans="1:9" ht="14.25" customHeight="1">
      <c r="A843" s="18">
        <v>44323</v>
      </c>
      <c r="B843" s="10">
        <v>420.6</v>
      </c>
      <c r="C843" s="11">
        <v>15834.35</v>
      </c>
      <c r="D843" s="12">
        <v>-1.0200000000000001E-2</v>
      </c>
      <c r="E843" s="12">
        <v>7.1000000000000004E-3</v>
      </c>
      <c r="F843" s="30">
        <v>0.28049100000001997</v>
      </c>
      <c r="G843" s="31">
        <v>6.0190000000000001</v>
      </c>
      <c r="I843" s="17">
        <f t="shared" si="3"/>
        <v>4.5298732809998937E-2</v>
      </c>
    </row>
    <row r="844" spans="1:9" ht="14.25" customHeight="1">
      <c r="A844" s="18">
        <v>44234</v>
      </c>
      <c r="B844" s="10">
        <v>424.95</v>
      </c>
      <c r="C844" s="11">
        <v>15722.2</v>
      </c>
      <c r="D844" s="12">
        <v>1.2E-2</v>
      </c>
      <c r="E844" s="12">
        <v>2.7000000000000001E-3</v>
      </c>
      <c r="F844" s="30">
        <v>0.28049100000001997</v>
      </c>
      <c r="G844" s="31">
        <v>6.016</v>
      </c>
      <c r="I844" s="17">
        <f t="shared" si="3"/>
        <v>4.4042987139998852E-2</v>
      </c>
    </row>
    <row r="845" spans="1:9" ht="14.25" customHeight="1">
      <c r="A845" s="18">
        <v>44203</v>
      </c>
      <c r="B845" s="10">
        <v>419.9</v>
      </c>
      <c r="C845" s="11">
        <v>15680</v>
      </c>
      <c r="D845" s="12">
        <v>-1.3899999999999999E-2</v>
      </c>
      <c r="E845" s="12">
        <v>-2.5999999999999999E-3</v>
      </c>
      <c r="F845" s="30">
        <v>0.28049100000001997</v>
      </c>
      <c r="G845" s="31">
        <v>6.0060000000000002</v>
      </c>
      <c r="I845" s="17">
        <f t="shared" si="3"/>
        <v>4.2484433939998748E-2</v>
      </c>
    </row>
    <row r="846" spans="1:9" ht="14.25" customHeight="1">
      <c r="A846" s="10" t="s">
        <v>548</v>
      </c>
      <c r="B846" s="10">
        <v>425.8</v>
      </c>
      <c r="C846" s="11">
        <v>15721.5</v>
      </c>
      <c r="D846" s="12">
        <v>2.8799999999999999E-2</v>
      </c>
      <c r="E846" s="12">
        <v>-1.6999999999999999E-3</v>
      </c>
      <c r="F846" s="30">
        <v>0.28049100000001997</v>
      </c>
      <c r="G846" s="31">
        <v>6.0220000000000002</v>
      </c>
      <c r="I846" s="17">
        <f t="shared" si="3"/>
        <v>4.2851997279998763E-2</v>
      </c>
    </row>
    <row r="847" spans="1:9" ht="14.25" customHeight="1">
      <c r="A847" s="10" t="s">
        <v>549</v>
      </c>
      <c r="B847" s="10">
        <v>413.9</v>
      </c>
      <c r="C847" s="11">
        <v>15748.45</v>
      </c>
      <c r="D847" s="12">
        <v>-1.67E-2</v>
      </c>
      <c r="E847" s="12">
        <v>-4.1999999999999997E-3</v>
      </c>
      <c r="F847" s="30">
        <v>0.28049100000001997</v>
      </c>
      <c r="G847" s="31">
        <v>6.0279999999999996</v>
      </c>
      <c r="I847" s="17">
        <f t="shared" si="3"/>
        <v>4.2193940319998714E-2</v>
      </c>
    </row>
    <row r="848" spans="1:9" ht="14.25" customHeight="1">
      <c r="A848" s="10" t="s">
        <v>550</v>
      </c>
      <c r="B848" s="10">
        <v>420.95</v>
      </c>
      <c r="C848" s="11">
        <v>15814.7</v>
      </c>
      <c r="D848" s="12">
        <v>-1.1599999999999999E-2</v>
      </c>
      <c r="E848" s="12">
        <v>-2.8999999999999998E-3</v>
      </c>
      <c r="F848" s="30">
        <v>0.28049100000001997</v>
      </c>
      <c r="G848" s="31">
        <v>5.9969999999999999</v>
      </c>
      <c r="I848" s="17">
        <f t="shared" si="3"/>
        <v>4.2335530829998747E-2</v>
      </c>
    </row>
    <row r="849" spans="1:9" ht="14.25" customHeight="1">
      <c r="A849" s="10" t="s">
        <v>551</v>
      </c>
      <c r="B849" s="10">
        <v>425.9</v>
      </c>
      <c r="C849" s="11">
        <v>15860.35</v>
      </c>
      <c r="D849" s="12">
        <v>-2.7199999999999998E-2</v>
      </c>
      <c r="E849" s="12">
        <v>4.4000000000000003E-3</v>
      </c>
      <c r="F849" s="30">
        <v>0.28049100000001997</v>
      </c>
      <c r="G849" s="31">
        <v>6.0049999999999999</v>
      </c>
      <c r="I849" s="17">
        <f t="shared" si="3"/>
        <v>4.444067584999889E-2</v>
      </c>
    </row>
    <row r="850" spans="1:9" ht="14.25" customHeight="1">
      <c r="A850" s="10" t="s">
        <v>552</v>
      </c>
      <c r="B850" s="10">
        <v>437.8</v>
      </c>
      <c r="C850" s="11">
        <v>15790.45</v>
      </c>
      <c r="D850" s="12">
        <v>4.1399999999999999E-2</v>
      </c>
      <c r="E850" s="12">
        <v>6.6E-3</v>
      </c>
      <c r="F850" s="30">
        <v>0.28049100000001997</v>
      </c>
      <c r="G850" s="31">
        <v>6.0250000000000004</v>
      </c>
      <c r="I850" s="17">
        <f t="shared" si="3"/>
        <v>4.5201657849998932E-2</v>
      </c>
    </row>
    <row r="851" spans="1:9" ht="14.25" customHeight="1">
      <c r="A851" s="10" t="s">
        <v>553</v>
      </c>
      <c r="B851" s="10">
        <v>420.4</v>
      </c>
      <c r="C851" s="11">
        <v>15686.95</v>
      </c>
      <c r="D851" s="12">
        <v>-4.4000000000000003E-3</v>
      </c>
      <c r="E851" s="12">
        <v>-5.4000000000000003E-3</v>
      </c>
      <c r="F851" s="30">
        <v>0.28049100000001997</v>
      </c>
      <c r="G851" s="31">
        <v>6.0220000000000002</v>
      </c>
      <c r="I851" s="17">
        <f t="shared" si="3"/>
        <v>4.1814180579998694E-2</v>
      </c>
    </row>
    <row r="852" spans="1:9" ht="14.25" customHeight="1">
      <c r="A852" s="10" t="s">
        <v>554</v>
      </c>
      <c r="B852" s="10">
        <v>422.25</v>
      </c>
      <c r="C852" s="11">
        <v>15772.75</v>
      </c>
      <c r="D852" s="12">
        <v>-3.3E-3</v>
      </c>
      <c r="E852" s="12">
        <v>1.6999999999999999E-3</v>
      </c>
      <c r="F852" s="30">
        <v>0.28049100000001997</v>
      </c>
      <c r="G852" s="31">
        <v>6.0030000000000001</v>
      </c>
      <c r="I852" s="17">
        <f t="shared" si="3"/>
        <v>4.3668959969998838E-2</v>
      </c>
    </row>
    <row r="853" spans="1:9" ht="14.25" customHeight="1">
      <c r="A853" s="10" t="s">
        <v>555</v>
      </c>
      <c r="B853" s="10">
        <v>423.65</v>
      </c>
      <c r="C853" s="11">
        <v>15746.5</v>
      </c>
      <c r="D853" s="12">
        <v>1.6999999999999999E-3</v>
      </c>
      <c r="E853" s="12">
        <v>4.0000000000000001E-3</v>
      </c>
      <c r="F853" s="30">
        <v>0.28049100000001997</v>
      </c>
      <c r="G853" s="31">
        <v>5.9870000000000001</v>
      </c>
      <c r="I853" s="17">
        <f t="shared" si="3"/>
        <v>4.4198967829998881E-2</v>
      </c>
    </row>
    <row r="854" spans="1:9" ht="14.25" customHeight="1">
      <c r="A854" s="10" t="s">
        <v>556</v>
      </c>
      <c r="B854" s="10">
        <v>422.95</v>
      </c>
      <c r="C854" s="11">
        <v>15683.35</v>
      </c>
      <c r="D854" s="12">
        <v>-8.3000000000000001E-3</v>
      </c>
      <c r="E854" s="12">
        <v>-5.0000000000000001E-4</v>
      </c>
      <c r="F854" s="30">
        <v>0.28049100000001997</v>
      </c>
      <c r="G854" s="31">
        <v>5.9720000000000004</v>
      </c>
      <c r="I854" s="17">
        <f t="shared" si="3"/>
        <v>4.2828831979998802E-2</v>
      </c>
    </row>
    <row r="855" spans="1:9" ht="14.25" customHeight="1">
      <c r="A855" s="10" t="s">
        <v>557</v>
      </c>
      <c r="B855" s="10">
        <v>426.5</v>
      </c>
      <c r="C855" s="11">
        <v>15691.4</v>
      </c>
      <c r="D855" s="12">
        <v>-1.9800000000000002E-2</v>
      </c>
      <c r="E855" s="12">
        <v>-4.7999999999999996E-3</v>
      </c>
      <c r="F855" s="30">
        <v>0.28049100000001997</v>
      </c>
      <c r="G855" s="31">
        <v>5.9720000000000004</v>
      </c>
      <c r="I855" s="17">
        <f t="shared" si="3"/>
        <v>4.1622720679998712E-2</v>
      </c>
    </row>
    <row r="856" spans="1:9" ht="14.25" customHeight="1">
      <c r="A856" s="10" t="s">
        <v>558</v>
      </c>
      <c r="B856" s="10">
        <v>435.1</v>
      </c>
      <c r="C856" s="11">
        <v>15767.55</v>
      </c>
      <c r="D856" s="12">
        <v>-3.7000000000000002E-3</v>
      </c>
      <c r="E856" s="12">
        <v>-6.4000000000000003E-3</v>
      </c>
      <c r="F856" s="30">
        <v>0.28049100000001997</v>
      </c>
      <c r="G856" s="31">
        <v>5.9770000000000003</v>
      </c>
      <c r="I856" s="17">
        <f t="shared" si="3"/>
        <v>4.1209910529998679E-2</v>
      </c>
    </row>
    <row r="857" spans="1:9" ht="14.25" customHeight="1">
      <c r="A857" s="10" t="s">
        <v>559</v>
      </c>
      <c r="B857" s="10">
        <v>436.7</v>
      </c>
      <c r="C857" s="11">
        <v>15869.25</v>
      </c>
      <c r="D857" s="12">
        <v>-6.7999999999999996E-3</v>
      </c>
      <c r="E857" s="12">
        <v>3.5999999999999999E-3</v>
      </c>
      <c r="F857" s="30">
        <v>0.28049100000001997</v>
      </c>
      <c r="G857" s="31">
        <v>5.968</v>
      </c>
      <c r="I857" s="17">
        <f t="shared" si="3"/>
        <v>4.3950064719998884E-2</v>
      </c>
    </row>
    <row r="858" spans="1:9" ht="14.25" customHeight="1">
      <c r="A858" s="10" t="s">
        <v>560</v>
      </c>
      <c r="B858" s="10">
        <v>439.7</v>
      </c>
      <c r="C858" s="11">
        <v>15811.85</v>
      </c>
      <c r="D858" s="12">
        <v>4.8999999999999998E-3</v>
      </c>
      <c r="E858" s="12">
        <v>8.0000000000000004E-4</v>
      </c>
      <c r="F858" s="30">
        <v>0.28049100000001997</v>
      </c>
      <c r="G858" s="31">
        <v>5.9749999999999996</v>
      </c>
      <c r="I858" s="17">
        <f t="shared" si="3"/>
        <v>4.3215055549998826E-2</v>
      </c>
    </row>
    <row r="859" spans="1:9" ht="14.25" customHeight="1">
      <c r="A859" s="18">
        <v>44506</v>
      </c>
      <c r="B859" s="10">
        <v>437.55</v>
      </c>
      <c r="C859" s="11">
        <v>15799.35</v>
      </c>
      <c r="D859" s="12">
        <v>5.5999999999999999E-3</v>
      </c>
      <c r="E859" s="12">
        <v>3.8999999999999998E-3</v>
      </c>
      <c r="F859" s="30">
        <v>0.28049100000001997</v>
      </c>
      <c r="G859" s="31">
        <v>5.976</v>
      </c>
      <c r="I859" s="17">
        <f t="shared" si="3"/>
        <v>4.4091772739998883E-2</v>
      </c>
    </row>
    <row r="860" spans="1:9" ht="14.25" customHeight="1">
      <c r="A860" s="18">
        <v>44475</v>
      </c>
      <c r="B860" s="10">
        <v>435.1</v>
      </c>
      <c r="C860" s="11">
        <v>15737.75</v>
      </c>
      <c r="D860" s="12">
        <v>5.0000000000000001E-3</v>
      </c>
      <c r="E860" s="12">
        <v>6.4999999999999997E-3</v>
      </c>
      <c r="F860" s="30">
        <v>0.28049100000001997</v>
      </c>
      <c r="G860" s="31">
        <v>5.9720000000000004</v>
      </c>
      <c r="I860" s="17">
        <f t="shared" si="3"/>
        <v>4.4792268979998939E-2</v>
      </c>
    </row>
    <row r="861" spans="1:9" ht="14.25" customHeight="1">
      <c r="A861" s="18">
        <v>44445</v>
      </c>
      <c r="B861" s="10">
        <v>432.95</v>
      </c>
      <c r="C861" s="11">
        <v>15635.35</v>
      </c>
      <c r="D861" s="12">
        <v>-1.1299999999999999E-2</v>
      </c>
      <c r="E861" s="12">
        <v>-6.7000000000000002E-3</v>
      </c>
      <c r="F861" s="30">
        <v>0.28049100000001997</v>
      </c>
      <c r="G861" s="31">
        <v>5.9859999999999998</v>
      </c>
      <c r="I861" s="17">
        <f t="shared" si="3"/>
        <v>4.1190519039998666E-2</v>
      </c>
    </row>
    <row r="862" spans="1:9" ht="14.25" customHeight="1">
      <c r="A862" s="18">
        <v>44414</v>
      </c>
      <c r="B862" s="10">
        <v>437.9</v>
      </c>
      <c r="C862" s="11">
        <v>15740.1</v>
      </c>
      <c r="D862" s="12">
        <v>-1.9699999999999999E-2</v>
      </c>
      <c r="E862" s="12">
        <v>-6.9999999999999999E-4</v>
      </c>
      <c r="F862" s="30">
        <v>0.28049100000001997</v>
      </c>
      <c r="G862" s="31">
        <v>6.01</v>
      </c>
      <c r="I862" s="17">
        <f t="shared" si="3"/>
        <v>4.3046147199998788E-2</v>
      </c>
    </row>
    <row r="863" spans="1:9" ht="14.25" customHeight="1">
      <c r="A863" s="18">
        <v>44383</v>
      </c>
      <c r="B863" s="10">
        <v>446.7</v>
      </c>
      <c r="C863" s="11">
        <v>15751.65</v>
      </c>
      <c r="D863" s="12">
        <v>1.9300000000000001E-2</v>
      </c>
      <c r="E863" s="12">
        <v>5.1999999999999998E-3</v>
      </c>
      <c r="F863" s="30">
        <v>0.28049100000001997</v>
      </c>
      <c r="G863" s="31">
        <v>6.008</v>
      </c>
      <c r="I863" s="17">
        <f t="shared" si="3"/>
        <v>4.4686653919998903E-2</v>
      </c>
    </row>
    <row r="864" spans="1:9" ht="14.25" customHeight="1">
      <c r="A864" s="18">
        <v>44292</v>
      </c>
      <c r="B864" s="10">
        <v>438.25</v>
      </c>
      <c r="C864" s="11">
        <v>15670.25</v>
      </c>
      <c r="D864" s="12">
        <v>1.95E-2</v>
      </c>
      <c r="E864" s="12">
        <v>-1.2999999999999999E-3</v>
      </c>
      <c r="F864" s="30">
        <v>0.28049100000001997</v>
      </c>
      <c r="G864" s="31">
        <v>6.0140000000000002</v>
      </c>
      <c r="I864" s="17">
        <f t="shared" si="3"/>
        <v>4.2906632959998775E-2</v>
      </c>
    </row>
    <row r="865" spans="1:9" ht="14.25" customHeight="1">
      <c r="A865" s="18">
        <v>44261</v>
      </c>
      <c r="B865" s="10">
        <v>429.85</v>
      </c>
      <c r="C865" s="11">
        <v>15690.35</v>
      </c>
      <c r="D865" s="12">
        <v>-2.5999999999999999E-3</v>
      </c>
      <c r="E865" s="12">
        <v>7.3000000000000001E-3</v>
      </c>
      <c r="F865" s="30">
        <v>0.28049100000001997</v>
      </c>
      <c r="G865" s="31">
        <v>6.0149999999999997</v>
      </c>
      <c r="I865" s="17">
        <f t="shared" si="3"/>
        <v>4.5326050649998943E-2</v>
      </c>
    </row>
    <row r="866" spans="1:9" ht="14.25" customHeight="1">
      <c r="A866" s="18">
        <v>44233</v>
      </c>
      <c r="B866" s="10">
        <v>430.95</v>
      </c>
      <c r="C866" s="11">
        <v>15576.2</v>
      </c>
      <c r="D866" s="12">
        <v>3.8199999999999998E-2</v>
      </c>
      <c r="E866" s="12">
        <v>1E-4</v>
      </c>
      <c r="F866" s="30">
        <v>0.28049100000001997</v>
      </c>
      <c r="G866" s="31">
        <v>5.9740000000000002</v>
      </c>
      <c r="I866" s="17">
        <f t="shared" si="3"/>
        <v>4.3011516759998814E-2</v>
      </c>
    </row>
    <row r="867" spans="1:9" ht="14.25" customHeight="1">
      <c r="A867" s="18">
        <v>44202</v>
      </c>
      <c r="B867" s="10">
        <v>415.1</v>
      </c>
      <c r="C867" s="11">
        <v>15574.85</v>
      </c>
      <c r="D867" s="12">
        <v>-2.0400000000000001E-2</v>
      </c>
      <c r="E867" s="12">
        <v>-5.0000000000000001E-4</v>
      </c>
      <c r="F867" s="30">
        <v>0.28049100000001997</v>
      </c>
      <c r="G867" s="31">
        <v>5.9779999999999998</v>
      </c>
      <c r="I867" s="17">
        <f t="shared" si="3"/>
        <v>4.28720025199988E-2</v>
      </c>
    </row>
    <row r="868" spans="1:9" ht="14.25" customHeight="1">
      <c r="A868" s="10" t="s">
        <v>561</v>
      </c>
      <c r="B868" s="10">
        <v>423.75</v>
      </c>
      <c r="C868" s="11">
        <v>15582.8</v>
      </c>
      <c r="D868" s="12">
        <v>2.0000000000000001E-4</v>
      </c>
      <c r="E868" s="12">
        <v>9.4999999999999998E-3</v>
      </c>
      <c r="F868" s="30">
        <v>0.28049100000001997</v>
      </c>
      <c r="G868" s="31">
        <v>6.0149999999999997</v>
      </c>
      <c r="I868" s="17">
        <f t="shared" si="3"/>
        <v>4.5943130849998987E-2</v>
      </c>
    </row>
    <row r="869" spans="1:9" ht="14.25" customHeight="1">
      <c r="A869" s="10" t="s">
        <v>562</v>
      </c>
      <c r="B869" s="10">
        <v>423.65</v>
      </c>
      <c r="C869" s="11">
        <v>15435.65</v>
      </c>
      <c r="D869" s="12">
        <v>-7.6E-3</v>
      </c>
      <c r="E869" s="12">
        <v>6.4000000000000003E-3</v>
      </c>
      <c r="F869" s="30">
        <v>0.28049100000001997</v>
      </c>
      <c r="G869" s="31">
        <v>6.0010000000000003</v>
      </c>
      <c r="I869" s="17">
        <f t="shared" si="3"/>
        <v>4.4972877489998939E-2</v>
      </c>
    </row>
    <row r="870" spans="1:9" ht="14.25" customHeight="1">
      <c r="A870" s="10" t="s">
        <v>563</v>
      </c>
      <c r="B870" s="10">
        <v>426.9</v>
      </c>
      <c r="C870" s="11">
        <v>15337.85</v>
      </c>
      <c r="D870" s="12">
        <v>1.1999999999999999E-3</v>
      </c>
      <c r="E870" s="12">
        <v>2.3999999999999998E-3</v>
      </c>
      <c r="F870" s="30">
        <v>0.28049100000001997</v>
      </c>
      <c r="G870" s="31">
        <v>6.03</v>
      </c>
      <c r="I870" s="17">
        <f t="shared" si="3"/>
        <v>4.4059571099998848E-2</v>
      </c>
    </row>
    <row r="871" spans="1:9" ht="14.25" customHeight="1">
      <c r="A871" s="10" t="s">
        <v>564</v>
      </c>
      <c r="B871" s="10">
        <v>426.4</v>
      </c>
      <c r="C871" s="11">
        <v>15301.45</v>
      </c>
      <c r="D871" s="12">
        <v>-2.5000000000000001E-3</v>
      </c>
      <c r="E871" s="12">
        <v>6.1000000000000004E-3</v>
      </c>
      <c r="F871" s="30">
        <v>0.28049100000001997</v>
      </c>
      <c r="G871" s="31">
        <v>6.0590000000000002</v>
      </c>
      <c r="I871" s="17">
        <f t="shared" si="3"/>
        <v>4.5306045409998913E-2</v>
      </c>
    </row>
    <row r="872" spans="1:9" ht="14.25" customHeight="1">
      <c r="A872" s="10" t="s">
        <v>565</v>
      </c>
      <c r="B872" s="10">
        <v>427.45</v>
      </c>
      <c r="C872" s="11">
        <v>15208.45</v>
      </c>
      <c r="D872" s="12">
        <v>-6.3E-3</v>
      </c>
      <c r="E872" s="12">
        <v>6.9999999999999999E-4</v>
      </c>
      <c r="F872" s="30">
        <v>0.28049100000001997</v>
      </c>
      <c r="G872" s="31">
        <v>6.0529999999999999</v>
      </c>
      <c r="I872" s="17">
        <f t="shared" si="3"/>
        <v>4.3748223469998807E-2</v>
      </c>
    </row>
    <row r="873" spans="1:9" ht="14.25" customHeight="1">
      <c r="A873" s="10" t="s">
        <v>566</v>
      </c>
      <c r="B873" s="10">
        <v>430.15</v>
      </c>
      <c r="C873" s="11">
        <v>15197.7</v>
      </c>
      <c r="D873" s="12">
        <v>2.8199999999999999E-2</v>
      </c>
      <c r="E873" s="12">
        <v>1.5E-3</v>
      </c>
      <c r="F873" s="30">
        <v>0.28049100000001997</v>
      </c>
      <c r="G873" s="31">
        <v>6.0549999999999997</v>
      </c>
      <c r="I873" s="17">
        <f t="shared" si="3"/>
        <v>4.3987006449998825E-2</v>
      </c>
    </row>
    <row r="874" spans="1:9" ht="14.25" customHeight="1">
      <c r="A874" s="10" t="s">
        <v>567</v>
      </c>
      <c r="B874" s="10">
        <v>418.35</v>
      </c>
      <c r="C874" s="11">
        <v>15175.3</v>
      </c>
      <c r="D874" s="12">
        <v>4.5199999999999997E-2</v>
      </c>
      <c r="E874" s="12">
        <v>1.8100000000000002E-2</v>
      </c>
      <c r="F874" s="30">
        <v>0.28049100000001997</v>
      </c>
      <c r="G874" s="31">
        <v>6.0380000000000003</v>
      </c>
      <c r="I874" s="17">
        <f t="shared" si="3"/>
        <v>4.8520840519999157E-2</v>
      </c>
    </row>
    <row r="875" spans="1:9" ht="14.25" customHeight="1">
      <c r="A875" s="10" t="s">
        <v>568</v>
      </c>
      <c r="B875" s="10">
        <v>400.25</v>
      </c>
      <c r="C875" s="11">
        <v>14906.05</v>
      </c>
      <c r="D875" s="12">
        <v>2.7199999999999998E-2</v>
      </c>
      <c r="E875" s="12">
        <v>-8.3000000000000001E-3</v>
      </c>
      <c r="F875" s="30">
        <v>0.28049100000001997</v>
      </c>
      <c r="G875" s="31">
        <v>6.0350000000000001</v>
      </c>
      <c r="I875" s="17">
        <f t="shared" si="3"/>
        <v>4.1094292849998632E-2</v>
      </c>
    </row>
    <row r="876" spans="1:9" ht="14.25" customHeight="1">
      <c r="A876" s="10" t="s">
        <v>569</v>
      </c>
      <c r="B876" s="10">
        <v>389.65</v>
      </c>
      <c r="C876" s="11">
        <v>15030.15</v>
      </c>
      <c r="D876" s="12">
        <v>-8.0000000000000004E-4</v>
      </c>
      <c r="E876" s="12">
        <v>-5.1999999999999998E-3</v>
      </c>
      <c r="F876" s="30">
        <v>0.28049100000001997</v>
      </c>
      <c r="G876" s="31">
        <v>6.05</v>
      </c>
      <c r="I876" s="17">
        <f t="shared" si="3"/>
        <v>4.2071741299998688E-2</v>
      </c>
    </row>
    <row r="877" spans="1:9" ht="14.25" customHeight="1">
      <c r="A877" s="10" t="s">
        <v>570</v>
      </c>
      <c r="B877" s="10">
        <v>389.95</v>
      </c>
      <c r="C877" s="11">
        <v>15108.1</v>
      </c>
      <c r="D877" s="12">
        <v>1.52E-2</v>
      </c>
      <c r="E877" s="12">
        <v>1.24E-2</v>
      </c>
      <c r="F877" s="30">
        <v>0.28049100000001997</v>
      </c>
      <c r="G877" s="31">
        <v>6.0739999999999998</v>
      </c>
      <c r="I877" s="17">
        <f t="shared" si="3"/>
        <v>4.7181065059999035E-2</v>
      </c>
    </row>
    <row r="878" spans="1:9" ht="14.25" customHeight="1">
      <c r="A878" s="10" t="s">
        <v>571</v>
      </c>
      <c r="B878" s="10">
        <v>384.1</v>
      </c>
      <c r="C878" s="11">
        <v>14923.15</v>
      </c>
      <c r="D878" s="12">
        <v>8.9999999999999998E-4</v>
      </c>
      <c r="E878" s="12">
        <v>1.67E-2</v>
      </c>
      <c r="F878" s="30">
        <v>0.28049100000001997</v>
      </c>
      <c r="G878" s="31">
        <v>6.0810000000000004</v>
      </c>
      <c r="I878" s="17">
        <f t="shared" si="3"/>
        <v>4.8437541989999125E-2</v>
      </c>
    </row>
    <row r="879" spans="1:9" ht="14.25" customHeight="1">
      <c r="A879" s="10" t="s">
        <v>572</v>
      </c>
      <c r="B879" s="10">
        <v>383.75</v>
      </c>
      <c r="C879" s="11">
        <v>14677.8</v>
      </c>
      <c r="D879" s="12">
        <v>6.0000000000000001E-3</v>
      </c>
      <c r="E879" s="12">
        <v>-1.2999999999999999E-3</v>
      </c>
      <c r="F879" s="30">
        <v>0.28049100000001997</v>
      </c>
      <c r="G879" s="31">
        <v>6.0880000000000001</v>
      </c>
      <c r="I879" s="17">
        <f t="shared" si="3"/>
        <v>4.3439069619998757E-2</v>
      </c>
    </row>
    <row r="880" spans="1:9" ht="14.25" customHeight="1">
      <c r="A880" s="18">
        <v>44535</v>
      </c>
      <c r="B880" s="10">
        <v>381.45</v>
      </c>
      <c r="C880" s="11">
        <v>14696.5</v>
      </c>
      <c r="D880" s="12">
        <v>8.0999999999999996E-3</v>
      </c>
      <c r="E880" s="12">
        <v>-1.04E-2</v>
      </c>
      <c r="F880" s="30">
        <v>0.28049100000001997</v>
      </c>
      <c r="G880" s="31">
        <v>6.1260000000000003</v>
      </c>
      <c r="I880" s="17">
        <f t="shared" si="3"/>
        <v>4.1160014939998574E-2</v>
      </c>
    </row>
    <row r="881" spans="1:9" ht="14.25" customHeight="1">
      <c r="A881" s="18">
        <v>44505</v>
      </c>
      <c r="B881" s="10">
        <v>378.4</v>
      </c>
      <c r="C881" s="11">
        <v>14850.75</v>
      </c>
      <c r="D881" s="12">
        <v>-1.1599999999999999E-2</v>
      </c>
      <c r="E881" s="12">
        <v>-6.1000000000000004E-3</v>
      </c>
      <c r="F881" s="30">
        <v>0.28049100000002097</v>
      </c>
      <c r="G881" s="31">
        <v>6.0110000000000001</v>
      </c>
      <c r="I881" s="17">
        <f t="shared" si="3"/>
        <v>4.1538690889998613E-2</v>
      </c>
    </row>
    <row r="882" spans="1:9" ht="14.25" customHeight="1">
      <c r="A882" s="18">
        <v>44474</v>
      </c>
      <c r="B882" s="10">
        <v>382.85</v>
      </c>
      <c r="C882" s="11">
        <v>14942.35</v>
      </c>
      <c r="D882" s="12">
        <v>1.3100000000000001E-2</v>
      </c>
      <c r="E882" s="12">
        <v>8.0000000000000002E-3</v>
      </c>
      <c r="F882" s="30">
        <v>0.28049100000002097</v>
      </c>
      <c r="G882" s="31">
        <v>6.0170000000000003</v>
      </c>
      <c r="I882" s="17">
        <f t="shared" si="3"/>
        <v>4.553678452999891E-2</v>
      </c>
    </row>
    <row r="883" spans="1:9" ht="14.25" customHeight="1">
      <c r="A883" s="18">
        <v>44382</v>
      </c>
      <c r="B883" s="10">
        <v>377.9</v>
      </c>
      <c r="C883" s="11">
        <v>14823.15</v>
      </c>
      <c r="D883" s="12">
        <v>6.7500000000000004E-2</v>
      </c>
      <c r="E883" s="12">
        <v>6.7000000000000002E-3</v>
      </c>
      <c r="F883" s="30">
        <v>0.28049100000002097</v>
      </c>
      <c r="G883" s="31">
        <v>6.0309999999999997</v>
      </c>
      <c r="I883" s="17">
        <f t="shared" si="3"/>
        <v>4.5272877489998871E-2</v>
      </c>
    </row>
    <row r="884" spans="1:9" ht="14.25" customHeight="1">
      <c r="A884" s="18">
        <v>44352</v>
      </c>
      <c r="B884" s="10">
        <v>354</v>
      </c>
      <c r="C884" s="11">
        <v>14724.8</v>
      </c>
      <c r="D884" s="12">
        <v>0.01</v>
      </c>
      <c r="E884" s="12">
        <v>7.3000000000000001E-3</v>
      </c>
      <c r="F884" s="30">
        <v>0.28049100000002097</v>
      </c>
      <c r="G884" s="31">
        <v>6.0819999999999999</v>
      </c>
      <c r="I884" s="17">
        <f t="shared" si="3"/>
        <v>4.5808121679998877E-2</v>
      </c>
    </row>
    <row r="885" spans="1:9" ht="14.25" customHeight="1">
      <c r="A885" s="18">
        <v>44321</v>
      </c>
      <c r="B885" s="10">
        <v>350.5</v>
      </c>
      <c r="C885" s="11">
        <v>14617.85</v>
      </c>
      <c r="D885" s="12">
        <v>-2.7199999999999998E-2</v>
      </c>
      <c r="E885" s="12">
        <v>8.3999999999999995E-3</v>
      </c>
      <c r="F885" s="30">
        <v>0.28049100000002097</v>
      </c>
      <c r="G885" s="31">
        <v>6.1219999999999999</v>
      </c>
      <c r="I885" s="17">
        <f t="shared" si="3"/>
        <v>4.6404465379998892E-2</v>
      </c>
    </row>
    <row r="886" spans="1:9" ht="14.25" customHeight="1">
      <c r="A886" s="18">
        <v>44291</v>
      </c>
      <c r="B886" s="10">
        <v>360.3</v>
      </c>
      <c r="C886" s="11">
        <v>14496.5</v>
      </c>
      <c r="D886" s="12">
        <v>-8.0000000000000002E-3</v>
      </c>
      <c r="E886" s="12">
        <v>-9.4000000000000004E-3</v>
      </c>
      <c r="F886" s="30">
        <v>0.28049100000002097</v>
      </c>
      <c r="G886" s="31">
        <v>6.1230000000000002</v>
      </c>
      <c r="I886" s="17">
        <f t="shared" si="3"/>
        <v>4.1418920669998527E-2</v>
      </c>
    </row>
    <row r="887" spans="1:9" ht="14.25" customHeight="1">
      <c r="A887" s="18">
        <v>44260</v>
      </c>
      <c r="B887" s="10">
        <v>363.2</v>
      </c>
      <c r="C887" s="11">
        <v>14634.15</v>
      </c>
      <c r="D887" s="12">
        <v>-1.4800000000000001E-2</v>
      </c>
      <c r="E887" s="12">
        <v>2.0000000000000001E-4</v>
      </c>
      <c r="F887" s="30">
        <v>0.28049100000002097</v>
      </c>
      <c r="G887" s="31">
        <v>6.1769999999999996</v>
      </c>
      <c r="I887" s="17">
        <f t="shared" si="3"/>
        <v>4.4500169129998712E-2</v>
      </c>
    </row>
    <row r="888" spans="1:9" ht="14.25" customHeight="1">
      <c r="A888" s="10" t="s">
        <v>573</v>
      </c>
      <c r="B888" s="10">
        <v>368.65</v>
      </c>
      <c r="C888" s="11">
        <v>14631.1</v>
      </c>
      <c r="D888" s="12">
        <v>-3.6600000000000001E-2</v>
      </c>
      <c r="E888" s="12">
        <v>-1.77E-2</v>
      </c>
      <c r="F888" s="30">
        <v>0.28049100000002097</v>
      </c>
      <c r="G888" s="31">
        <v>6.1429999999999998</v>
      </c>
      <c r="I888" s="17">
        <f t="shared" si="3"/>
        <v>3.9234747169998335E-2</v>
      </c>
    </row>
    <row r="889" spans="1:9" ht="14.25" customHeight="1">
      <c r="A889" s="10" t="s">
        <v>574</v>
      </c>
      <c r="B889" s="10">
        <v>382.65</v>
      </c>
      <c r="C889" s="11">
        <v>14894.9</v>
      </c>
      <c r="D889" s="12">
        <v>1.7299999999999999E-2</v>
      </c>
      <c r="E889" s="12">
        <v>2E-3</v>
      </c>
      <c r="F889" s="30">
        <v>0.28049100000002097</v>
      </c>
      <c r="G889" s="31">
        <v>6.1230000000000002</v>
      </c>
      <c r="I889" s="17">
        <f t="shared" si="3"/>
        <v>4.4616518069998765E-2</v>
      </c>
    </row>
    <row r="890" spans="1:9" ht="14.25" customHeight="1">
      <c r="A890" s="10" t="s">
        <v>575</v>
      </c>
      <c r="B890" s="10">
        <v>376.15</v>
      </c>
      <c r="C890" s="11">
        <v>14864.55</v>
      </c>
      <c r="D890" s="12">
        <v>1.5E-3</v>
      </c>
      <c r="E890" s="12">
        <v>1.44E-2</v>
      </c>
      <c r="F890" s="30">
        <v>0.28049100000002097</v>
      </c>
      <c r="G890" s="31">
        <v>6.1310000000000002</v>
      </c>
      <c r="I890" s="17">
        <f t="shared" si="3"/>
        <v>4.8152167189999019E-2</v>
      </c>
    </row>
    <row r="891" spans="1:9" ht="14.25" customHeight="1">
      <c r="A891" s="10" t="s">
        <v>576</v>
      </c>
      <c r="B891" s="10">
        <v>375.6</v>
      </c>
      <c r="C891" s="11">
        <v>14653.05</v>
      </c>
      <c r="D891" s="12">
        <v>4.07E-2</v>
      </c>
      <c r="E891" s="12">
        <v>1.1599999999999999E-2</v>
      </c>
      <c r="F891" s="30">
        <v>0.28049100000002097</v>
      </c>
      <c r="G891" s="31">
        <v>6.1520000000000001</v>
      </c>
      <c r="I891" s="17">
        <f t="shared" si="3"/>
        <v>4.7517889279998955E-2</v>
      </c>
    </row>
    <row r="892" spans="1:9" ht="14.25" customHeight="1">
      <c r="A892" s="10" t="s">
        <v>577</v>
      </c>
      <c r="B892" s="10">
        <v>360.9</v>
      </c>
      <c r="C892" s="11">
        <v>14485</v>
      </c>
      <c r="D892" s="12">
        <v>3.8999999999999998E-3</v>
      </c>
      <c r="E892" s="12">
        <v>0.01</v>
      </c>
      <c r="F892" s="30">
        <v>0.28049100000002097</v>
      </c>
      <c r="G892" s="31">
        <v>6.1440000000000001</v>
      </c>
      <c r="I892" s="17">
        <f t="shared" si="3"/>
        <v>4.7011542959998924E-2</v>
      </c>
    </row>
    <row r="893" spans="1:9" ht="14.25" customHeight="1">
      <c r="A893" s="10" t="s">
        <v>578</v>
      </c>
      <c r="B893" s="10">
        <v>359.5</v>
      </c>
      <c r="C893" s="11">
        <v>14341.35</v>
      </c>
      <c r="D893" s="12">
        <v>1.04E-2</v>
      </c>
      <c r="E893" s="12">
        <v>-4.4999999999999997E-3</v>
      </c>
      <c r="F893" s="30">
        <v>0.28049100000002097</v>
      </c>
      <c r="G893" s="31">
        <v>6.18</v>
      </c>
      <c r="I893" s="17">
        <f t="shared" si="3"/>
        <v>4.3203446699998607E-2</v>
      </c>
    </row>
    <row r="894" spans="1:9" ht="14.25" customHeight="1">
      <c r="A894" s="10" t="s">
        <v>579</v>
      </c>
      <c r="B894" s="10">
        <v>355.8</v>
      </c>
      <c r="C894" s="11">
        <v>14406.15</v>
      </c>
      <c r="D894" s="12">
        <v>1.2999999999999999E-3</v>
      </c>
      <c r="E894" s="12">
        <v>7.7000000000000002E-3</v>
      </c>
      <c r="F894" s="30">
        <v>0.28049100000002097</v>
      </c>
      <c r="G894" s="31">
        <v>6.1929999999999996</v>
      </c>
      <c r="I894" s="17">
        <f t="shared" si="3"/>
        <v>4.6718973069998865E-2</v>
      </c>
    </row>
    <row r="895" spans="1:9" ht="14.25" customHeight="1">
      <c r="A895" s="10" t="s">
        <v>580</v>
      </c>
      <c r="B895" s="10">
        <v>355.35</v>
      </c>
      <c r="C895" s="11">
        <v>14296.4</v>
      </c>
      <c r="D895" s="12">
        <v>1.5100000000000001E-2</v>
      </c>
      <c r="E895" s="12">
        <v>-4.4000000000000003E-3</v>
      </c>
      <c r="F895" s="30">
        <v>0.28049100000002097</v>
      </c>
      <c r="G895" s="31">
        <v>6.202</v>
      </c>
      <c r="I895" s="17">
        <f t="shared" si="3"/>
        <v>4.3389787779998606E-2</v>
      </c>
    </row>
    <row r="896" spans="1:9" ht="14.25" customHeight="1">
      <c r="A896" s="10" t="s">
        <v>581</v>
      </c>
      <c r="B896" s="10">
        <v>350.05</v>
      </c>
      <c r="C896" s="11">
        <v>14359.45</v>
      </c>
      <c r="D896" s="12">
        <v>-3.5799999999999998E-2</v>
      </c>
      <c r="E896" s="12">
        <v>-1.77E-2</v>
      </c>
      <c r="F896" s="30">
        <v>0.28049100000002097</v>
      </c>
      <c r="G896" s="31">
        <v>6.1849999999999996</v>
      </c>
      <c r="I896" s="17">
        <f t="shared" si="3"/>
        <v>3.953694094999833E-2</v>
      </c>
    </row>
    <row r="897" spans="1:9" ht="14.25" customHeight="1">
      <c r="A897" s="10" t="s">
        <v>582</v>
      </c>
      <c r="B897" s="10">
        <v>363.05</v>
      </c>
      <c r="C897" s="11">
        <v>14617.85</v>
      </c>
      <c r="D897" s="12">
        <v>4.0000000000000001E-3</v>
      </c>
      <c r="E897" s="12">
        <v>2.5000000000000001E-3</v>
      </c>
      <c r="F897" s="30">
        <v>0.28049100000002097</v>
      </c>
      <c r="G897" s="31">
        <v>6.18</v>
      </c>
      <c r="I897" s="17">
        <f t="shared" si="3"/>
        <v>4.5166883699998758E-2</v>
      </c>
    </row>
    <row r="898" spans="1:9" ht="14.25" customHeight="1">
      <c r="A898" s="10" t="s">
        <v>583</v>
      </c>
      <c r="B898" s="10">
        <v>361.6</v>
      </c>
      <c r="C898" s="11">
        <v>14581.45</v>
      </c>
      <c r="D898" s="12">
        <v>-4.0000000000000002E-4</v>
      </c>
      <c r="E898" s="12">
        <v>5.3E-3</v>
      </c>
      <c r="F898" s="30">
        <v>0.28049100000002097</v>
      </c>
      <c r="G898" s="31">
        <v>6.2009999999999996</v>
      </c>
      <c r="I898" s="17">
        <f t="shared" si="3"/>
        <v>4.610335538999881E-2</v>
      </c>
    </row>
    <row r="899" spans="1:9" ht="14.25" customHeight="1">
      <c r="A899" s="10" t="s">
        <v>584</v>
      </c>
      <c r="B899" s="10">
        <v>361.75</v>
      </c>
      <c r="C899" s="11">
        <v>14504.8</v>
      </c>
      <c r="D899" s="12">
        <v>-1.2800000000000001E-2</v>
      </c>
      <c r="E899" s="12">
        <v>1.3599999999999999E-2</v>
      </c>
      <c r="F899" s="30">
        <v>0.28049100000002097</v>
      </c>
      <c r="G899" s="31">
        <v>6.2320000000000002</v>
      </c>
      <c r="I899" s="17">
        <f t="shared" si="3"/>
        <v>4.8654478479998979E-2</v>
      </c>
    </row>
    <row r="900" spans="1:9" ht="14.25" customHeight="1">
      <c r="A900" s="18">
        <v>44534</v>
      </c>
      <c r="B900" s="10">
        <v>366.45</v>
      </c>
      <c r="C900" s="11">
        <v>14310.8</v>
      </c>
      <c r="D900" s="12">
        <v>-4.7800000000000002E-2</v>
      </c>
      <c r="E900" s="12">
        <v>-3.5299999999999998E-2</v>
      </c>
      <c r="F900" s="30">
        <v>0.28049100000002097</v>
      </c>
      <c r="G900" s="31">
        <v>6.2469999999999999</v>
      </c>
      <c r="I900" s="17">
        <f t="shared" si="3"/>
        <v>3.5046394929997948E-2</v>
      </c>
    </row>
    <row r="901" spans="1:9" ht="14.25" customHeight="1">
      <c r="A901" s="18">
        <v>44443</v>
      </c>
      <c r="B901" s="10">
        <v>384.85</v>
      </c>
      <c r="C901" s="11">
        <v>14834.85</v>
      </c>
      <c r="D901" s="12">
        <v>-2.9499999999999998E-2</v>
      </c>
      <c r="E901" s="12">
        <v>-2.5999999999999999E-3</v>
      </c>
      <c r="F901" s="30">
        <v>0.28049100000002097</v>
      </c>
      <c r="G901" s="31">
        <v>6.2060000000000004</v>
      </c>
      <c r="I901" s="17">
        <f t="shared" si="3"/>
        <v>4.3923451939998644E-2</v>
      </c>
    </row>
    <row r="902" spans="1:9" ht="14.25" customHeight="1">
      <c r="A902" s="18">
        <v>44412</v>
      </c>
      <c r="B902" s="10">
        <v>396.55</v>
      </c>
      <c r="C902" s="11">
        <v>14873.8</v>
      </c>
      <c r="D902" s="12">
        <v>5.5399999999999998E-2</v>
      </c>
      <c r="E902" s="12">
        <v>3.7000000000000002E-3</v>
      </c>
      <c r="F902" s="30">
        <v>0.28049100000002097</v>
      </c>
      <c r="G902" s="31">
        <v>6.2229999999999999</v>
      </c>
      <c r="I902" s="17">
        <f t="shared" si="3"/>
        <v>4.5812861769998769E-2</v>
      </c>
    </row>
    <row r="903" spans="1:9" ht="14.25" customHeight="1">
      <c r="A903" s="18">
        <v>44381</v>
      </c>
      <c r="B903" s="10">
        <v>375.75</v>
      </c>
      <c r="C903" s="11">
        <v>14819.05</v>
      </c>
      <c r="D903" s="12">
        <v>-7.7000000000000002E-3</v>
      </c>
      <c r="E903" s="12">
        <v>9.1999999999999998E-3</v>
      </c>
      <c r="F903" s="30">
        <v>0.28049100000002097</v>
      </c>
      <c r="G903" s="31">
        <v>6.2320000000000002</v>
      </c>
      <c r="I903" s="17">
        <f t="shared" si="3"/>
        <v>4.7420318079998885E-2</v>
      </c>
    </row>
    <row r="904" spans="1:9" ht="14.25" customHeight="1">
      <c r="A904" s="18">
        <v>44351</v>
      </c>
      <c r="B904" s="10">
        <v>378.65</v>
      </c>
      <c r="C904" s="11">
        <v>14683.5</v>
      </c>
      <c r="D904" s="12">
        <v>1.2999999999999999E-3</v>
      </c>
      <c r="E904" s="12">
        <v>3.0999999999999999E-3</v>
      </c>
      <c r="F904" s="30">
        <v>0.28049100000002097</v>
      </c>
      <c r="G904" s="31">
        <v>6.2119999999999997</v>
      </c>
      <c r="I904" s="17">
        <f t="shared" si="3"/>
        <v>4.5565421179998761E-2</v>
      </c>
    </row>
    <row r="905" spans="1:9" ht="14.25" customHeight="1">
      <c r="A905" s="18">
        <v>44320</v>
      </c>
      <c r="B905" s="10">
        <v>378.15</v>
      </c>
      <c r="C905" s="11">
        <v>14637.8</v>
      </c>
      <c r="D905" s="12">
        <v>-1.06E-2</v>
      </c>
      <c r="E905" s="12">
        <v>-1.54E-2</v>
      </c>
      <c r="F905" s="30">
        <v>0.28049100000002097</v>
      </c>
      <c r="G905" s="31">
        <v>6.2380000000000004</v>
      </c>
      <c r="I905" s="17">
        <f t="shared" si="3"/>
        <v>4.0563410019998372E-2</v>
      </c>
    </row>
    <row r="906" spans="1:9" ht="14.25" customHeight="1">
      <c r="A906" s="18">
        <v>44200</v>
      </c>
      <c r="B906" s="10">
        <v>382.2</v>
      </c>
      <c r="C906" s="11">
        <v>14867.35</v>
      </c>
      <c r="D906" s="12">
        <v>1.38E-2</v>
      </c>
      <c r="E906" s="12">
        <v>1.2E-2</v>
      </c>
      <c r="F906" s="30">
        <v>0.28049100000002097</v>
      </c>
      <c r="G906" s="31">
        <v>6.2359999999999998</v>
      </c>
      <c r="I906" s="17">
        <f t="shared" si="3"/>
        <v>4.8234473239998944E-2</v>
      </c>
    </row>
    <row r="907" spans="1:9" ht="14.25" customHeight="1">
      <c r="A907" s="10" t="s">
        <v>585</v>
      </c>
      <c r="B907" s="10">
        <v>377</v>
      </c>
      <c r="C907" s="11">
        <v>14690.7</v>
      </c>
      <c r="D907" s="12">
        <v>-3.3E-3</v>
      </c>
      <c r="E907" s="12">
        <v>-1.04E-2</v>
      </c>
      <c r="F907" s="30">
        <v>0.28049100000002097</v>
      </c>
      <c r="G907" s="31">
        <v>6.2089999999999996</v>
      </c>
      <c r="I907" s="17">
        <f t="shared" si="3"/>
        <v>4.1757207409998484E-2</v>
      </c>
    </row>
    <row r="908" spans="1:9" ht="14.25" customHeight="1">
      <c r="A908" s="10" t="s">
        <v>586</v>
      </c>
      <c r="B908" s="10">
        <v>378.25</v>
      </c>
      <c r="C908" s="11">
        <v>14845.1</v>
      </c>
      <c r="D908" s="12">
        <v>2.6700000000000002E-2</v>
      </c>
      <c r="E908" s="12">
        <v>2.3300000000000001E-2</v>
      </c>
      <c r="F908" s="30">
        <v>0.28049100000002097</v>
      </c>
      <c r="G908" s="31">
        <v>6.2290000000000001</v>
      </c>
      <c r="I908" s="17">
        <f t="shared" si="3"/>
        <v>5.1353655909999185E-2</v>
      </c>
    </row>
    <row r="909" spans="1:9" ht="14.25" customHeight="1">
      <c r="A909" s="10" t="s">
        <v>587</v>
      </c>
      <c r="B909" s="10">
        <v>368.4</v>
      </c>
      <c r="C909" s="11">
        <v>14507.3</v>
      </c>
      <c r="D909" s="12">
        <v>1E-3</v>
      </c>
      <c r="E909" s="12">
        <v>1.2699999999999999E-2</v>
      </c>
      <c r="F909" s="30">
        <v>0.28049100000002097</v>
      </c>
      <c r="G909" s="31">
        <v>6.1820000000000004</v>
      </c>
      <c r="I909" s="17">
        <f t="shared" si="3"/>
        <v>4.8042282079998971E-2</v>
      </c>
    </row>
    <row r="910" spans="1:9" ht="14.25" customHeight="1">
      <c r="A910" s="10" t="s">
        <v>588</v>
      </c>
      <c r="B910" s="10">
        <v>368.05</v>
      </c>
      <c r="C910" s="11">
        <v>14324.9</v>
      </c>
      <c r="D910" s="12">
        <v>-3.3500000000000002E-2</v>
      </c>
      <c r="E910" s="12">
        <v>-1.54E-2</v>
      </c>
      <c r="F910" s="30">
        <v>0.28049100000002097</v>
      </c>
      <c r="G910" s="31">
        <v>6.1470000000000002</v>
      </c>
      <c r="I910" s="17">
        <f t="shared" si="3"/>
        <v>3.990865682999839E-2</v>
      </c>
    </row>
    <row r="911" spans="1:9" ht="14.25" customHeight="1">
      <c r="A911" s="10" t="s">
        <v>589</v>
      </c>
      <c r="B911" s="10">
        <v>380.8</v>
      </c>
      <c r="C911" s="11">
        <v>14549.4</v>
      </c>
      <c r="D911" s="12">
        <v>-1.8200000000000001E-2</v>
      </c>
      <c r="E911" s="12">
        <v>-1.7899999999999999E-2</v>
      </c>
      <c r="F911" s="30">
        <v>0.28049100000002097</v>
      </c>
      <c r="G911" s="31">
        <v>6.1719999999999997</v>
      </c>
      <c r="I911" s="17">
        <f t="shared" si="3"/>
        <v>3.9387306579998324E-2</v>
      </c>
    </row>
    <row r="912" spans="1:9" ht="14.25" customHeight="1">
      <c r="A912" s="10" t="s">
        <v>590</v>
      </c>
      <c r="B912" s="10">
        <v>387.85</v>
      </c>
      <c r="C912" s="11">
        <v>14814.75</v>
      </c>
      <c r="D912" s="12">
        <v>2.1299999999999999E-2</v>
      </c>
      <c r="E912" s="12">
        <v>5.3E-3</v>
      </c>
      <c r="F912" s="30">
        <v>0.28049100000002097</v>
      </c>
      <c r="G912" s="31">
        <v>6.202</v>
      </c>
      <c r="I912" s="17">
        <f t="shared" si="3"/>
        <v>4.6110550479998805E-2</v>
      </c>
    </row>
    <row r="913" spans="1:9" ht="14.25" customHeight="1">
      <c r="A913" s="10" t="s">
        <v>591</v>
      </c>
      <c r="B913" s="10">
        <v>379.75</v>
      </c>
      <c r="C913" s="11">
        <v>14736.4</v>
      </c>
      <c r="D913" s="12">
        <v>-2.4899999999999999E-2</v>
      </c>
      <c r="E913" s="12">
        <v>-5.0000000000000001E-4</v>
      </c>
      <c r="F913" s="30">
        <v>0.28049100000002097</v>
      </c>
      <c r="G913" s="31">
        <v>6.1319999999999997</v>
      </c>
      <c r="I913" s="17">
        <f t="shared" si="3"/>
        <v>4.3980046379998708E-2</v>
      </c>
    </row>
    <row r="914" spans="1:9" ht="14.25" customHeight="1">
      <c r="A914" s="10" t="s">
        <v>592</v>
      </c>
      <c r="B914" s="10">
        <v>389.45</v>
      </c>
      <c r="C914" s="11">
        <v>14744</v>
      </c>
      <c r="D914" s="12">
        <v>2.7799999999999998E-2</v>
      </c>
      <c r="E914" s="12">
        <v>1.2800000000000001E-2</v>
      </c>
      <c r="F914" s="30">
        <v>0.28049100000002097</v>
      </c>
      <c r="G914" s="31">
        <v>6.03</v>
      </c>
      <c r="I914" s="17">
        <f t="shared" si="3"/>
        <v>4.6976677499999009E-2</v>
      </c>
    </row>
    <row r="915" spans="1:9" ht="14.25" customHeight="1">
      <c r="A915" s="10" t="s">
        <v>593</v>
      </c>
      <c r="B915" s="10">
        <v>378.9</v>
      </c>
      <c r="C915" s="11">
        <v>14557.85</v>
      </c>
      <c r="D915" s="12">
        <v>2E-3</v>
      </c>
      <c r="E915" s="12">
        <v>-1.11E-2</v>
      </c>
      <c r="F915" s="30">
        <v>0.28049100000002097</v>
      </c>
      <c r="G915" s="31">
        <v>6.0220000000000002</v>
      </c>
      <c r="I915" s="17">
        <f t="shared" si="3"/>
        <v>4.0215381879998506E-2</v>
      </c>
    </row>
    <row r="916" spans="1:9" ht="14.25" customHeight="1">
      <c r="A916" s="10" t="s">
        <v>594</v>
      </c>
      <c r="B916" s="10">
        <v>378.15</v>
      </c>
      <c r="C916" s="11">
        <v>14721.3</v>
      </c>
      <c r="D916" s="12">
        <v>-0.03</v>
      </c>
      <c r="E916" s="12">
        <v>-1.2699999999999999E-2</v>
      </c>
      <c r="F916" s="30">
        <v>0.28049100000002097</v>
      </c>
      <c r="G916" s="31">
        <v>6.0220000000000002</v>
      </c>
      <c r="I916" s="17">
        <f t="shared" si="3"/>
        <v>3.976659627999847E-2</v>
      </c>
    </row>
    <row r="917" spans="1:9" ht="14.25" customHeight="1">
      <c r="A917" s="10" t="s">
        <v>595</v>
      </c>
      <c r="B917" s="10">
        <v>389.85</v>
      </c>
      <c r="C917" s="11">
        <v>14910.45</v>
      </c>
      <c r="D917" s="12">
        <v>-1.49E-2</v>
      </c>
      <c r="E917" s="12">
        <v>-1.2999999999999999E-3</v>
      </c>
      <c r="F917" s="30">
        <v>0.28049100000002097</v>
      </c>
      <c r="G917" s="31">
        <v>5.99</v>
      </c>
      <c r="I917" s="17">
        <f t="shared" si="3"/>
        <v>4.2733950799998713E-2</v>
      </c>
    </row>
    <row r="918" spans="1:9" ht="14.25" customHeight="1">
      <c r="A918" s="10" t="s">
        <v>596</v>
      </c>
      <c r="B918" s="10">
        <v>395.75</v>
      </c>
      <c r="C918" s="11">
        <v>14929.5</v>
      </c>
      <c r="D918" s="12">
        <v>-3.7000000000000002E-3</v>
      </c>
      <c r="E918" s="12">
        <v>-6.7000000000000002E-3</v>
      </c>
      <c r="F918" s="30">
        <v>0.28049100000002097</v>
      </c>
      <c r="G918" s="31">
        <v>5.9619999999999997</v>
      </c>
      <c r="I918" s="17">
        <f t="shared" si="3"/>
        <v>4.1017836879998604E-2</v>
      </c>
    </row>
    <row r="919" spans="1:9" ht="14.25" customHeight="1">
      <c r="A919" s="18">
        <v>44533</v>
      </c>
      <c r="B919" s="10">
        <v>397.2</v>
      </c>
      <c r="C919" s="11">
        <v>15030.95</v>
      </c>
      <c r="D919" s="12">
        <v>2.7300000000000001E-2</v>
      </c>
      <c r="E919" s="12">
        <v>-9.4999999999999998E-3</v>
      </c>
      <c r="F919" s="30">
        <v>0.28049100000002097</v>
      </c>
      <c r="G919" s="31">
        <v>6.01</v>
      </c>
      <c r="I919" s="17">
        <f t="shared" si="3"/>
        <v>4.0577826399998546E-2</v>
      </c>
    </row>
    <row r="920" spans="1:9" ht="14.25" customHeight="1">
      <c r="A920" s="18">
        <v>44472</v>
      </c>
      <c r="B920" s="10">
        <v>386.65</v>
      </c>
      <c r="C920" s="11">
        <v>15174.8</v>
      </c>
      <c r="D920" s="12">
        <v>-1.67E-2</v>
      </c>
      <c r="E920" s="12">
        <v>5.1000000000000004E-3</v>
      </c>
      <c r="F920" s="30">
        <v>0.28049100000002097</v>
      </c>
      <c r="G920" s="31">
        <v>6.0739999999999998</v>
      </c>
      <c r="I920" s="17">
        <f t="shared" si="3"/>
        <v>4.5133480759998831E-2</v>
      </c>
    </row>
    <row r="921" spans="1:9" ht="14.25" customHeight="1">
      <c r="A921" s="18">
        <v>44442</v>
      </c>
      <c r="B921" s="10">
        <v>393.2</v>
      </c>
      <c r="C921" s="11">
        <v>15098.4</v>
      </c>
      <c r="D921" s="12">
        <v>9.5999999999999992E-3</v>
      </c>
      <c r="E921" s="12">
        <v>9.4999999999999998E-3</v>
      </c>
      <c r="F921" s="30">
        <v>0.28049100000002197</v>
      </c>
      <c r="G921" s="31">
        <v>6.04</v>
      </c>
      <c r="I921" s="17">
        <f t="shared" si="3"/>
        <v>4.6123008099998884E-2</v>
      </c>
    </row>
    <row r="922" spans="1:9" ht="14.25" customHeight="1">
      <c r="A922" s="18">
        <v>44411</v>
      </c>
      <c r="B922" s="10">
        <v>389.45</v>
      </c>
      <c r="C922" s="11">
        <v>14956.2</v>
      </c>
      <c r="D922" s="12">
        <v>-1.34E-2</v>
      </c>
      <c r="E922" s="12">
        <v>1.1999999999999999E-3</v>
      </c>
      <c r="F922" s="30">
        <v>0.28049100000002197</v>
      </c>
      <c r="G922" s="31">
        <v>6.0709999999999997</v>
      </c>
      <c r="I922" s="17">
        <f t="shared" si="3"/>
        <v>4.4017980589998694E-2</v>
      </c>
    </row>
    <row r="923" spans="1:9" ht="14.25" customHeight="1">
      <c r="A923" s="18">
        <v>44319</v>
      </c>
      <c r="B923" s="10">
        <v>394.75</v>
      </c>
      <c r="C923" s="11">
        <v>14938.1</v>
      </c>
      <c r="D923" s="12">
        <v>-7.1999999999999998E-3</v>
      </c>
      <c r="E923" s="12">
        <v>-9.4999999999999998E-3</v>
      </c>
      <c r="F923" s="30">
        <v>0.28049100000002197</v>
      </c>
      <c r="G923" s="31">
        <v>6.0739999999999998</v>
      </c>
      <c r="I923" s="17">
        <f t="shared" si="3"/>
        <v>4.1038312159998459E-2</v>
      </c>
    </row>
    <row r="924" spans="1:9" ht="14.25" customHeight="1">
      <c r="A924" s="18">
        <v>44289</v>
      </c>
      <c r="B924" s="10">
        <v>397.6</v>
      </c>
      <c r="C924" s="11">
        <v>15080.75</v>
      </c>
      <c r="D924" s="12">
        <v>-3.3999999999999998E-3</v>
      </c>
      <c r="E924" s="12">
        <v>-1.0800000000000001E-2</v>
      </c>
      <c r="F924" s="30">
        <v>0.28049100000002197</v>
      </c>
      <c r="G924" s="31">
        <v>6.0839999999999996</v>
      </c>
      <c r="I924" s="17">
        <f t="shared" si="3"/>
        <v>4.0745624759998426E-2</v>
      </c>
    </row>
    <row r="925" spans="1:9" ht="14.25" customHeight="1">
      <c r="A925" s="18">
        <v>44258</v>
      </c>
      <c r="B925" s="10">
        <v>398.95</v>
      </c>
      <c r="C925" s="11">
        <v>15245.6</v>
      </c>
      <c r="D925" s="12">
        <v>1.9599999999999999E-2</v>
      </c>
      <c r="E925" s="12">
        <v>2.1899999999999999E-2</v>
      </c>
      <c r="F925" s="30">
        <v>0.28049100000002197</v>
      </c>
      <c r="G925" s="31">
        <v>6.1269999999999998</v>
      </c>
      <c r="I925" s="17">
        <f t="shared" si="3"/>
        <v>5.0227069329999131E-2</v>
      </c>
    </row>
    <row r="926" spans="1:9" ht="14.25" customHeight="1">
      <c r="A926" s="18">
        <v>44230</v>
      </c>
      <c r="B926" s="10">
        <v>391.3</v>
      </c>
      <c r="C926" s="11">
        <v>14919.1</v>
      </c>
      <c r="D926" s="12">
        <v>8.6E-3</v>
      </c>
      <c r="E926" s="12">
        <v>1.0699999999999999E-2</v>
      </c>
      <c r="F926" s="30">
        <v>0.28049100000002197</v>
      </c>
      <c r="G926" s="31">
        <v>6.06</v>
      </c>
      <c r="I926" s="17">
        <f t="shared" si="3"/>
        <v>4.6603499099998898E-2</v>
      </c>
    </row>
    <row r="927" spans="1:9" ht="14.25" customHeight="1">
      <c r="A927" s="18">
        <v>44199</v>
      </c>
      <c r="B927" s="10">
        <v>387.95</v>
      </c>
      <c r="C927" s="11">
        <v>14761.55</v>
      </c>
      <c r="D927" s="12">
        <v>1.6400000000000001E-2</v>
      </c>
      <c r="E927" s="12">
        <v>1.6E-2</v>
      </c>
      <c r="F927" s="30">
        <v>0.28049100000002197</v>
      </c>
      <c r="G927" s="31">
        <v>5.9489999999999998</v>
      </c>
      <c r="I927" s="17">
        <f t="shared" si="3"/>
        <v>4.7291446409999049E-2</v>
      </c>
    </row>
    <row r="928" spans="1:9" ht="14.25" customHeight="1">
      <c r="A928" s="10" t="s">
        <v>597</v>
      </c>
      <c r="B928" s="10">
        <v>381.7</v>
      </c>
      <c r="C928" s="11">
        <v>14529.15</v>
      </c>
      <c r="D928" s="12">
        <v>-2.8000000000000001E-2</v>
      </c>
      <c r="E928" s="12">
        <v>-3.7600000000000001E-2</v>
      </c>
      <c r="F928" s="30">
        <v>0.28049100000002197</v>
      </c>
      <c r="G928" s="31">
        <v>5.9329999999999998</v>
      </c>
      <c r="I928" s="17">
        <f t="shared" si="3"/>
        <v>3.2142007369997866E-2</v>
      </c>
    </row>
    <row r="929" spans="1:9" ht="14.25" customHeight="1">
      <c r="A929" s="10" t="s">
        <v>598</v>
      </c>
      <c r="B929" s="10">
        <v>392.7</v>
      </c>
      <c r="C929" s="11">
        <v>15097.35</v>
      </c>
      <c r="D929" s="12">
        <v>2.01E-2</v>
      </c>
      <c r="E929" s="12">
        <v>7.7000000000000002E-3</v>
      </c>
      <c r="F929" s="30">
        <v>0.28049100000002197</v>
      </c>
      <c r="G929" s="31">
        <v>5.9539999999999997</v>
      </c>
      <c r="I929" s="17">
        <f t="shared" si="3"/>
        <v>4.4999346559998855E-2</v>
      </c>
    </row>
    <row r="930" spans="1:9" ht="14.25" customHeight="1">
      <c r="A930" s="10" t="s">
        <v>599</v>
      </c>
      <c r="B930" s="10">
        <v>384.95</v>
      </c>
      <c r="C930" s="11">
        <v>14982</v>
      </c>
      <c r="D930" s="12">
        <v>1.6799999999999999E-2</v>
      </c>
      <c r="E930" s="12">
        <v>1.8599999999999998E-2</v>
      </c>
      <c r="F930" s="30">
        <v>0.28049100000002197</v>
      </c>
      <c r="G930" s="31">
        <v>5.9539999999999997</v>
      </c>
      <c r="I930" s="17">
        <f t="shared" si="3"/>
        <v>4.8056698459999096E-2</v>
      </c>
    </row>
    <row r="931" spans="1:9" ht="14.25" customHeight="1">
      <c r="A931" s="10" t="s">
        <v>600</v>
      </c>
      <c r="B931" s="10">
        <v>378.6</v>
      </c>
      <c r="C931" s="11">
        <v>14707.8</v>
      </c>
      <c r="D931" s="12">
        <v>5.5999999999999999E-3</v>
      </c>
      <c r="E931" s="12">
        <v>2.2000000000000001E-3</v>
      </c>
      <c r="F931" s="30">
        <v>0.28049100000002197</v>
      </c>
      <c r="G931" s="31">
        <v>5.9390000000000001</v>
      </c>
      <c r="I931" s="17">
        <f t="shared" si="3"/>
        <v>4.3348719709998741E-2</v>
      </c>
    </row>
    <row r="932" spans="1:9" ht="14.25" customHeight="1">
      <c r="A932" s="10" t="s">
        <v>601</v>
      </c>
      <c r="B932" s="10">
        <v>376.5</v>
      </c>
      <c r="C932" s="11">
        <v>14675.7</v>
      </c>
      <c r="D932" s="12">
        <v>-8.8999999999999999E-3</v>
      </c>
      <c r="E932" s="12">
        <v>-2.0400000000000001E-2</v>
      </c>
      <c r="F932" s="30">
        <v>0.28049100000002197</v>
      </c>
      <c r="G932" s="31">
        <v>5.9560000000000004</v>
      </c>
      <c r="I932" s="17">
        <f t="shared" si="3"/>
        <v>3.7131939639998245E-2</v>
      </c>
    </row>
    <row r="933" spans="1:9" ht="14.25" customHeight="1">
      <c r="A933" s="10" t="s">
        <v>602</v>
      </c>
      <c r="B933" s="10">
        <v>379.9</v>
      </c>
      <c r="C933" s="11">
        <v>14981.75</v>
      </c>
      <c r="D933" s="12">
        <v>6.9999999999999999E-4</v>
      </c>
      <c r="E933" s="12">
        <v>-9.1000000000000004E-3</v>
      </c>
      <c r="F933" s="30">
        <v>0.28049100000002197</v>
      </c>
      <c r="G933" s="31">
        <v>5.9420000000000002</v>
      </c>
      <c r="I933" s="17">
        <f t="shared" si="3"/>
        <v>4.0200756679998492E-2</v>
      </c>
    </row>
    <row r="934" spans="1:9" ht="14.25" customHeight="1">
      <c r="A934" s="10" t="s">
        <v>603</v>
      </c>
      <c r="B934" s="10">
        <v>379.65</v>
      </c>
      <c r="C934" s="11">
        <v>15118.95</v>
      </c>
      <c r="D934" s="12">
        <v>1.2699999999999999E-2</v>
      </c>
      <c r="E934" s="12">
        <v>-5.8999999999999999E-3</v>
      </c>
      <c r="F934" s="30">
        <v>0.28049100000002197</v>
      </c>
      <c r="G934" s="31">
        <v>5.9359999999999999</v>
      </c>
      <c r="I934" s="17">
        <f t="shared" si="3"/>
        <v>4.1055157339998566E-2</v>
      </c>
    </row>
    <row r="935" spans="1:9" ht="14.25" customHeight="1">
      <c r="A935" s="10" t="s">
        <v>604</v>
      </c>
      <c r="B935" s="10">
        <v>374.9</v>
      </c>
      <c r="C935" s="11">
        <v>15208.9</v>
      </c>
      <c r="D935" s="12">
        <v>1.0200000000000001E-2</v>
      </c>
      <c r="E935" s="12">
        <v>-6.7999999999999996E-3</v>
      </c>
      <c r="F935" s="30">
        <v>0.28049100000002197</v>
      </c>
      <c r="G935" s="31">
        <v>5.9569999999999999</v>
      </c>
      <c r="I935" s="17">
        <f t="shared" si="3"/>
        <v>4.0953812329998542E-2</v>
      </c>
    </row>
    <row r="936" spans="1:9" ht="14.25" customHeight="1">
      <c r="A936" s="10" t="s">
        <v>605</v>
      </c>
      <c r="B936" s="10">
        <v>371.1</v>
      </c>
      <c r="C936" s="11">
        <v>15313.45</v>
      </c>
      <c r="D936" s="12">
        <v>4.4999999999999997E-3</v>
      </c>
      <c r="E936" s="12">
        <v>-1E-4</v>
      </c>
      <c r="F936" s="30">
        <v>0.28049100000002197</v>
      </c>
      <c r="G936" s="31">
        <v>5.9880000000000004</v>
      </c>
      <c r="I936" s="17">
        <f t="shared" si="3"/>
        <v>4.3056149819998682E-2</v>
      </c>
    </row>
    <row r="937" spans="1:9" ht="14.25" customHeight="1">
      <c r="A937" s="10" t="s">
        <v>606</v>
      </c>
      <c r="B937" s="10">
        <v>369.45</v>
      </c>
      <c r="C937" s="11">
        <v>15314.7</v>
      </c>
      <c r="D937" s="12">
        <v>1.2999999999999999E-2</v>
      </c>
      <c r="E937" s="12">
        <v>0.01</v>
      </c>
      <c r="F937" s="30">
        <v>0.28049100000002197</v>
      </c>
      <c r="G937" s="31">
        <v>5.9240000000000004</v>
      </c>
      <c r="I937" s="17">
        <f t="shared" si="3"/>
        <v>4.5428623159998925E-2</v>
      </c>
    </row>
    <row r="938" spans="1:9" ht="14.25" customHeight="1">
      <c r="A938" s="18">
        <v>44532</v>
      </c>
      <c r="B938" s="10">
        <v>364.7</v>
      </c>
      <c r="C938" s="11">
        <v>15163.3</v>
      </c>
      <c r="D938" s="12">
        <v>1.72E-2</v>
      </c>
      <c r="E938" s="12">
        <v>-6.9999999999999999E-4</v>
      </c>
      <c r="F938" s="30">
        <v>0.28049100000002197</v>
      </c>
      <c r="G938" s="31">
        <v>5.9470000000000001</v>
      </c>
      <c r="I938" s="17">
        <f t="shared" si="3"/>
        <v>4.2592856529998682E-2</v>
      </c>
    </row>
    <row r="939" spans="1:9" ht="14.25" customHeight="1">
      <c r="A939" s="18">
        <v>44502</v>
      </c>
      <c r="B939" s="10">
        <v>358.55</v>
      </c>
      <c r="C939" s="11">
        <v>15173.3</v>
      </c>
      <c r="D939" s="12">
        <v>-1.8499999999999999E-2</v>
      </c>
      <c r="E939" s="12">
        <v>4.4000000000000003E-3</v>
      </c>
      <c r="F939" s="30">
        <v>0.28049100000002197</v>
      </c>
      <c r="G939" s="31">
        <v>5.931</v>
      </c>
      <c r="I939" s="17">
        <f t="shared" si="3"/>
        <v>4.3908239189998796E-2</v>
      </c>
    </row>
    <row r="940" spans="1:9" ht="14.25" customHeight="1">
      <c r="A940" s="18">
        <v>44471</v>
      </c>
      <c r="B940" s="10">
        <v>365.3</v>
      </c>
      <c r="C940" s="11">
        <v>15106.5</v>
      </c>
      <c r="D940" s="12">
        <v>-2.7199999999999998E-2</v>
      </c>
      <c r="E940" s="12">
        <v>-2.0000000000000001E-4</v>
      </c>
      <c r="F940" s="30">
        <v>0.28049100000002197</v>
      </c>
      <c r="G940" s="31">
        <v>5.9240000000000004</v>
      </c>
      <c r="I940" s="17">
        <f t="shared" si="3"/>
        <v>4.2567614959998695E-2</v>
      </c>
    </row>
    <row r="941" spans="1:9" ht="14.25" customHeight="1">
      <c r="A941" s="18">
        <v>44441</v>
      </c>
      <c r="B941" s="10">
        <v>375.5</v>
      </c>
      <c r="C941" s="11">
        <v>15109.3</v>
      </c>
      <c r="D941" s="12">
        <v>3.8999999999999998E-3</v>
      </c>
      <c r="E941" s="12">
        <v>-4.0000000000000002E-4</v>
      </c>
      <c r="F941" s="30">
        <v>0.28049100000002197</v>
      </c>
      <c r="G941" s="31">
        <v>5.8920000000000003</v>
      </c>
      <c r="I941" s="17">
        <f t="shared" si="3"/>
        <v>4.2281273879998707E-2</v>
      </c>
    </row>
    <row r="942" spans="1:9" ht="14.25" customHeight="1">
      <c r="A942" s="18">
        <v>44410</v>
      </c>
      <c r="B942" s="10">
        <v>374.05</v>
      </c>
      <c r="C942" s="11">
        <v>15115.8</v>
      </c>
      <c r="D942" s="12">
        <v>2.75E-2</v>
      </c>
      <c r="E942" s="12">
        <v>1.2800000000000001E-2</v>
      </c>
      <c r="F942" s="30">
        <v>0.28049100000002197</v>
      </c>
      <c r="G942" s="31">
        <v>5.8920000000000003</v>
      </c>
      <c r="I942" s="17">
        <f t="shared" si="3"/>
        <v>4.5983755079998995E-2</v>
      </c>
    </row>
    <row r="943" spans="1:9" ht="14.25" customHeight="1">
      <c r="A943" s="18">
        <v>44318</v>
      </c>
      <c r="B943" s="10">
        <v>364.05</v>
      </c>
      <c r="C943" s="11">
        <v>14924.25</v>
      </c>
      <c r="D943" s="12">
        <v>2.8999999999999998E-3</v>
      </c>
      <c r="E943" s="12">
        <v>1.9E-3</v>
      </c>
      <c r="F943" s="30">
        <v>0.28049100000002197</v>
      </c>
      <c r="G943" s="31">
        <v>5.8940000000000001</v>
      </c>
      <c r="I943" s="17">
        <f t="shared" si="3"/>
        <v>4.2940793359998744E-2</v>
      </c>
    </row>
    <row r="944" spans="1:9" ht="14.25" customHeight="1">
      <c r="A944" s="18">
        <v>44288</v>
      </c>
      <c r="B944" s="10">
        <v>363</v>
      </c>
      <c r="C944" s="11">
        <v>14895.65</v>
      </c>
      <c r="D944" s="12">
        <v>5.1400000000000001E-2</v>
      </c>
      <c r="E944" s="12">
        <v>7.1000000000000004E-3</v>
      </c>
      <c r="F944" s="30">
        <v>0.28049100000002197</v>
      </c>
      <c r="G944" s="31">
        <v>5.85</v>
      </c>
      <c r="I944" s="17">
        <f t="shared" si="3"/>
        <v>4.4082762599998868E-2</v>
      </c>
    </row>
    <row r="945" spans="1:9" ht="14.25" customHeight="1">
      <c r="A945" s="18">
        <v>44257</v>
      </c>
      <c r="B945" s="10">
        <v>345.25</v>
      </c>
      <c r="C945" s="11">
        <v>14789.95</v>
      </c>
      <c r="D945" s="12">
        <v>3.4000000000000002E-2</v>
      </c>
      <c r="E945" s="12">
        <v>9.7000000000000003E-3</v>
      </c>
      <c r="F945" s="30">
        <v>0.28049100000002197</v>
      </c>
      <c r="G945" s="31">
        <v>5.8579999999999997</v>
      </c>
      <c r="I945" s="17">
        <f t="shared" si="3"/>
        <v>4.4869599919998927E-2</v>
      </c>
    </row>
    <row r="946" spans="1:9" ht="14.25" customHeight="1">
      <c r="A946" s="18">
        <v>44229</v>
      </c>
      <c r="B946" s="10">
        <v>333.9</v>
      </c>
      <c r="C946" s="11">
        <v>14647.85</v>
      </c>
      <c r="D946" s="12">
        <v>3.5299999999999998E-2</v>
      </c>
      <c r="E946" s="12">
        <v>2.5700000000000001E-2</v>
      </c>
      <c r="F946" s="30">
        <v>0.28049100000002197</v>
      </c>
      <c r="G946" s="31">
        <v>5.8979999999999997</v>
      </c>
      <c r="I946" s="17">
        <f t="shared" si="3"/>
        <v>4.9645259519999263E-2</v>
      </c>
    </row>
    <row r="947" spans="1:9" ht="14.25" customHeight="1">
      <c r="A947" s="18">
        <v>44198</v>
      </c>
      <c r="B947" s="10">
        <v>322.5</v>
      </c>
      <c r="C947" s="11">
        <v>14281.2</v>
      </c>
      <c r="D947" s="12">
        <v>2.4E-2</v>
      </c>
      <c r="E947" s="12">
        <v>4.7399999999999998E-2</v>
      </c>
      <c r="F947" s="30">
        <v>0.28049100000002197</v>
      </c>
      <c r="G947" s="31">
        <v>5.8940000000000001</v>
      </c>
      <c r="I947" s="17">
        <f t="shared" si="3"/>
        <v>5.5703133859999747E-2</v>
      </c>
    </row>
    <row r="948" spans="1:9" ht="14.25" customHeight="1">
      <c r="A948" s="10" t="s">
        <v>607</v>
      </c>
      <c r="B948" s="10">
        <v>314.95</v>
      </c>
      <c r="C948" s="11">
        <v>13634.6</v>
      </c>
      <c r="D948" s="12">
        <v>-8.0000000000000004E-4</v>
      </c>
      <c r="E948" s="12">
        <v>-1.32E-2</v>
      </c>
      <c r="F948" s="30">
        <v>0.28049100000002197</v>
      </c>
      <c r="G948" s="31">
        <v>5.899</v>
      </c>
      <c r="I948" s="17">
        <f t="shared" si="3"/>
        <v>3.8741354709998413E-2</v>
      </c>
    </row>
    <row r="949" spans="1:9" ht="14.25" customHeight="1">
      <c r="A949" s="10" t="s">
        <v>608</v>
      </c>
      <c r="B949" s="10">
        <v>315.2</v>
      </c>
      <c r="C949" s="11">
        <v>13817.55</v>
      </c>
      <c r="D949" s="12">
        <v>-6.8999999999999999E-3</v>
      </c>
      <c r="E949" s="12">
        <v>-1.0699999999999999E-2</v>
      </c>
      <c r="F949" s="30">
        <v>0.28049100000002197</v>
      </c>
      <c r="G949" s="31">
        <v>5.9269999999999996</v>
      </c>
      <c r="I949" s="17">
        <f t="shared" si="3"/>
        <v>3.9644044729998461E-2</v>
      </c>
    </row>
    <row r="950" spans="1:9" ht="14.25" customHeight="1">
      <c r="A950" s="10" t="s">
        <v>609</v>
      </c>
      <c r="B950" s="10">
        <v>317.39999999999998</v>
      </c>
      <c r="C950" s="11">
        <v>13967.5</v>
      </c>
      <c r="D950" s="12">
        <v>5.0000000000000001E-4</v>
      </c>
      <c r="E950" s="12">
        <v>-1.9099999999999999E-2</v>
      </c>
      <c r="F950" s="30">
        <v>0.28049100000002197</v>
      </c>
      <c r="G950" s="31">
        <v>5.9249999999999998</v>
      </c>
      <c r="I950" s="17">
        <f t="shared" si="3"/>
        <v>3.7273530149998277E-2</v>
      </c>
    </row>
    <row r="951" spans="1:9" ht="14.25" customHeight="1">
      <c r="A951" s="10" t="s">
        <v>610</v>
      </c>
      <c r="B951" s="10">
        <v>317.25</v>
      </c>
      <c r="C951" s="11">
        <v>14238.9</v>
      </c>
      <c r="D951" s="12">
        <v>0.01</v>
      </c>
      <c r="E951" s="12">
        <v>-9.2999999999999992E-3</v>
      </c>
      <c r="F951" s="30">
        <v>0.28049100000002197</v>
      </c>
      <c r="G951" s="31">
        <v>5.9290000000000003</v>
      </c>
      <c r="I951" s="17">
        <f t="shared" si="3"/>
        <v>4.0051122309998494E-2</v>
      </c>
    </row>
    <row r="952" spans="1:9" ht="14.25" customHeight="1">
      <c r="A952" s="10" t="s">
        <v>611</v>
      </c>
      <c r="B952" s="10">
        <v>314.10000000000002</v>
      </c>
      <c r="C952" s="11">
        <v>14371.9</v>
      </c>
      <c r="D952" s="12">
        <v>-2.5700000000000001E-2</v>
      </c>
      <c r="E952" s="12">
        <v>-1.4999999999999999E-2</v>
      </c>
      <c r="F952" s="30">
        <v>0.28049100000002197</v>
      </c>
      <c r="G952" s="31">
        <v>5.95</v>
      </c>
      <c r="I952" s="17">
        <f t="shared" si="3"/>
        <v>3.8603420499998362E-2</v>
      </c>
    </row>
    <row r="953" spans="1:9" ht="14.25" customHeight="1">
      <c r="A953" s="10" t="s">
        <v>612</v>
      </c>
      <c r="B953" s="10">
        <v>322.39999999999998</v>
      </c>
      <c r="C953" s="11">
        <v>14590.35</v>
      </c>
      <c r="D953" s="12">
        <v>5.7999999999999996E-3</v>
      </c>
      <c r="E953" s="12">
        <v>-3.7000000000000002E-3</v>
      </c>
      <c r="F953" s="30">
        <v>0.28049100000002197</v>
      </c>
      <c r="G953" s="31">
        <v>5.9509999999999996</v>
      </c>
      <c r="I953" s="17">
        <f t="shared" si="3"/>
        <v>4.1780163889998612E-2</v>
      </c>
    </row>
    <row r="954" spans="1:9" ht="14.25" customHeight="1">
      <c r="A954" s="10" t="s">
        <v>613</v>
      </c>
      <c r="B954" s="10">
        <v>320.55</v>
      </c>
      <c r="C954" s="11">
        <v>14644.7</v>
      </c>
      <c r="D954" s="12">
        <v>-7.9000000000000008E-3</v>
      </c>
      <c r="E954" s="12">
        <v>8.5000000000000006E-3</v>
      </c>
      <c r="F954" s="30">
        <v>0.28049100000002197</v>
      </c>
      <c r="G954" s="31">
        <v>5.9569999999999999</v>
      </c>
      <c r="I954" s="17">
        <f t="shared" si="3"/>
        <v>4.5245324629998876E-2</v>
      </c>
    </row>
    <row r="955" spans="1:9" ht="14.25" customHeight="1">
      <c r="A955" s="10" t="s">
        <v>614</v>
      </c>
      <c r="B955" s="10">
        <v>323.10000000000002</v>
      </c>
      <c r="C955" s="11">
        <v>14521.15</v>
      </c>
      <c r="D955" s="12">
        <v>2.8999999999999998E-3</v>
      </c>
      <c r="E955" s="12">
        <v>1.6799999999999999E-2</v>
      </c>
      <c r="F955" s="30">
        <v>0.28049100000002197</v>
      </c>
      <c r="G955" s="31">
        <v>5.9589999999999996</v>
      </c>
      <c r="I955" s="17">
        <f t="shared" si="3"/>
        <v>4.7587790109999056E-2</v>
      </c>
    </row>
    <row r="956" spans="1:9" ht="14.25" customHeight="1">
      <c r="A956" s="10" t="s">
        <v>615</v>
      </c>
      <c r="B956" s="10">
        <v>322.14999999999998</v>
      </c>
      <c r="C956" s="11">
        <v>14281.3</v>
      </c>
      <c r="D956" s="12">
        <v>-3.5200000000000002E-2</v>
      </c>
      <c r="E956" s="12">
        <v>-1.06E-2</v>
      </c>
      <c r="F956" s="30">
        <v>0.28049100000002197</v>
      </c>
      <c r="G956" s="31">
        <v>5.952</v>
      </c>
      <c r="I956" s="17">
        <f t="shared" si="3"/>
        <v>3.9851971079998466E-2</v>
      </c>
    </row>
    <row r="957" spans="1:9" ht="14.25" customHeight="1">
      <c r="A957" s="10" t="s">
        <v>616</v>
      </c>
      <c r="B957" s="10">
        <v>333.9</v>
      </c>
      <c r="C957" s="11">
        <v>14433.7</v>
      </c>
      <c r="D957" s="12">
        <v>-1E-3</v>
      </c>
      <c r="E957" s="12">
        <v>-1.11E-2</v>
      </c>
      <c r="F957" s="30">
        <v>0.28049100000002197</v>
      </c>
      <c r="G957" s="31">
        <v>5.944</v>
      </c>
      <c r="I957" s="17">
        <f t="shared" si="3"/>
        <v>3.9654164859998453E-2</v>
      </c>
    </row>
    <row r="958" spans="1:9" ht="14.25" customHeight="1">
      <c r="A958" s="10" t="s">
        <v>617</v>
      </c>
      <c r="B958" s="10">
        <v>334.25</v>
      </c>
      <c r="C958" s="11">
        <v>14595.6</v>
      </c>
      <c r="D958" s="12">
        <v>1.0699999999999999E-2</v>
      </c>
      <c r="E958" s="12">
        <v>2.0999999999999999E-3</v>
      </c>
      <c r="F958" s="30">
        <v>0.28049100000002197</v>
      </c>
      <c r="G958" s="31">
        <v>5.9409999999999998</v>
      </c>
      <c r="I958" s="17">
        <f t="shared" si="3"/>
        <v>4.3335060789998742E-2</v>
      </c>
    </row>
    <row r="959" spans="1:9" ht="14.25" customHeight="1">
      <c r="A959" s="10" t="s">
        <v>618</v>
      </c>
      <c r="B959" s="10">
        <v>330.7</v>
      </c>
      <c r="C959" s="11">
        <v>14564.85</v>
      </c>
      <c r="D959" s="12">
        <v>-2.12E-2</v>
      </c>
      <c r="E959" s="12">
        <v>1E-4</v>
      </c>
      <c r="F959" s="30">
        <v>0.28049100000002197</v>
      </c>
      <c r="G959" s="31">
        <v>5.9459999999999997</v>
      </c>
      <c r="I959" s="17">
        <f t="shared" si="3"/>
        <v>4.2810054239998695E-2</v>
      </c>
    </row>
    <row r="960" spans="1:9" ht="14.25" customHeight="1">
      <c r="A960" s="18">
        <v>44531</v>
      </c>
      <c r="B960" s="10">
        <v>337.85</v>
      </c>
      <c r="C960" s="11">
        <v>14563.45</v>
      </c>
      <c r="D960" s="12">
        <v>-8.8000000000000005E-3</v>
      </c>
      <c r="E960" s="12">
        <v>5.4000000000000003E-3</v>
      </c>
      <c r="F960" s="30">
        <v>0.28049100000002197</v>
      </c>
      <c r="G960" s="31">
        <v>5.9560000000000004</v>
      </c>
      <c r="I960" s="17">
        <f t="shared" si="3"/>
        <v>4.4368607439998813E-2</v>
      </c>
    </row>
    <row r="961" spans="1:9" ht="14.25" customHeight="1">
      <c r="A961" s="18">
        <v>44501</v>
      </c>
      <c r="B961" s="10">
        <v>340.85</v>
      </c>
      <c r="C961" s="11">
        <v>14484.75</v>
      </c>
      <c r="D961" s="12">
        <v>-2.9700000000000001E-2</v>
      </c>
      <c r="E961" s="12">
        <v>9.5999999999999992E-3</v>
      </c>
      <c r="F961" s="30">
        <v>0.28049100000002197</v>
      </c>
      <c r="G961" s="31">
        <v>5.9160000000000004</v>
      </c>
      <c r="I961" s="17">
        <f t="shared" si="3"/>
        <v>4.5258866039998916E-2</v>
      </c>
    </row>
    <row r="962" spans="1:9" ht="14.25" customHeight="1">
      <c r="A962" s="18">
        <v>44409</v>
      </c>
      <c r="B962" s="10">
        <v>351.3</v>
      </c>
      <c r="C962" s="11">
        <v>14347.25</v>
      </c>
      <c r="D962" s="12">
        <v>4.5999999999999999E-2</v>
      </c>
      <c r="E962" s="12">
        <v>1.4800000000000001E-2</v>
      </c>
      <c r="F962" s="30">
        <v>0.28049100000002303</v>
      </c>
      <c r="G962" s="31">
        <v>5.9169999999999998</v>
      </c>
      <c r="I962" s="17">
        <f t="shared" si="3"/>
        <v>4.6724614329998977E-2</v>
      </c>
    </row>
    <row r="963" spans="1:9" ht="14.25" customHeight="1">
      <c r="A963" s="18">
        <v>44378</v>
      </c>
      <c r="B963" s="10">
        <v>335.85</v>
      </c>
      <c r="C963" s="11">
        <v>14137.35</v>
      </c>
      <c r="D963" s="12">
        <v>2.69E-2</v>
      </c>
      <c r="E963" s="12">
        <v>-5.9999999999999995E-4</v>
      </c>
      <c r="F963" s="30">
        <v>0.28049100000002303</v>
      </c>
      <c r="G963" s="31">
        <v>5.9390000000000001</v>
      </c>
      <c r="I963" s="17">
        <f t="shared" si="3"/>
        <v>4.2563344909998621E-2</v>
      </c>
    </row>
    <row r="964" spans="1:9" ht="14.25" customHeight="1">
      <c r="A964" s="18">
        <v>44348</v>
      </c>
      <c r="B964" s="10">
        <v>327.05</v>
      </c>
      <c r="C964" s="11">
        <v>14146.25</v>
      </c>
      <c r="D964" s="12">
        <v>2.9899999999999999E-2</v>
      </c>
      <c r="E964" s="12">
        <v>-3.8E-3</v>
      </c>
      <c r="F964" s="30">
        <v>0.28049100000002303</v>
      </c>
      <c r="G964" s="31">
        <v>5.9240000000000004</v>
      </c>
      <c r="I964" s="17">
        <f t="shared" si="3"/>
        <v>4.1557847359998554E-2</v>
      </c>
    </row>
    <row r="965" spans="1:9" ht="14.25" customHeight="1">
      <c r="A965" s="18">
        <v>44317</v>
      </c>
      <c r="B965" s="10">
        <v>317.55</v>
      </c>
      <c r="C965" s="11">
        <v>14199.5</v>
      </c>
      <c r="D965" s="12">
        <v>-1.03E-2</v>
      </c>
      <c r="E965" s="12">
        <v>4.7000000000000002E-3</v>
      </c>
      <c r="F965" s="30">
        <v>0.28049100000002303</v>
      </c>
      <c r="G965" s="31">
        <v>5.8970000000000002</v>
      </c>
      <c r="I965" s="17">
        <f t="shared" si="3"/>
        <v>4.3747753429998752E-2</v>
      </c>
    </row>
    <row r="966" spans="1:9" ht="14.25" customHeight="1">
      <c r="A966" s="18">
        <v>44287</v>
      </c>
      <c r="B966" s="10">
        <v>320.85000000000002</v>
      </c>
      <c r="C966" s="11">
        <v>14132.9</v>
      </c>
      <c r="D966" s="12">
        <v>8.6E-3</v>
      </c>
      <c r="E966" s="12">
        <v>8.2000000000000007E-3</v>
      </c>
      <c r="F966" s="30">
        <v>0.28049100000002303</v>
      </c>
      <c r="G966" s="31">
        <v>5.9320000000000004</v>
      </c>
      <c r="I966" s="17">
        <f t="shared" si="3"/>
        <v>4.4981300079998829E-2</v>
      </c>
    </row>
    <row r="967" spans="1:9" ht="14.25" customHeight="1">
      <c r="A967" s="18">
        <v>44197</v>
      </c>
      <c r="B967" s="10">
        <v>318.10000000000002</v>
      </c>
      <c r="C967" s="11">
        <v>14018.5</v>
      </c>
      <c r="D967" s="12">
        <v>-8.0999999999999996E-3</v>
      </c>
      <c r="E967" s="12">
        <v>2.5999999999999999E-3</v>
      </c>
      <c r="F967" s="30">
        <v>0.28049100000002303</v>
      </c>
      <c r="G967" s="31">
        <v>5.92</v>
      </c>
      <c r="I967" s="17">
        <f t="shared" si="3"/>
        <v>4.3324209399998696E-2</v>
      </c>
    </row>
    <row r="968" spans="1:9" ht="14.25" customHeight="1">
      <c r="A968" s="10" t="s">
        <v>619</v>
      </c>
      <c r="B968" s="10">
        <v>320.7</v>
      </c>
      <c r="C968" s="11">
        <v>13981.75</v>
      </c>
      <c r="D968" s="12">
        <v>8.0000000000000002E-3</v>
      </c>
      <c r="E968" s="12">
        <v>0</v>
      </c>
      <c r="F968" s="30">
        <v>0.28049100000002303</v>
      </c>
      <c r="G968" s="31">
        <v>5.93</v>
      </c>
      <c r="I968" s="17">
        <f t="shared" si="3"/>
        <v>4.2666883699998631E-2</v>
      </c>
    </row>
    <row r="969" spans="1:9" ht="14.25" customHeight="1">
      <c r="A969" s="10" t="s">
        <v>620</v>
      </c>
      <c r="B969" s="10">
        <v>318.14999999999998</v>
      </c>
      <c r="C969" s="11">
        <v>13981.95</v>
      </c>
      <c r="D969" s="12">
        <v>3.3000000000000002E-2</v>
      </c>
      <c r="E969" s="12">
        <v>3.5000000000000001E-3</v>
      </c>
      <c r="F969" s="30">
        <v>0.28049100000002303</v>
      </c>
      <c r="G969" s="31">
        <v>5.9109999999999996</v>
      </c>
      <c r="I969" s="17">
        <f t="shared" si="3"/>
        <v>4.3511895489998717E-2</v>
      </c>
    </row>
    <row r="970" spans="1:9" ht="14.25" customHeight="1">
      <c r="A970" s="10" t="s">
        <v>621</v>
      </c>
      <c r="B970" s="10">
        <v>308</v>
      </c>
      <c r="C970" s="11">
        <v>13932.6</v>
      </c>
      <c r="D970" s="12">
        <v>5.1999999999999998E-3</v>
      </c>
      <c r="E970" s="12">
        <v>4.3E-3</v>
      </c>
      <c r="F970" s="30">
        <v>0.28049100000002303</v>
      </c>
      <c r="G970" s="31">
        <v>5.8719999999999999</v>
      </c>
      <c r="I970" s="17">
        <f t="shared" si="3"/>
        <v>4.3455679779998743E-2</v>
      </c>
    </row>
    <row r="971" spans="1:9" ht="14.25" customHeight="1">
      <c r="A971" s="10" t="s">
        <v>622</v>
      </c>
      <c r="B971" s="10">
        <v>306.39999999999998</v>
      </c>
      <c r="C971" s="11">
        <v>13873.2</v>
      </c>
      <c r="D971" s="12">
        <v>-2.3999999999999998E-3</v>
      </c>
      <c r="E971" s="12">
        <v>8.9999999999999993E-3</v>
      </c>
      <c r="F971" s="30">
        <v>0.28049100000002303</v>
      </c>
      <c r="G971" s="31">
        <v>5.8849999999999998</v>
      </c>
      <c r="I971" s="17">
        <f t="shared" si="3"/>
        <v>4.4867523649998853E-2</v>
      </c>
    </row>
    <row r="972" spans="1:9" ht="14.25" customHeight="1">
      <c r="A972" s="10" t="s">
        <v>623</v>
      </c>
      <c r="B972" s="10">
        <v>307.14999999999998</v>
      </c>
      <c r="C972" s="11">
        <v>13749.25</v>
      </c>
      <c r="D972" s="12">
        <v>8.9999999999999993E-3</v>
      </c>
      <c r="E972" s="12">
        <v>1.09E-2</v>
      </c>
      <c r="F972" s="30">
        <v>0.28049100000002303</v>
      </c>
      <c r="G972" s="31">
        <v>5.88</v>
      </c>
      <c r="I972" s="17">
        <f t="shared" si="3"/>
        <v>4.5364481099998896E-2</v>
      </c>
    </row>
    <row r="973" spans="1:9" ht="14.25" customHeight="1">
      <c r="A973" s="10" t="s">
        <v>624</v>
      </c>
      <c r="B973" s="10">
        <v>304.39999999999998</v>
      </c>
      <c r="C973" s="11">
        <v>13601.1</v>
      </c>
      <c r="D973" s="12">
        <v>2.5600000000000001E-2</v>
      </c>
      <c r="E973" s="12">
        <v>0.01</v>
      </c>
      <c r="F973" s="30">
        <v>0.28049100000002303</v>
      </c>
      <c r="G973" s="31">
        <v>5.9</v>
      </c>
      <c r="I973" s="17">
        <f t="shared" si="3"/>
        <v>4.5255940999998877E-2</v>
      </c>
    </row>
    <row r="974" spans="1:9" ht="14.25" customHeight="1">
      <c r="A974" s="10" t="s">
        <v>625</v>
      </c>
      <c r="B974" s="10">
        <v>296.8</v>
      </c>
      <c r="C974" s="11">
        <v>13466.3</v>
      </c>
      <c r="D974" s="12">
        <v>1.52E-2</v>
      </c>
      <c r="E974" s="12">
        <v>1.03E-2</v>
      </c>
      <c r="F974" s="30">
        <v>0.28049100000002303</v>
      </c>
      <c r="G974" s="31">
        <v>5.8769999999999998</v>
      </c>
      <c r="I974" s="17">
        <f t="shared" si="3"/>
        <v>4.5174601229998876E-2</v>
      </c>
    </row>
    <row r="975" spans="1:9" ht="14.25" customHeight="1">
      <c r="A975" s="10" t="s">
        <v>626</v>
      </c>
      <c r="B975" s="10">
        <v>292.35000000000002</v>
      </c>
      <c r="C975" s="11">
        <v>13328.4</v>
      </c>
      <c r="D975" s="12">
        <v>-6.7900000000000002E-2</v>
      </c>
      <c r="E975" s="12">
        <v>-3.1399999999999997E-2</v>
      </c>
      <c r="F975" s="30">
        <v>0.28049100000002303</v>
      </c>
      <c r="G975" s="31">
        <v>5.8760000000000003</v>
      </c>
      <c r="I975" s="17">
        <f t="shared" si="3"/>
        <v>3.3470931439997929E-2</v>
      </c>
    </row>
    <row r="976" spans="1:9" ht="14.25" customHeight="1">
      <c r="A976" s="10" t="s">
        <v>627</v>
      </c>
      <c r="B976" s="10">
        <v>313.64999999999998</v>
      </c>
      <c r="C976" s="11">
        <v>13760.55</v>
      </c>
      <c r="D976" s="12">
        <v>-1.89E-2</v>
      </c>
      <c r="E976" s="12">
        <v>1.4E-3</v>
      </c>
      <c r="F976" s="30">
        <v>0.28049100000002303</v>
      </c>
      <c r="G976" s="31">
        <v>5.8780000000000001</v>
      </c>
      <c r="I976" s="17">
        <f t="shared" si="3"/>
        <v>4.2685426419998673E-2</v>
      </c>
    </row>
    <row r="977" spans="1:9" ht="14.25" customHeight="1">
      <c r="A977" s="10" t="s">
        <v>628</v>
      </c>
      <c r="B977" s="10">
        <v>319.7</v>
      </c>
      <c r="C977" s="11">
        <v>13740.7</v>
      </c>
      <c r="D977" s="12">
        <v>8.0000000000000004E-4</v>
      </c>
      <c r="E977" s="12">
        <v>4.1999999999999997E-3</v>
      </c>
      <c r="F977" s="30">
        <v>0.28049100000002303</v>
      </c>
      <c r="G977" s="31">
        <v>5.8769999999999998</v>
      </c>
      <c r="I977" s="17">
        <f t="shared" si="3"/>
        <v>4.3463606129998743E-2</v>
      </c>
    </row>
    <row r="978" spans="1:9" ht="14.25" customHeight="1">
      <c r="A978" s="10" t="s">
        <v>629</v>
      </c>
      <c r="B978" s="10">
        <v>319.45</v>
      </c>
      <c r="C978" s="11">
        <v>13682.7</v>
      </c>
      <c r="D978" s="12">
        <v>1.3599999999999999E-2</v>
      </c>
      <c r="E978" s="12">
        <v>8.5000000000000006E-3</v>
      </c>
      <c r="F978" s="30">
        <v>0.28049100000002303</v>
      </c>
      <c r="G978" s="31">
        <v>5.8780000000000001</v>
      </c>
      <c r="I978" s="17">
        <f t="shared" si="3"/>
        <v>4.4676912519998842E-2</v>
      </c>
    </row>
    <row r="979" spans="1:9" ht="14.25" customHeight="1">
      <c r="A979" s="10" t="s">
        <v>630</v>
      </c>
      <c r="B979" s="10">
        <v>315.14999999999998</v>
      </c>
      <c r="C979" s="11">
        <v>13567.85</v>
      </c>
      <c r="D979" s="12">
        <v>-1.4800000000000001E-2</v>
      </c>
      <c r="E979" s="12">
        <v>6.9999999999999999E-4</v>
      </c>
      <c r="F979" s="30">
        <v>0.28049100000002303</v>
      </c>
      <c r="G979" s="31">
        <v>5.9029999999999996</v>
      </c>
      <c r="I979" s="17">
        <f t="shared" si="3"/>
        <v>4.2668959969998657E-2</v>
      </c>
    </row>
    <row r="980" spans="1:9" ht="14.25" customHeight="1">
      <c r="A980" s="10" t="s">
        <v>631</v>
      </c>
      <c r="B980" s="10">
        <v>319.89999999999998</v>
      </c>
      <c r="C980" s="11">
        <v>13558.15</v>
      </c>
      <c r="D980" s="12">
        <v>-1.34E-2</v>
      </c>
      <c r="E980" s="12">
        <v>3.3E-3</v>
      </c>
      <c r="F980" s="30">
        <v>0.28049100000002303</v>
      </c>
      <c r="G980" s="31">
        <v>5.9029999999999996</v>
      </c>
      <c r="I980" s="17">
        <f t="shared" si="3"/>
        <v>4.3398236569998715E-2</v>
      </c>
    </row>
    <row r="981" spans="1:9" ht="14.25" customHeight="1">
      <c r="A981" s="18">
        <v>44147</v>
      </c>
      <c r="B981" s="10">
        <v>324.25</v>
      </c>
      <c r="C981" s="11">
        <v>13513.85</v>
      </c>
      <c r="D981" s="12">
        <v>6.8199999999999997E-2</v>
      </c>
      <c r="E981" s="12">
        <v>2.5999999999999999E-3</v>
      </c>
      <c r="F981" s="30">
        <v>0.28049100000002303</v>
      </c>
      <c r="G981" s="31">
        <v>5.9160000000000004</v>
      </c>
      <c r="I981" s="17">
        <f t="shared" si="3"/>
        <v>4.3295429039998695E-2</v>
      </c>
    </row>
    <row r="982" spans="1:9" ht="14.25" customHeight="1">
      <c r="A982" s="18">
        <v>44116</v>
      </c>
      <c r="B982" s="10">
        <v>303.55</v>
      </c>
      <c r="C982" s="11">
        <v>13478.3</v>
      </c>
      <c r="D982" s="12">
        <v>-6.6400000000000001E-2</v>
      </c>
      <c r="E982" s="12">
        <v>-3.8E-3</v>
      </c>
      <c r="F982" s="30">
        <v>0.28049100000002303</v>
      </c>
      <c r="G982" s="31">
        <v>5.8760000000000003</v>
      </c>
      <c r="I982" s="17">
        <f t="shared" si="3"/>
        <v>4.1212483039998568E-2</v>
      </c>
    </row>
    <row r="983" spans="1:9" ht="14.25" customHeight="1">
      <c r="A983" s="18">
        <v>44086</v>
      </c>
      <c r="B983" s="10">
        <v>325.14999999999998</v>
      </c>
      <c r="C983" s="11">
        <v>13529.1</v>
      </c>
      <c r="D983" s="12">
        <v>-8.5500000000000007E-2</v>
      </c>
      <c r="E983" s="12">
        <v>1.0200000000000001E-2</v>
      </c>
      <c r="F983" s="30">
        <v>0.28049100000002303</v>
      </c>
      <c r="G983" s="31">
        <v>5.8710000000000004</v>
      </c>
      <c r="I983" s="17">
        <f t="shared" si="3"/>
        <v>4.5103381589998888E-2</v>
      </c>
    </row>
    <row r="984" spans="1:9" ht="14.25" customHeight="1">
      <c r="A984" s="18">
        <v>44055</v>
      </c>
      <c r="B984" s="10">
        <v>355.55</v>
      </c>
      <c r="C984" s="11">
        <v>13392.95</v>
      </c>
      <c r="D984" s="12">
        <v>1.5699999999999999E-2</v>
      </c>
      <c r="E984" s="12">
        <v>2.8E-3</v>
      </c>
      <c r="F984" s="30">
        <v>0.28049100000002303</v>
      </c>
      <c r="G984" s="31">
        <v>5.86</v>
      </c>
      <c r="I984" s="17">
        <f t="shared" si="3"/>
        <v>4.2948602199998714E-2</v>
      </c>
    </row>
    <row r="985" spans="1:9" ht="14.25" customHeight="1">
      <c r="A985" s="18">
        <v>44024</v>
      </c>
      <c r="B985" s="10">
        <v>350.05</v>
      </c>
      <c r="C985" s="11">
        <v>13355.75</v>
      </c>
      <c r="D985" s="12">
        <v>3.3799999999999997E-2</v>
      </c>
      <c r="E985" s="12">
        <v>7.3000000000000001E-3</v>
      </c>
      <c r="F985" s="30">
        <v>0.28049100000002303</v>
      </c>
      <c r="G985" s="31">
        <v>5.8860000000000001</v>
      </c>
      <c r="I985" s="17">
        <f t="shared" si="3"/>
        <v>4.4397884039998815E-2</v>
      </c>
    </row>
    <row r="986" spans="1:9" ht="14.25" customHeight="1">
      <c r="A986" s="18">
        <v>43933</v>
      </c>
      <c r="B986" s="10">
        <v>338.6</v>
      </c>
      <c r="C986" s="11">
        <v>13258.55</v>
      </c>
      <c r="D986" s="12">
        <v>4.2500000000000003E-2</v>
      </c>
      <c r="E986" s="12">
        <v>9.4999999999999998E-3</v>
      </c>
      <c r="F986" s="30">
        <v>0.28049100000002303</v>
      </c>
      <c r="G986" s="31">
        <v>5.8979999999999997</v>
      </c>
      <c r="I986" s="17">
        <f t="shared" si="3"/>
        <v>4.5101305319998855E-2</v>
      </c>
    </row>
    <row r="987" spans="1:9" ht="14.25" customHeight="1">
      <c r="A987" s="18">
        <v>43902</v>
      </c>
      <c r="B987" s="10">
        <v>324.8</v>
      </c>
      <c r="C987" s="11">
        <v>13133.9</v>
      </c>
      <c r="D987" s="12">
        <v>1.67E-2</v>
      </c>
      <c r="E987" s="12">
        <v>1.5E-3</v>
      </c>
      <c r="F987" s="30">
        <v>0.28049100000002303</v>
      </c>
      <c r="G987" s="31">
        <v>5.89</v>
      </c>
      <c r="I987" s="17">
        <f t="shared" si="3"/>
        <v>4.279981659999868E-2</v>
      </c>
    </row>
    <row r="988" spans="1:9" ht="14.25" customHeight="1">
      <c r="A988" s="18">
        <v>43873</v>
      </c>
      <c r="B988" s="10">
        <v>319.45</v>
      </c>
      <c r="C988" s="11">
        <v>13113.75</v>
      </c>
      <c r="D988" s="12">
        <v>-1.37E-2</v>
      </c>
      <c r="E988" s="12">
        <v>4.0000000000000002E-4</v>
      </c>
      <c r="F988" s="30">
        <v>0.28049100000002303</v>
      </c>
      <c r="G988" s="31">
        <v>5.8810000000000002</v>
      </c>
      <c r="I988" s="17">
        <f t="shared" si="3"/>
        <v>4.2426520689998651E-2</v>
      </c>
    </row>
    <row r="989" spans="1:9" ht="14.25" customHeight="1">
      <c r="A989" s="18">
        <v>43842</v>
      </c>
      <c r="B989" s="10">
        <v>323.89999999999998</v>
      </c>
      <c r="C989" s="11">
        <v>13109.05</v>
      </c>
      <c r="D989" s="12">
        <v>1.03E-2</v>
      </c>
      <c r="E989" s="12">
        <v>1.0800000000000001E-2</v>
      </c>
      <c r="F989" s="30">
        <v>0.28049100000002303</v>
      </c>
      <c r="G989" s="31">
        <v>5.859</v>
      </c>
      <c r="I989" s="17">
        <f t="shared" si="3"/>
        <v>4.5185335109998906E-2</v>
      </c>
    </row>
    <row r="990" spans="1:9" ht="14.25" customHeight="1">
      <c r="A990" s="10" t="s">
        <v>632</v>
      </c>
      <c r="B990" s="10">
        <v>320.60000000000002</v>
      </c>
      <c r="C990" s="11">
        <v>12968.95</v>
      </c>
      <c r="D990" s="12">
        <v>1.3599999999999999E-2</v>
      </c>
      <c r="E990" s="12">
        <v>-1.4E-3</v>
      </c>
      <c r="F990" s="30">
        <v>0.28049100000002303</v>
      </c>
      <c r="G990" s="31">
        <v>5.8460000000000001</v>
      </c>
      <c r="I990" s="17">
        <f t="shared" si="3"/>
        <v>4.1669808739998621E-2</v>
      </c>
    </row>
    <row r="991" spans="1:9" ht="14.25" customHeight="1">
      <c r="A991" s="10" t="s">
        <v>633</v>
      </c>
      <c r="B991" s="10">
        <v>316.3</v>
      </c>
      <c r="C991" s="11">
        <v>12987</v>
      </c>
      <c r="D991" s="12">
        <v>1.23E-2</v>
      </c>
      <c r="E991" s="12">
        <v>0.01</v>
      </c>
      <c r="F991" s="30">
        <v>0.28049100000002303</v>
      </c>
      <c r="G991" s="31">
        <v>5.8339999999999996</v>
      </c>
      <c r="I991" s="17">
        <f t="shared" si="3"/>
        <v>4.4781065059998883E-2</v>
      </c>
    </row>
    <row r="992" spans="1:9" ht="14.25" customHeight="1">
      <c r="A992" s="10" t="s">
        <v>634</v>
      </c>
      <c r="B992" s="10">
        <v>312.45</v>
      </c>
      <c r="C992" s="11">
        <v>12858.4</v>
      </c>
      <c r="D992" s="12">
        <v>7.2599999999999998E-2</v>
      </c>
      <c r="E992" s="12">
        <v>-1.5100000000000001E-2</v>
      </c>
      <c r="F992" s="30">
        <v>0.28049100000002303</v>
      </c>
      <c r="G992" s="31">
        <v>5.8440000000000003</v>
      </c>
      <c r="I992" s="17">
        <f t="shared" si="3"/>
        <v>3.7812691859998311E-2</v>
      </c>
    </row>
    <row r="993" spans="1:9" ht="14.25" customHeight="1">
      <c r="A993" s="10" t="s">
        <v>635</v>
      </c>
      <c r="B993" s="10">
        <v>291.3</v>
      </c>
      <c r="C993" s="11">
        <v>13055.15</v>
      </c>
      <c r="D993" s="12">
        <v>-2.5600000000000001E-2</v>
      </c>
      <c r="E993" s="12">
        <v>0.01</v>
      </c>
      <c r="F993" s="30">
        <v>0.28049100000002303</v>
      </c>
      <c r="G993" s="31">
        <v>5.915</v>
      </c>
      <c r="I993" s="17">
        <f t="shared" si="3"/>
        <v>4.5363867349998865E-2</v>
      </c>
    </row>
    <row r="994" spans="1:9" ht="14.25" customHeight="1">
      <c r="A994" s="10" t="s">
        <v>636</v>
      </c>
      <c r="B994" s="10">
        <v>298.95</v>
      </c>
      <c r="C994" s="11">
        <v>12926.45</v>
      </c>
      <c r="D994" s="12">
        <v>-2.8299999999999999E-2</v>
      </c>
      <c r="E994" s="12">
        <v>5.1999999999999998E-3</v>
      </c>
      <c r="F994" s="30">
        <v>0.28049100000002303</v>
      </c>
      <c r="G994" s="31">
        <v>5.9119999999999999</v>
      </c>
      <c r="I994" s="17">
        <f t="shared" si="3"/>
        <v>4.3995925279998759E-2</v>
      </c>
    </row>
    <row r="995" spans="1:9" ht="14.25" customHeight="1">
      <c r="A995" s="10" t="s">
        <v>637</v>
      </c>
      <c r="B995" s="10">
        <v>307.64999999999998</v>
      </c>
      <c r="C995" s="11">
        <v>12859.05</v>
      </c>
      <c r="D995" s="12">
        <v>1.55E-2</v>
      </c>
      <c r="E995" s="12">
        <v>6.7999999999999996E-3</v>
      </c>
      <c r="F995" s="30">
        <v>0.28049100000002303</v>
      </c>
      <c r="G995" s="31">
        <v>5.931</v>
      </c>
      <c r="I995" s="17">
        <f t="shared" si="3"/>
        <v>4.4581417589998791E-2</v>
      </c>
    </row>
    <row r="996" spans="1:9" ht="14.25" customHeight="1">
      <c r="A996" s="10" t="s">
        <v>638</v>
      </c>
      <c r="B996" s="10">
        <v>302.95</v>
      </c>
      <c r="C996" s="11">
        <v>12771.7</v>
      </c>
      <c r="D996" s="12">
        <v>6.1000000000000004E-3</v>
      </c>
      <c r="E996" s="12">
        <v>-1.29E-2</v>
      </c>
      <c r="F996" s="30">
        <v>0.28049100000002303</v>
      </c>
      <c r="G996" s="31">
        <v>5.94</v>
      </c>
      <c r="I996" s="17">
        <f t="shared" si="3"/>
        <v>3.912050069999834E-2</v>
      </c>
    </row>
    <row r="997" spans="1:9" ht="14.25" customHeight="1">
      <c r="A997" s="10" t="s">
        <v>639</v>
      </c>
      <c r="B997" s="10">
        <v>301.10000000000002</v>
      </c>
      <c r="C997" s="11">
        <v>12938.25</v>
      </c>
      <c r="D997" s="12">
        <v>1.4E-2</v>
      </c>
      <c r="E997" s="12">
        <v>5.0000000000000001E-3</v>
      </c>
      <c r="F997" s="30">
        <v>0.28049100000002303</v>
      </c>
      <c r="G997" s="31">
        <v>5.9349999999999996</v>
      </c>
      <c r="I997" s="17">
        <f t="shared" si="3"/>
        <v>4.4105314149998749E-2</v>
      </c>
    </row>
    <row r="998" spans="1:9" ht="14.25" customHeight="1">
      <c r="A998" s="10" t="s">
        <v>640</v>
      </c>
      <c r="B998" s="10">
        <v>296.95</v>
      </c>
      <c r="C998" s="11">
        <v>12874.2</v>
      </c>
      <c r="D998" s="12">
        <v>0.1595</v>
      </c>
      <c r="E998" s="12">
        <v>7.4000000000000003E-3</v>
      </c>
      <c r="F998" s="30">
        <v>0.28049100000002303</v>
      </c>
      <c r="G998" s="31">
        <v>5.8979999999999997</v>
      </c>
      <c r="I998" s="17">
        <f t="shared" si="3"/>
        <v>4.4512274219998808E-2</v>
      </c>
    </row>
    <row r="999" spans="1:9" ht="14.25" customHeight="1">
      <c r="A999" s="10" t="s">
        <v>641</v>
      </c>
      <c r="B999" s="10">
        <v>256.10000000000002</v>
      </c>
      <c r="C999" s="11">
        <v>12780.25</v>
      </c>
      <c r="D999" s="12">
        <v>2.6700000000000002E-2</v>
      </c>
      <c r="E999" s="12">
        <v>4.7000000000000002E-3</v>
      </c>
      <c r="F999" s="30">
        <v>0.28049100000002303</v>
      </c>
      <c r="G999" s="31">
        <v>5.9</v>
      </c>
      <c r="I999" s="17">
        <f t="shared" si="3"/>
        <v>4.3769338699998751E-2</v>
      </c>
    </row>
    <row r="1000" spans="1:9" ht="14.25" customHeight="1">
      <c r="A1000" s="18">
        <v>44176</v>
      </c>
      <c r="B1000" s="10">
        <v>249.45</v>
      </c>
      <c r="C1000" s="11">
        <v>12719.95</v>
      </c>
      <c r="D1000" s="12">
        <v>-2.2700000000000001E-2</v>
      </c>
      <c r="E1000" s="12">
        <v>2.3E-3</v>
      </c>
      <c r="F1000" s="30">
        <v>0.28049100000002303</v>
      </c>
      <c r="G1000" s="31">
        <v>5.9039999999999999</v>
      </c>
      <c r="I1000" s="17">
        <f t="shared" si="3"/>
        <v>4.3124940659998695E-2</v>
      </c>
    </row>
    <row r="1001" spans="1:9" ht="14.25" customHeight="1">
      <c r="A1001" s="18">
        <v>44146</v>
      </c>
      <c r="B1001" s="10">
        <v>255.25</v>
      </c>
      <c r="C1001" s="11">
        <v>12690.8</v>
      </c>
      <c r="D1001" s="12">
        <v>-6.0000000000000001E-3</v>
      </c>
      <c r="E1001" s="12">
        <v>-4.5999999999999999E-3</v>
      </c>
      <c r="F1001" s="30">
        <v>0.28049100000002303</v>
      </c>
      <c r="G1001" s="31">
        <v>5.899</v>
      </c>
      <c r="I1001" s="17">
        <f t="shared" si="3"/>
        <v>4.1153577309998537E-2</v>
      </c>
    </row>
    <row r="1002" spans="1:9" ht="14.25" customHeight="1">
      <c r="A1002" s="18">
        <v>44115</v>
      </c>
      <c r="B1002" s="10">
        <v>256.8</v>
      </c>
      <c r="C1002" s="11">
        <v>12749.15</v>
      </c>
      <c r="D1002" s="12">
        <v>-4.4999999999999997E-3</v>
      </c>
      <c r="E1002" s="12">
        <v>9.2999999999999992E-3</v>
      </c>
      <c r="F1002" s="30">
        <v>0.28049100000002303</v>
      </c>
      <c r="G1002" s="31">
        <v>5.9370000000000003</v>
      </c>
      <c r="I1002" s="17">
        <f t="shared" si="3"/>
        <v>4.532581562999885E-2</v>
      </c>
    </row>
    <row r="1003" spans="1:9" ht="14.25" customHeight="1">
      <c r="A1003" s="18">
        <v>44085</v>
      </c>
      <c r="B1003" s="10">
        <v>257.95</v>
      </c>
      <c r="C1003" s="11">
        <v>12631.1</v>
      </c>
      <c r="D1003" s="12">
        <v>1.32E-2</v>
      </c>
      <c r="E1003" s="12">
        <v>1.3599999999999999E-2</v>
      </c>
      <c r="F1003" s="30">
        <v>0.28049100000002403</v>
      </c>
      <c r="G1003" s="31">
        <v>6.0149999999999997</v>
      </c>
      <c r="I1003" s="17">
        <f t="shared" si="3"/>
        <v>4.7093143949998875E-2</v>
      </c>
    </row>
    <row r="1004" spans="1:9" ht="14.25" customHeight="1">
      <c r="A1004" s="18">
        <v>43993</v>
      </c>
      <c r="B1004" s="10">
        <v>254.6</v>
      </c>
      <c r="C1004" s="11">
        <v>12461.05</v>
      </c>
      <c r="D1004" s="12">
        <v>1.49E-2</v>
      </c>
      <c r="E1004" s="12">
        <v>1.61E-2</v>
      </c>
      <c r="F1004" s="30">
        <v>0.28049100000002403</v>
      </c>
      <c r="G1004" s="31">
        <v>6.0140000000000002</v>
      </c>
      <c r="I1004" s="17">
        <f t="shared" si="3"/>
        <v>4.7787176359998948E-2</v>
      </c>
    </row>
    <row r="1005" spans="1:9" ht="14.25" customHeight="1">
      <c r="A1005" s="18">
        <v>43962</v>
      </c>
      <c r="B1005" s="10">
        <v>250.85</v>
      </c>
      <c r="C1005" s="11">
        <v>12263.55</v>
      </c>
      <c r="D1005" s="12">
        <v>3.0000000000000001E-3</v>
      </c>
      <c r="E1005" s="12">
        <v>1.18E-2</v>
      </c>
      <c r="F1005" s="30">
        <v>0.28049100000002403</v>
      </c>
      <c r="G1005" s="31">
        <v>6.0259999999999998</v>
      </c>
      <c r="I1005" s="17">
        <f t="shared" si="3"/>
        <v>4.6667406139998834E-2</v>
      </c>
    </row>
    <row r="1006" spans="1:9" ht="14.25" customHeight="1">
      <c r="A1006" s="18">
        <v>43932</v>
      </c>
      <c r="B1006" s="10">
        <v>250.1</v>
      </c>
      <c r="C1006" s="11">
        <v>12120.3</v>
      </c>
      <c r="D1006" s="12">
        <v>-1.1900000000000001E-2</v>
      </c>
      <c r="E1006" s="12">
        <v>1.78E-2</v>
      </c>
      <c r="F1006" s="30">
        <v>0.28049100000002403</v>
      </c>
      <c r="G1006" s="31">
        <v>6.0039999999999996</v>
      </c>
      <c r="I1006" s="17">
        <f t="shared" si="3"/>
        <v>4.8192060159998981E-2</v>
      </c>
    </row>
    <row r="1007" spans="1:9" ht="14.25" customHeight="1">
      <c r="A1007" s="18">
        <v>43901</v>
      </c>
      <c r="B1007" s="10">
        <v>253.1</v>
      </c>
      <c r="C1007" s="11">
        <v>11908.5</v>
      </c>
      <c r="D1007" s="12">
        <v>1.2999999999999999E-2</v>
      </c>
      <c r="E1007" s="12">
        <v>8.0000000000000002E-3</v>
      </c>
      <c r="F1007" s="30">
        <v>0.28049100000002403</v>
      </c>
      <c r="G1007" s="31">
        <v>5.9960000000000004</v>
      </c>
      <c r="I1007" s="17">
        <f t="shared" si="3"/>
        <v>4.5385687639998756E-2</v>
      </c>
    </row>
    <row r="1008" spans="1:9" ht="14.25" customHeight="1">
      <c r="A1008" s="18">
        <v>43872</v>
      </c>
      <c r="B1008" s="10">
        <v>249.85</v>
      </c>
      <c r="C1008" s="11">
        <v>11813.5</v>
      </c>
      <c r="D1008" s="12">
        <v>-2.0000000000000001E-4</v>
      </c>
      <c r="E1008" s="12">
        <v>1.24E-2</v>
      </c>
      <c r="F1008" s="30">
        <v>0.28049100000002403</v>
      </c>
      <c r="G1008" s="31">
        <v>6.0149999999999997</v>
      </c>
      <c r="I1008" s="17">
        <f t="shared" si="3"/>
        <v>4.6756554749998847E-2</v>
      </c>
    </row>
    <row r="1009" spans="1:9" ht="14.25" customHeight="1">
      <c r="A1009" s="10" t="s">
        <v>642</v>
      </c>
      <c r="B1009" s="10">
        <v>249.9</v>
      </c>
      <c r="C1009" s="11">
        <v>11669.15</v>
      </c>
      <c r="D1009" s="12">
        <v>-3.3999999999999998E-3</v>
      </c>
      <c r="E1009" s="12">
        <v>2.3E-3</v>
      </c>
      <c r="F1009" s="30">
        <v>0.28049100000002403</v>
      </c>
      <c r="G1009" s="31">
        <v>6.0369999999999999</v>
      </c>
      <c r="I1009" s="17">
        <f t="shared" si="3"/>
        <v>4.4081887629998609E-2</v>
      </c>
    </row>
    <row r="1010" spans="1:9" ht="14.25" customHeight="1">
      <c r="A1010" s="10" t="s">
        <v>643</v>
      </c>
      <c r="B1010" s="10">
        <v>250.75</v>
      </c>
      <c r="C1010" s="11">
        <v>11642.4</v>
      </c>
      <c r="D1010" s="12">
        <v>5.7999999999999996E-3</v>
      </c>
      <c r="E1010" s="12">
        <v>-2.3999999999999998E-3</v>
      </c>
      <c r="F1010" s="30">
        <v>0.28049100000002403</v>
      </c>
      <c r="G1010" s="31">
        <v>6.056</v>
      </c>
      <c r="I1010" s="17">
        <f t="shared" si="3"/>
        <v>4.2900286639998494E-2</v>
      </c>
    </row>
    <row r="1011" spans="1:9" ht="14.25" customHeight="1">
      <c r="A1011" s="10" t="s">
        <v>644</v>
      </c>
      <c r="B1011" s="10">
        <v>249.3</v>
      </c>
      <c r="C1011" s="11">
        <v>11670.8</v>
      </c>
      <c r="D1011" s="12">
        <v>-2.3999999999999998E-3</v>
      </c>
      <c r="E1011" s="12">
        <v>-5.0000000000000001E-3</v>
      </c>
      <c r="F1011" s="30">
        <v>0.28049100000002403</v>
      </c>
      <c r="G1011" s="31">
        <v>6.0380000000000003</v>
      </c>
      <c r="I1011" s="17">
        <f t="shared" si="3"/>
        <v>4.2041498419998428E-2</v>
      </c>
    </row>
    <row r="1012" spans="1:9" ht="14.25" customHeight="1">
      <c r="A1012" s="10" t="s">
        <v>645</v>
      </c>
      <c r="B1012" s="10">
        <v>249.9</v>
      </c>
      <c r="C1012" s="11">
        <v>11729.6</v>
      </c>
      <c r="D1012" s="12">
        <v>2E-3</v>
      </c>
      <c r="E1012" s="12">
        <v>-1.34E-2</v>
      </c>
      <c r="F1012" s="30">
        <v>0.28049100000002403</v>
      </c>
      <c r="G1012" s="31">
        <v>5.992</v>
      </c>
      <c r="I1012" s="17">
        <f t="shared" si="3"/>
        <v>3.9354399879998239E-2</v>
      </c>
    </row>
    <row r="1013" spans="1:9" ht="14.25" customHeight="1">
      <c r="A1013" s="10" t="s">
        <v>646</v>
      </c>
      <c r="B1013" s="10">
        <v>249.4</v>
      </c>
      <c r="C1013" s="11">
        <v>11889.4</v>
      </c>
      <c r="D1013" s="12">
        <v>-1.2500000000000001E-2</v>
      </c>
      <c r="E1013" s="12">
        <v>1.03E-2</v>
      </c>
      <c r="F1013" s="30">
        <v>0.28049100000002403</v>
      </c>
      <c r="G1013" s="31">
        <v>5.99</v>
      </c>
      <c r="I1013" s="17">
        <f t="shared" si="3"/>
        <v>4.5987646399998805E-2</v>
      </c>
    </row>
    <row r="1014" spans="1:9" ht="14.25" customHeight="1">
      <c r="A1014" s="10" t="s">
        <v>647</v>
      </c>
      <c r="B1014" s="10">
        <v>252.55</v>
      </c>
      <c r="C1014" s="11">
        <v>11767.75</v>
      </c>
      <c r="D1014" s="12">
        <v>2.7300000000000001E-2</v>
      </c>
      <c r="E1014" s="12">
        <v>-1.3599999999999999E-2</v>
      </c>
      <c r="F1014" s="30">
        <v>0.28049100000002403</v>
      </c>
      <c r="G1014" s="31">
        <v>6.01</v>
      </c>
      <c r="I1014" s="17">
        <f t="shared" si="3"/>
        <v>3.9427813299998227E-2</v>
      </c>
    </row>
    <row r="1015" spans="1:9" ht="14.25" customHeight="1">
      <c r="A1015" s="10" t="s">
        <v>648</v>
      </c>
      <c r="B1015" s="10">
        <v>245.85</v>
      </c>
      <c r="C1015" s="11">
        <v>11930.35</v>
      </c>
      <c r="D1015" s="12">
        <v>2.87E-2</v>
      </c>
      <c r="E1015" s="12">
        <v>2.8E-3</v>
      </c>
      <c r="F1015" s="30">
        <v>0.28049100000002403</v>
      </c>
      <c r="G1015" s="31">
        <v>6.016</v>
      </c>
      <c r="I1015" s="17">
        <f t="shared" si="3"/>
        <v>4.4071036239998619E-2</v>
      </c>
    </row>
    <row r="1016" spans="1:9" ht="14.25" customHeight="1">
      <c r="A1016" s="10" t="s">
        <v>649</v>
      </c>
      <c r="B1016" s="10">
        <v>239</v>
      </c>
      <c r="C1016" s="11">
        <v>11896.45</v>
      </c>
      <c r="D1016" s="12">
        <v>2.3599999999999999E-2</v>
      </c>
      <c r="E1016" s="12">
        <v>-3.5000000000000001E-3</v>
      </c>
      <c r="F1016" s="30">
        <v>0.28049100000002403</v>
      </c>
      <c r="G1016" s="31">
        <v>6.0140000000000002</v>
      </c>
      <c r="I1016" s="17">
        <f t="shared" si="3"/>
        <v>4.2289552759998475E-2</v>
      </c>
    </row>
    <row r="1017" spans="1:9" ht="14.25" customHeight="1">
      <c r="A1017" s="10" t="s">
        <v>650</v>
      </c>
      <c r="B1017" s="10">
        <v>233.5</v>
      </c>
      <c r="C1017" s="11">
        <v>11937.65</v>
      </c>
      <c r="D1017" s="12">
        <v>-5.3E-3</v>
      </c>
      <c r="E1017" s="12">
        <v>3.3999999999999998E-3</v>
      </c>
      <c r="F1017" s="30">
        <v>0.28049100000002403</v>
      </c>
      <c r="G1017" s="31">
        <v>6.0330000000000004</v>
      </c>
      <c r="I1017" s="17">
        <f t="shared" si="3"/>
        <v>4.4361647369998633E-2</v>
      </c>
    </row>
    <row r="1018" spans="1:9" ht="14.25" customHeight="1">
      <c r="A1018" s="10" t="s">
        <v>651</v>
      </c>
      <c r="B1018" s="10">
        <v>234.75</v>
      </c>
      <c r="C1018" s="11">
        <v>11896.8</v>
      </c>
      <c r="D1018" s="12">
        <v>-8.9999999999999998E-4</v>
      </c>
      <c r="E1018" s="12">
        <v>2E-3</v>
      </c>
      <c r="F1018" s="30">
        <v>0.28049100000002403</v>
      </c>
      <c r="G1018" s="31">
        <v>5.992</v>
      </c>
      <c r="I1018" s="17">
        <f t="shared" si="3"/>
        <v>4.3673961279998605E-2</v>
      </c>
    </row>
    <row r="1019" spans="1:9" ht="14.25" customHeight="1">
      <c r="A1019" s="10" t="s">
        <v>652</v>
      </c>
      <c r="B1019" s="10">
        <v>234.95</v>
      </c>
      <c r="C1019" s="11">
        <v>11873.05</v>
      </c>
      <c r="D1019" s="12">
        <v>9.1999999999999998E-3</v>
      </c>
      <c r="E1019" s="12">
        <v>9.4000000000000004E-3</v>
      </c>
      <c r="F1019" s="30">
        <v>0.28049100000002403</v>
      </c>
      <c r="G1019" s="31">
        <v>6.0289999999999999</v>
      </c>
      <c r="I1019" s="17">
        <f t="shared" si="3"/>
        <v>4.6015813009998782E-2</v>
      </c>
    </row>
    <row r="1020" spans="1:9" ht="14.25" customHeight="1">
      <c r="A1020" s="10" t="s">
        <v>653</v>
      </c>
      <c r="B1020" s="10">
        <v>232.8</v>
      </c>
      <c r="C1020" s="11">
        <v>11762.45</v>
      </c>
      <c r="D1020" s="12">
        <v>-8.5000000000000006E-3</v>
      </c>
      <c r="E1020" s="12">
        <v>7.0000000000000001E-3</v>
      </c>
      <c r="F1020" s="30">
        <v>0.28049100000002403</v>
      </c>
      <c r="G1020" s="31">
        <v>6.0309999999999997</v>
      </c>
      <c r="I1020" s="17">
        <f t="shared" si="3"/>
        <v>4.5357024789998715E-2</v>
      </c>
    </row>
    <row r="1021" spans="1:9" ht="14.25" customHeight="1">
      <c r="A1021" s="10" t="s">
        <v>654</v>
      </c>
      <c r="B1021" s="10">
        <v>234.8</v>
      </c>
      <c r="C1021" s="11">
        <v>11680.35</v>
      </c>
      <c r="D1021" s="12">
        <v>1.12E-2</v>
      </c>
      <c r="E1021" s="12">
        <v>-2.4299999999999999E-2</v>
      </c>
      <c r="F1021" s="30">
        <v>0.28049100000002403</v>
      </c>
      <c r="G1021" s="31">
        <v>6.0410000000000004</v>
      </c>
      <c r="I1021" s="17">
        <f t="shared" si="3"/>
        <v>3.6649607389997965E-2</v>
      </c>
    </row>
    <row r="1022" spans="1:9" ht="14.25" customHeight="1">
      <c r="A1022" s="10" t="s">
        <v>655</v>
      </c>
      <c r="B1022" s="10">
        <v>232.2</v>
      </c>
      <c r="C1022" s="11">
        <v>11971.05</v>
      </c>
      <c r="D1022" s="12">
        <v>-1.21E-2</v>
      </c>
      <c r="E1022" s="12">
        <v>3.0999999999999999E-3</v>
      </c>
      <c r="F1022" s="30">
        <v>0.28049100000002403</v>
      </c>
      <c r="G1022" s="31">
        <v>6.0529999999999999</v>
      </c>
      <c r="I1022" s="17">
        <f t="shared" si="3"/>
        <v>4.4421401869998621E-2</v>
      </c>
    </row>
    <row r="1023" spans="1:9" ht="14.25" customHeight="1">
      <c r="A1023" s="18">
        <v>44175</v>
      </c>
      <c r="B1023" s="10">
        <v>235.05</v>
      </c>
      <c r="C1023" s="11">
        <v>11934.5</v>
      </c>
      <c r="D1023" s="12">
        <v>3.2000000000000002E-3</v>
      </c>
      <c r="E1023" s="12">
        <v>2.9999999999999997E-4</v>
      </c>
      <c r="F1023" s="30">
        <v>0.28049100000002403</v>
      </c>
      <c r="G1023" s="31">
        <v>5.9889999999999999</v>
      </c>
      <c r="I1023" s="17">
        <f t="shared" ref="I1023:I1218" si="4">(G1023*0.01)+(F1023*(E1023-(G1023*0.01)))</f>
        <v>4.3175541309998566E-2</v>
      </c>
    </row>
    <row r="1024" spans="1:9" ht="14.25" customHeight="1">
      <c r="A1024" s="18">
        <v>44084</v>
      </c>
      <c r="B1024" s="10">
        <v>234.3</v>
      </c>
      <c r="C1024" s="11">
        <v>11930.95</v>
      </c>
      <c r="D1024" s="12">
        <v>-1.14E-2</v>
      </c>
      <c r="E1024" s="12">
        <v>1.4E-3</v>
      </c>
      <c r="F1024" s="30">
        <v>0.28049100000002403</v>
      </c>
      <c r="G1024" s="31">
        <v>6.056</v>
      </c>
      <c r="I1024" s="17">
        <f t="shared" si="4"/>
        <v>4.3966152439998581E-2</v>
      </c>
    </row>
    <row r="1025" spans="1:9" ht="14.25" customHeight="1">
      <c r="A1025" s="18">
        <v>44053</v>
      </c>
      <c r="B1025" s="10">
        <v>237</v>
      </c>
      <c r="C1025" s="11">
        <v>11914.2</v>
      </c>
      <c r="D1025" s="12">
        <v>-4.4000000000000003E-3</v>
      </c>
      <c r="E1025" s="12">
        <v>6.7000000000000002E-3</v>
      </c>
      <c r="F1025" s="30">
        <v>0.28049100000002403</v>
      </c>
      <c r="G1025" s="31">
        <v>5.9930000000000003</v>
      </c>
      <c r="I1025" s="17">
        <f t="shared" si="4"/>
        <v>4.4999464069998725E-2</v>
      </c>
    </row>
    <row r="1026" spans="1:9" ht="14.25" customHeight="1">
      <c r="A1026" s="18">
        <v>44022</v>
      </c>
      <c r="B1026" s="10">
        <v>238.05</v>
      </c>
      <c r="C1026" s="11">
        <v>11834.6</v>
      </c>
      <c r="D1026" s="12">
        <v>-1.12E-2</v>
      </c>
      <c r="E1026" s="12">
        <v>8.2000000000000007E-3</v>
      </c>
      <c r="F1026" s="30">
        <v>0.28049100000002403</v>
      </c>
      <c r="G1026" s="31">
        <v>5.93</v>
      </c>
      <c r="I1026" s="17">
        <f t="shared" si="4"/>
        <v>4.4966909899998769E-2</v>
      </c>
    </row>
    <row r="1027" spans="1:9" ht="14.25" customHeight="1">
      <c r="A1027" s="18">
        <v>43992</v>
      </c>
      <c r="B1027" s="10">
        <v>240.75</v>
      </c>
      <c r="C1027" s="11">
        <v>11738.85</v>
      </c>
      <c r="D1027" s="12">
        <v>-1.5E-3</v>
      </c>
      <c r="E1027" s="12">
        <v>6.6E-3</v>
      </c>
      <c r="F1027" s="30">
        <v>0.28049100000002403</v>
      </c>
      <c r="G1027" s="31">
        <v>5.8959999999999999</v>
      </c>
      <c r="I1027" s="17">
        <f t="shared" si="4"/>
        <v>4.4273491239998741E-2</v>
      </c>
    </row>
    <row r="1028" spans="1:9" ht="14.25" customHeight="1">
      <c r="A1028" s="18">
        <v>43961</v>
      </c>
      <c r="B1028" s="10">
        <v>241.1</v>
      </c>
      <c r="C1028" s="11">
        <v>11662.4</v>
      </c>
      <c r="D1028" s="12">
        <v>-1.49E-2</v>
      </c>
      <c r="E1028" s="12">
        <v>1.38E-2</v>
      </c>
      <c r="F1028" s="30">
        <v>0.28049100000002403</v>
      </c>
      <c r="G1028" s="31">
        <v>5.92</v>
      </c>
      <c r="I1028" s="17">
        <f t="shared" si="4"/>
        <v>4.6465708599998913E-2</v>
      </c>
    </row>
    <row r="1029" spans="1:9" ht="14.25" customHeight="1">
      <c r="A1029" s="18">
        <v>43840</v>
      </c>
      <c r="B1029" s="10">
        <v>244.75</v>
      </c>
      <c r="C1029" s="11">
        <v>11503.35</v>
      </c>
      <c r="D1029" s="12">
        <v>-8.0000000000000004E-4</v>
      </c>
      <c r="E1029" s="12">
        <v>7.6E-3</v>
      </c>
      <c r="F1029" s="30">
        <v>0.28049100000002403</v>
      </c>
      <c r="G1029" s="31">
        <v>5.9429999999999996</v>
      </c>
      <c r="I1029" s="17">
        <f t="shared" si="4"/>
        <v>4.4892151469998753E-2</v>
      </c>
    </row>
    <row r="1030" spans="1:9" ht="14.25" customHeight="1">
      <c r="A1030" s="10" t="s">
        <v>656</v>
      </c>
      <c r="B1030" s="10">
        <v>244.95</v>
      </c>
      <c r="C1030" s="11">
        <v>11416.95</v>
      </c>
      <c r="D1030" s="12">
        <v>-2.5999999999999999E-3</v>
      </c>
      <c r="E1030" s="12">
        <v>1.5100000000000001E-2</v>
      </c>
      <c r="F1030" s="30">
        <v>0.28049100000002403</v>
      </c>
      <c r="G1030" s="31">
        <v>6.0780000000000003</v>
      </c>
      <c r="I1030" s="17">
        <f t="shared" si="4"/>
        <v>4.796717111999891E-2</v>
      </c>
    </row>
    <row r="1031" spans="1:9" ht="14.25" customHeight="1">
      <c r="A1031" s="10" t="s">
        <v>657</v>
      </c>
      <c r="B1031" s="10">
        <v>245.6</v>
      </c>
      <c r="C1031" s="11">
        <v>11247.55</v>
      </c>
      <c r="D1031" s="12">
        <v>-4.1000000000000003E-3</v>
      </c>
      <c r="E1031" s="12">
        <v>2.2000000000000001E-3</v>
      </c>
      <c r="F1031" s="30">
        <v>0.28049100000002403</v>
      </c>
      <c r="G1031" s="31">
        <v>6.0970000000000004</v>
      </c>
      <c r="I1031" s="17">
        <f t="shared" si="4"/>
        <v>4.4485543929998594E-2</v>
      </c>
    </row>
    <row r="1032" spans="1:9" ht="14.25" customHeight="1">
      <c r="A1032" s="10" t="s">
        <v>658</v>
      </c>
      <c r="B1032" s="10">
        <v>246.6</v>
      </c>
      <c r="C1032" s="11">
        <v>11222.4</v>
      </c>
      <c r="D1032" s="12">
        <v>2.7900000000000001E-2</v>
      </c>
      <c r="E1032" s="12">
        <v>-5.0000000000000001E-4</v>
      </c>
      <c r="F1032" s="30">
        <v>0.28049100000002403</v>
      </c>
      <c r="G1032" s="31">
        <v>6.1470000000000002</v>
      </c>
      <c r="I1032" s="17">
        <f t="shared" si="4"/>
        <v>4.4087972729998509E-2</v>
      </c>
    </row>
    <row r="1033" spans="1:9" ht="14.25" customHeight="1">
      <c r="A1033" s="10" t="s">
        <v>659</v>
      </c>
      <c r="B1033" s="10">
        <v>239.9</v>
      </c>
      <c r="C1033" s="11">
        <v>11227.55</v>
      </c>
      <c r="D1033" s="12">
        <v>1.54E-2</v>
      </c>
      <c r="E1033" s="12">
        <v>1.6E-2</v>
      </c>
      <c r="F1033" s="30">
        <v>0.28049100000002403</v>
      </c>
      <c r="G1033" s="31">
        <v>6.2030000000000003</v>
      </c>
      <c r="I1033" s="17">
        <f t="shared" si="4"/>
        <v>4.9118999269998895E-2</v>
      </c>
    </row>
    <row r="1034" spans="1:9" ht="14.25" customHeight="1">
      <c r="A1034" s="10" t="s">
        <v>660</v>
      </c>
      <c r="B1034" s="10">
        <v>236.25</v>
      </c>
      <c r="C1034" s="11">
        <v>11050.25</v>
      </c>
      <c r="D1034" s="12">
        <v>-1.44E-2</v>
      </c>
      <c r="E1034" s="12">
        <v>2.2599999999999999E-2</v>
      </c>
      <c r="F1034" s="30">
        <v>0.28049100000002403</v>
      </c>
      <c r="G1034" s="31">
        <v>6.157</v>
      </c>
      <c r="I1034" s="17">
        <f t="shared" si="4"/>
        <v>5.0639265729999064E-2</v>
      </c>
    </row>
    <row r="1035" spans="1:9" ht="14.25" customHeight="1">
      <c r="A1035" s="10" t="s">
        <v>661</v>
      </c>
      <c r="B1035" s="10">
        <v>239.7</v>
      </c>
      <c r="C1035" s="11">
        <v>10805.55</v>
      </c>
      <c r="D1035" s="12">
        <v>-2.0000000000000001E-4</v>
      </c>
      <c r="E1035" s="12">
        <v>-2.93E-2</v>
      </c>
      <c r="F1035" s="30">
        <v>0.28049100000002403</v>
      </c>
      <c r="G1035" s="31">
        <v>6.2210000000000001</v>
      </c>
      <c r="I1035" s="17">
        <f t="shared" si="4"/>
        <v>3.6542268589997803E-2</v>
      </c>
    </row>
    <row r="1036" spans="1:9" ht="14.25" customHeight="1">
      <c r="A1036" s="10" t="s">
        <v>662</v>
      </c>
      <c r="B1036" s="10">
        <v>239.75</v>
      </c>
      <c r="C1036" s="11">
        <v>11131.85</v>
      </c>
      <c r="D1036" s="12">
        <v>-3.6400000000000002E-2</v>
      </c>
      <c r="E1036" s="12">
        <v>-2E-3</v>
      </c>
      <c r="F1036" s="30">
        <v>0.28049100000002403</v>
      </c>
      <c r="G1036" s="31">
        <v>6.14</v>
      </c>
      <c r="I1036" s="17">
        <f t="shared" si="4"/>
        <v>4.361687059999847E-2</v>
      </c>
    </row>
    <row r="1037" spans="1:9" ht="14.25" customHeight="1">
      <c r="A1037" s="10" t="s">
        <v>663</v>
      </c>
      <c r="B1037" s="10">
        <v>248.8</v>
      </c>
      <c r="C1037" s="11">
        <v>11153.65</v>
      </c>
      <c r="D1037" s="12">
        <v>-1.95E-2</v>
      </c>
      <c r="E1037" s="12">
        <v>-8.6E-3</v>
      </c>
      <c r="F1037" s="30">
        <v>0.28049100000002403</v>
      </c>
      <c r="G1037" s="31">
        <v>6</v>
      </c>
      <c r="I1037" s="17">
        <f t="shared" si="4"/>
        <v>4.0758317399998356E-2</v>
      </c>
    </row>
    <row r="1038" spans="1:9" ht="14.25" customHeight="1">
      <c r="A1038" s="10" t="s">
        <v>664</v>
      </c>
      <c r="B1038" s="10">
        <v>253.75</v>
      </c>
      <c r="C1038" s="11">
        <v>11250.55</v>
      </c>
      <c r="D1038" s="12">
        <v>-3.7400000000000003E-2</v>
      </c>
      <c r="E1038" s="12">
        <v>-2.2100000000000002E-2</v>
      </c>
      <c r="F1038" s="30">
        <v>0.28049100000002403</v>
      </c>
      <c r="G1038" s="31">
        <v>6.008</v>
      </c>
      <c r="I1038" s="17">
        <f t="shared" si="4"/>
        <v>3.7029249619998025E-2</v>
      </c>
    </row>
    <row r="1039" spans="1:9" ht="14.25" customHeight="1">
      <c r="A1039" s="10" t="s">
        <v>665</v>
      </c>
      <c r="B1039" s="10">
        <v>263.60000000000002</v>
      </c>
      <c r="C1039" s="11">
        <v>11504.95</v>
      </c>
      <c r="D1039" s="12">
        <v>-1.5299999999999999E-2</v>
      </c>
      <c r="E1039" s="12">
        <v>-1E-3</v>
      </c>
      <c r="F1039" s="30">
        <v>0.28049100000002403</v>
      </c>
      <c r="G1039" s="31">
        <v>5.9859999999999998</v>
      </c>
      <c r="I1039" s="17">
        <f t="shared" si="4"/>
        <v>4.2789317739998535E-2</v>
      </c>
    </row>
    <row r="1040" spans="1:9" ht="14.25" customHeight="1">
      <c r="A1040" s="10" t="s">
        <v>666</v>
      </c>
      <c r="B1040" s="10">
        <v>267.7</v>
      </c>
      <c r="C1040" s="11">
        <v>11516.1</v>
      </c>
      <c r="D1040" s="12">
        <v>-8.0000000000000002E-3</v>
      </c>
      <c r="E1040" s="12">
        <v>-7.6E-3</v>
      </c>
      <c r="F1040" s="30">
        <v>0.28049100000002403</v>
      </c>
      <c r="G1040" s="31">
        <v>5.9749999999999996</v>
      </c>
      <c r="I1040" s="17">
        <f t="shared" si="4"/>
        <v>4.0858931149998383E-2</v>
      </c>
    </row>
    <row r="1041" spans="1:9" ht="14.25" customHeight="1">
      <c r="A1041" s="10" t="s">
        <v>667</v>
      </c>
      <c r="B1041" s="10">
        <v>269.85000000000002</v>
      </c>
      <c r="C1041" s="11">
        <v>11604.55</v>
      </c>
      <c r="D1041" s="12">
        <v>-1.7299999999999999E-2</v>
      </c>
      <c r="E1041" s="12">
        <v>7.1999999999999998E-3</v>
      </c>
      <c r="F1041" s="30">
        <v>0.28049100000002403</v>
      </c>
      <c r="G1041" s="31">
        <v>5.9649999999999999</v>
      </c>
      <c r="I1041" s="17">
        <f t="shared" si="4"/>
        <v>4.4938247049998742E-2</v>
      </c>
    </row>
    <row r="1042" spans="1:9" ht="14.25" customHeight="1">
      <c r="A1042" s="10" t="s">
        <v>668</v>
      </c>
      <c r="B1042" s="10">
        <v>274.60000000000002</v>
      </c>
      <c r="C1042" s="11">
        <v>11521.8</v>
      </c>
      <c r="D1042" s="12">
        <v>0.1004</v>
      </c>
      <c r="E1042" s="12">
        <v>7.1000000000000004E-3</v>
      </c>
      <c r="F1042" s="30">
        <v>0.28049100000002403</v>
      </c>
      <c r="G1042" s="31">
        <v>5.8949999999999996</v>
      </c>
      <c r="I1042" s="17">
        <f t="shared" si="4"/>
        <v>4.440654164999875E-2</v>
      </c>
    </row>
    <row r="1043" spans="1:9" ht="14.25" customHeight="1">
      <c r="A1043" s="18">
        <v>44144</v>
      </c>
      <c r="B1043" s="10">
        <v>249.55</v>
      </c>
      <c r="C1043" s="11">
        <v>11440.05</v>
      </c>
      <c r="D1043" s="12">
        <v>-2.0000000000000001E-4</v>
      </c>
      <c r="E1043" s="12">
        <v>-2.0999999999999999E-3</v>
      </c>
      <c r="F1043" s="30">
        <v>0.28049100000002403</v>
      </c>
      <c r="G1043" s="31">
        <v>5.8840000000000003</v>
      </c>
      <c r="I1043" s="17">
        <f t="shared" si="4"/>
        <v>4.174687845999854E-2</v>
      </c>
    </row>
    <row r="1044" spans="1:9" ht="14.25" customHeight="1">
      <c r="A1044" s="18">
        <v>44113</v>
      </c>
      <c r="B1044" s="10">
        <v>249.6</v>
      </c>
      <c r="C1044" s="11">
        <v>11464.45</v>
      </c>
      <c r="D1044" s="12">
        <v>-2.3999999999999998E-3</v>
      </c>
      <c r="E1044" s="12">
        <v>1.2999999999999999E-3</v>
      </c>
      <c r="F1044" s="30">
        <v>0.28049100000002503</v>
      </c>
      <c r="G1044" s="31">
        <v>5.9029999999999996</v>
      </c>
      <c r="I1044" s="17">
        <f t="shared" si="4"/>
        <v>4.2837254569998554E-2</v>
      </c>
    </row>
    <row r="1045" spans="1:9" ht="14.25" customHeight="1">
      <c r="A1045" s="18">
        <v>44083</v>
      </c>
      <c r="B1045" s="10">
        <v>250.2</v>
      </c>
      <c r="C1045" s="11">
        <v>11449.25</v>
      </c>
      <c r="D1045" s="12">
        <v>3.3999999999999998E-3</v>
      </c>
      <c r="E1045" s="12">
        <v>1.52E-2</v>
      </c>
      <c r="F1045" s="30">
        <v>0.28049100000002503</v>
      </c>
      <c r="G1045" s="31">
        <v>5.8929999999999998</v>
      </c>
      <c r="I1045" s="17">
        <f t="shared" si="4"/>
        <v>4.6664128569998901E-2</v>
      </c>
    </row>
    <row r="1046" spans="1:9" ht="14.25" customHeight="1">
      <c r="A1046" s="18">
        <v>44052</v>
      </c>
      <c r="B1046" s="10">
        <v>249.35</v>
      </c>
      <c r="C1046" s="11">
        <v>11278</v>
      </c>
      <c r="D1046" s="12">
        <v>-1.89E-2</v>
      </c>
      <c r="E1046" s="12">
        <v>-3.5000000000000001E-3</v>
      </c>
      <c r="F1046" s="30">
        <v>0.28049100000002503</v>
      </c>
      <c r="G1046" s="31">
        <v>5.8860000000000001</v>
      </c>
      <c r="I1046" s="17">
        <f t="shared" si="4"/>
        <v>4.1368581239998439E-2</v>
      </c>
    </row>
    <row r="1047" spans="1:9" ht="14.25" customHeight="1">
      <c r="A1047" s="18">
        <v>44021</v>
      </c>
      <c r="B1047" s="10">
        <v>254.15</v>
      </c>
      <c r="C1047" s="11">
        <v>11317.35</v>
      </c>
      <c r="D1047" s="12">
        <v>5.3E-3</v>
      </c>
      <c r="E1047" s="12">
        <v>-3.3E-3</v>
      </c>
      <c r="F1047" s="30">
        <v>0.28049100000002503</v>
      </c>
      <c r="G1047" s="31">
        <v>5.8620000000000001</v>
      </c>
      <c r="I1047" s="17">
        <f t="shared" si="4"/>
        <v>4.1251997279998454E-2</v>
      </c>
    </row>
    <row r="1048" spans="1:9" ht="14.25" customHeight="1">
      <c r="A1048" s="18">
        <v>43930</v>
      </c>
      <c r="B1048" s="10">
        <v>252.8</v>
      </c>
      <c r="C1048" s="11">
        <v>11355.05</v>
      </c>
      <c r="D1048" s="12">
        <v>2.0000000000000001E-4</v>
      </c>
      <c r="E1048" s="12">
        <v>1.9E-3</v>
      </c>
      <c r="F1048" s="30">
        <v>0.28049100000002503</v>
      </c>
      <c r="G1048" s="31">
        <v>5.8259999999999996</v>
      </c>
      <c r="I1048" s="17">
        <f t="shared" si="4"/>
        <v>4.2451527239998593E-2</v>
      </c>
    </row>
    <row r="1049" spans="1:9" ht="14.25" customHeight="1">
      <c r="A1049" s="18">
        <v>43899</v>
      </c>
      <c r="B1049" s="10">
        <v>252.75</v>
      </c>
      <c r="C1049" s="11">
        <v>11333.85</v>
      </c>
      <c r="D1049" s="12">
        <v>-7.4999999999999997E-3</v>
      </c>
      <c r="E1049" s="12">
        <v>-1.6799999999999999E-2</v>
      </c>
      <c r="F1049" s="30">
        <v>0.28049100000002503</v>
      </c>
      <c r="G1049" s="31">
        <v>5.8330000000000002</v>
      </c>
      <c r="I1049" s="17">
        <f t="shared" si="4"/>
        <v>3.7256711169998118E-2</v>
      </c>
    </row>
    <row r="1050" spans="1:9" ht="14.25" customHeight="1">
      <c r="A1050" s="18">
        <v>43870</v>
      </c>
      <c r="B1050" s="10">
        <v>254.65</v>
      </c>
      <c r="C1050" s="11">
        <v>11527.45</v>
      </c>
      <c r="D1050" s="12">
        <v>-3.6900000000000002E-2</v>
      </c>
      <c r="E1050" s="12">
        <v>-6.9999999999999999E-4</v>
      </c>
      <c r="F1050" s="30">
        <v>0.28049100000002503</v>
      </c>
      <c r="G1050" s="31">
        <v>5.8369999999999997</v>
      </c>
      <c r="I1050" s="17">
        <f t="shared" si="4"/>
        <v>4.1801396629998516E-2</v>
      </c>
    </row>
    <row r="1051" spans="1:9" ht="14.25" customHeight="1">
      <c r="A1051" s="18">
        <v>43839</v>
      </c>
      <c r="B1051" s="10">
        <v>264.39999999999998</v>
      </c>
      <c r="C1051" s="11">
        <v>11535</v>
      </c>
      <c r="D1051" s="12">
        <v>1.4800000000000001E-2</v>
      </c>
      <c r="E1051" s="12">
        <v>5.5999999999999999E-3</v>
      </c>
      <c r="F1051" s="30">
        <v>0.28049100000002503</v>
      </c>
      <c r="G1051" s="31">
        <v>5.8369999999999997</v>
      </c>
      <c r="I1051" s="17">
        <f t="shared" si="4"/>
        <v>4.3568489929998677E-2</v>
      </c>
    </row>
    <row r="1052" spans="1:9" ht="14.25" customHeight="1">
      <c r="A1052" s="10" t="s">
        <v>669</v>
      </c>
      <c r="B1052" s="10">
        <v>260.55</v>
      </c>
      <c r="C1052" s="11">
        <v>11470.25</v>
      </c>
      <c r="D1052" s="12">
        <v>-3.6400000000000002E-2</v>
      </c>
      <c r="E1052" s="12">
        <v>7.3000000000000001E-3</v>
      </c>
      <c r="F1052" s="30">
        <v>0.28049100000002503</v>
      </c>
      <c r="G1052" s="31">
        <v>5.8250000000000002</v>
      </c>
      <c r="I1052" s="17">
        <f t="shared" si="4"/>
        <v>4.3958983549998727E-2</v>
      </c>
    </row>
    <row r="1053" spans="1:9" ht="14.25" customHeight="1">
      <c r="A1053" s="10" t="s">
        <v>670</v>
      </c>
      <c r="B1053" s="10">
        <v>270.39999999999998</v>
      </c>
      <c r="C1053" s="11">
        <v>11387.5</v>
      </c>
      <c r="D1053" s="12">
        <v>-1.89E-2</v>
      </c>
      <c r="E1053" s="12">
        <v>-2.23E-2</v>
      </c>
      <c r="F1053" s="30">
        <v>0.28049100000002503</v>
      </c>
      <c r="G1053" s="31">
        <v>5.835</v>
      </c>
      <c r="I1053" s="17">
        <f t="shared" si="4"/>
        <v>3.5728400849997982E-2</v>
      </c>
    </row>
    <row r="1054" spans="1:9" ht="14.25" customHeight="1">
      <c r="A1054" s="10" t="s">
        <v>671</v>
      </c>
      <c r="B1054" s="10">
        <v>275.60000000000002</v>
      </c>
      <c r="C1054" s="11">
        <v>11647.6</v>
      </c>
      <c r="D1054" s="12">
        <v>-2.1700000000000001E-2</v>
      </c>
      <c r="E1054" s="12">
        <v>7.6E-3</v>
      </c>
      <c r="F1054" s="30">
        <v>0.28049100000002503</v>
      </c>
      <c r="G1054" s="31">
        <v>5.85</v>
      </c>
      <c r="I1054" s="17">
        <f t="shared" si="4"/>
        <v>4.4223008099998726E-2</v>
      </c>
    </row>
    <row r="1055" spans="1:9" ht="14.25" customHeight="1">
      <c r="A1055" s="10" t="s">
        <v>672</v>
      </c>
      <c r="B1055" s="10">
        <v>281.7</v>
      </c>
      <c r="C1055" s="11">
        <v>11559.25</v>
      </c>
      <c r="D1055" s="12">
        <v>3.15E-2</v>
      </c>
      <c r="E1055" s="12">
        <v>8.0000000000000004E-4</v>
      </c>
      <c r="F1055" s="30">
        <v>0.28049100000002503</v>
      </c>
      <c r="G1055" s="31">
        <v>5.859</v>
      </c>
      <c r="I1055" s="17">
        <f t="shared" si="4"/>
        <v>4.2380425109998558E-2</v>
      </c>
    </row>
    <row r="1056" spans="1:9" ht="14.25" customHeight="1">
      <c r="A1056" s="10" t="s">
        <v>673</v>
      </c>
      <c r="B1056" s="10">
        <v>273.10000000000002</v>
      </c>
      <c r="C1056" s="11">
        <v>11549.6</v>
      </c>
      <c r="D1056" s="12">
        <v>-2.3999999999999998E-3</v>
      </c>
      <c r="E1056" s="12">
        <v>6.7000000000000002E-3</v>
      </c>
      <c r="F1056" s="30">
        <v>0.28049100000002503</v>
      </c>
      <c r="G1056" s="31">
        <v>5.8170000000000002</v>
      </c>
      <c r="I1056" s="17">
        <f t="shared" si="4"/>
        <v>4.3733128229998711E-2</v>
      </c>
    </row>
    <row r="1057" spans="1:9" ht="14.25" customHeight="1">
      <c r="A1057" s="10" t="s">
        <v>674</v>
      </c>
      <c r="B1057" s="10">
        <v>273.75</v>
      </c>
      <c r="C1057" s="11">
        <v>11472.25</v>
      </c>
      <c r="D1057" s="12">
        <v>0</v>
      </c>
      <c r="E1057" s="12">
        <v>5.0000000000000001E-4</v>
      </c>
      <c r="F1057" s="30">
        <v>0.28049100000002503</v>
      </c>
      <c r="G1057" s="31">
        <v>5.8049999999999997</v>
      </c>
      <c r="I1057" s="17">
        <f t="shared" si="4"/>
        <v>4.1907742949998557E-2</v>
      </c>
    </row>
    <row r="1058" spans="1:9" ht="14.25" customHeight="1">
      <c r="A1058" s="10" t="s">
        <v>675</v>
      </c>
      <c r="B1058" s="10">
        <v>273.75</v>
      </c>
      <c r="C1058" s="11">
        <v>11466.45</v>
      </c>
      <c r="D1058" s="12">
        <v>7.7000000000000002E-3</v>
      </c>
      <c r="E1058" s="12">
        <v>8.3000000000000001E-3</v>
      </c>
      <c r="F1058" s="30">
        <v>0.28049100000002503</v>
      </c>
      <c r="G1058" s="31">
        <v>5.8140000000000001</v>
      </c>
      <c r="I1058" s="17">
        <f t="shared" si="4"/>
        <v>4.4160328559998754E-2</v>
      </c>
    </row>
    <row r="1059" spans="1:9" ht="14.25" customHeight="1">
      <c r="A1059" s="10" t="s">
        <v>676</v>
      </c>
      <c r="B1059" s="10">
        <v>271.64999999999998</v>
      </c>
      <c r="C1059" s="11">
        <v>11371.6</v>
      </c>
      <c r="D1059" s="12">
        <v>6.5500000000000003E-2</v>
      </c>
      <c r="E1059" s="12">
        <v>5.3E-3</v>
      </c>
      <c r="F1059" s="30">
        <v>0.28049100000002503</v>
      </c>
      <c r="G1059" s="31">
        <v>5.8289999999999997</v>
      </c>
      <c r="I1059" s="17">
        <f t="shared" si="4"/>
        <v>4.3426781909998671E-2</v>
      </c>
    </row>
    <row r="1060" spans="1:9" ht="14.25" customHeight="1">
      <c r="A1060" s="10" t="s">
        <v>677</v>
      </c>
      <c r="B1060" s="10">
        <v>254.95</v>
      </c>
      <c r="C1060" s="11">
        <v>11312.2</v>
      </c>
      <c r="D1060" s="12">
        <v>1.3899999999999999E-2</v>
      </c>
      <c r="E1060" s="12">
        <v>-8.3999999999999995E-3</v>
      </c>
      <c r="F1060" s="30">
        <v>0.28049100000002503</v>
      </c>
      <c r="G1060" s="31">
        <v>5.7990000000000004</v>
      </c>
      <c r="I1060" s="17">
        <f t="shared" si="4"/>
        <v>3.936820250999834E-2</v>
      </c>
    </row>
    <row r="1061" spans="1:9" ht="14.25" customHeight="1">
      <c r="A1061" s="10" t="s">
        <v>678</v>
      </c>
      <c r="B1061" s="10">
        <v>251.45</v>
      </c>
      <c r="C1061" s="11">
        <v>11408.4</v>
      </c>
      <c r="D1061" s="12">
        <v>2.2599999999999999E-2</v>
      </c>
      <c r="E1061" s="12">
        <v>2E-3</v>
      </c>
      <c r="F1061" s="30">
        <v>0.28049100000002503</v>
      </c>
      <c r="G1061" s="31">
        <v>5.8049999999999997</v>
      </c>
      <c r="I1061" s="17">
        <f t="shared" si="4"/>
        <v>4.2328479449998596E-2</v>
      </c>
    </row>
    <row r="1062" spans="1:9" ht="14.25" customHeight="1">
      <c r="A1062" s="10" t="s">
        <v>679</v>
      </c>
      <c r="B1062" s="10">
        <v>245.9</v>
      </c>
      <c r="C1062" s="11">
        <v>11385.35</v>
      </c>
      <c r="D1062" s="12">
        <v>1.32E-2</v>
      </c>
      <c r="E1062" s="12">
        <v>1.23E-2</v>
      </c>
      <c r="F1062" s="30">
        <v>0.28049100000002503</v>
      </c>
      <c r="G1062" s="31">
        <v>5.8129999999999997</v>
      </c>
      <c r="I1062" s="17">
        <f t="shared" si="4"/>
        <v>4.5275097469998853E-2</v>
      </c>
    </row>
    <row r="1063" spans="1:9" ht="14.25" customHeight="1">
      <c r="A1063" s="10" t="s">
        <v>680</v>
      </c>
      <c r="B1063" s="10">
        <v>242.7</v>
      </c>
      <c r="C1063" s="11">
        <v>11247.1</v>
      </c>
      <c r="D1063" s="12">
        <v>-1.8800000000000001E-2</v>
      </c>
      <c r="E1063" s="12">
        <v>6.1000000000000004E-3</v>
      </c>
      <c r="F1063" s="30">
        <v>0.28049100000002503</v>
      </c>
      <c r="G1063" s="31">
        <v>5.8150000000000004</v>
      </c>
      <c r="I1063" s="17">
        <f t="shared" si="4"/>
        <v>4.3550443449998699E-2</v>
      </c>
    </row>
    <row r="1064" spans="1:9" ht="14.25" customHeight="1">
      <c r="A1064" s="10" t="s">
        <v>681</v>
      </c>
      <c r="B1064" s="10">
        <v>247.35</v>
      </c>
      <c r="C1064" s="11">
        <v>11178.4</v>
      </c>
      <c r="D1064" s="12">
        <v>-1.12E-2</v>
      </c>
      <c r="E1064" s="12">
        <v>-1.0800000000000001E-2</v>
      </c>
      <c r="F1064" s="30">
        <v>0.28049100000002503</v>
      </c>
      <c r="G1064" s="31">
        <v>5.8250000000000002</v>
      </c>
      <c r="I1064" s="17">
        <f t="shared" si="4"/>
        <v>3.888209644999828E-2</v>
      </c>
    </row>
    <row r="1065" spans="1:9" ht="14.25" customHeight="1">
      <c r="A1065" s="18">
        <v>44173</v>
      </c>
      <c r="B1065" s="10">
        <v>250.15</v>
      </c>
      <c r="C1065" s="11">
        <v>11300.45</v>
      </c>
      <c r="D1065" s="12">
        <v>9.1000000000000004E-3</v>
      </c>
      <c r="E1065" s="12">
        <v>-6.9999999999999999E-4</v>
      </c>
      <c r="F1065" s="30">
        <v>0.28049100000002503</v>
      </c>
      <c r="G1065" s="31">
        <v>5.7859999999999996</v>
      </c>
      <c r="I1065" s="17">
        <f t="shared" si="4"/>
        <v>4.1434447039998532E-2</v>
      </c>
    </row>
    <row r="1066" spans="1:9" ht="14.25" customHeight="1">
      <c r="A1066" s="18">
        <v>44143</v>
      </c>
      <c r="B1066" s="10">
        <v>247.9</v>
      </c>
      <c r="C1066" s="11">
        <v>11308.4</v>
      </c>
      <c r="D1066" s="12">
        <v>2.06E-2</v>
      </c>
      <c r="E1066" s="12">
        <v>-1.1999999999999999E-3</v>
      </c>
      <c r="F1066" s="30">
        <v>0.28049100000002503</v>
      </c>
      <c r="G1066" s="31">
        <v>5.76</v>
      </c>
      <c r="I1066" s="17">
        <f t="shared" si="4"/>
        <v>4.1107129199998524E-2</v>
      </c>
    </row>
    <row r="1067" spans="1:9" ht="14.25" customHeight="1">
      <c r="A1067" s="18">
        <v>44112</v>
      </c>
      <c r="B1067" s="10">
        <v>242.9</v>
      </c>
      <c r="C1067" s="11">
        <v>11322.5</v>
      </c>
      <c r="D1067" s="12">
        <v>6.1199999999999997E-2</v>
      </c>
      <c r="E1067" s="12">
        <v>4.5999999999999999E-3</v>
      </c>
      <c r="F1067" s="30">
        <v>0.28049100000002503</v>
      </c>
      <c r="G1067" s="31">
        <v>5.7720000000000002</v>
      </c>
      <c r="I1067" s="17">
        <f t="shared" si="4"/>
        <v>4.282031807999867E-2</v>
      </c>
    </row>
    <row r="1068" spans="1:9" ht="14.25" customHeight="1">
      <c r="A1068" s="18">
        <v>44020</v>
      </c>
      <c r="B1068" s="10">
        <v>228.9</v>
      </c>
      <c r="C1068" s="11">
        <v>11270.15</v>
      </c>
      <c r="D1068" s="12">
        <v>-1.5E-3</v>
      </c>
      <c r="E1068" s="12">
        <v>5.0000000000000001E-3</v>
      </c>
      <c r="F1068" s="30">
        <v>0.28049100000002503</v>
      </c>
      <c r="G1068" s="31">
        <v>5.7779999999999996</v>
      </c>
      <c r="I1068" s="17">
        <f t="shared" si="4"/>
        <v>4.2975685019998676E-2</v>
      </c>
    </row>
    <row r="1069" spans="1:9" ht="14.25" customHeight="1">
      <c r="A1069" s="18">
        <v>43990</v>
      </c>
      <c r="B1069" s="10">
        <v>229.25</v>
      </c>
      <c r="C1069" s="11">
        <v>11214.05</v>
      </c>
      <c r="D1069" s="12">
        <v>6.9999999999999999E-4</v>
      </c>
      <c r="E1069" s="12">
        <v>1.1999999999999999E-3</v>
      </c>
      <c r="F1069" s="30">
        <v>0.28049100000002503</v>
      </c>
      <c r="G1069" s="31">
        <v>5.7919999999999998</v>
      </c>
      <c r="I1069" s="17">
        <f t="shared" si="4"/>
        <v>4.2010550479998576E-2</v>
      </c>
    </row>
    <row r="1070" spans="1:9" ht="14.25" customHeight="1">
      <c r="A1070" s="18">
        <v>43959</v>
      </c>
      <c r="B1070" s="10">
        <v>229.1</v>
      </c>
      <c r="C1070" s="11">
        <v>11200.15</v>
      </c>
      <c r="D1070" s="12">
        <v>-3.5000000000000001E-3</v>
      </c>
      <c r="E1070" s="12">
        <v>8.8999999999999999E-3</v>
      </c>
      <c r="F1070" s="30">
        <v>0.28049100000002503</v>
      </c>
      <c r="G1070" s="31">
        <v>5.8360000000000003</v>
      </c>
      <c r="I1070" s="17">
        <f t="shared" si="4"/>
        <v>4.4486915139998764E-2</v>
      </c>
    </row>
    <row r="1071" spans="1:9" ht="14.25" customHeight="1">
      <c r="A1071" s="18">
        <v>43929</v>
      </c>
      <c r="B1071" s="10">
        <v>229.9</v>
      </c>
      <c r="C1071" s="11">
        <v>11101.65</v>
      </c>
      <c r="D1071" s="12">
        <v>5.8999999999999999E-3</v>
      </c>
      <c r="E1071" s="12">
        <v>5.9999999999999995E-4</v>
      </c>
      <c r="F1071" s="30">
        <v>0.28049100000002503</v>
      </c>
      <c r="G1071" s="31">
        <v>5.8449999999999998</v>
      </c>
      <c r="I1071" s="17">
        <f t="shared" si="4"/>
        <v>4.2223595649998558E-2</v>
      </c>
    </row>
    <row r="1072" spans="1:9" ht="14.25" customHeight="1">
      <c r="A1072" s="18">
        <v>43898</v>
      </c>
      <c r="B1072" s="10">
        <v>228.55</v>
      </c>
      <c r="C1072" s="11">
        <v>11095.25</v>
      </c>
      <c r="D1072" s="12">
        <v>-2.3999999999999998E-3</v>
      </c>
      <c r="E1072" s="12">
        <v>1.8700000000000001E-2</v>
      </c>
      <c r="F1072" s="30">
        <v>0.28049100000002503</v>
      </c>
      <c r="G1072" s="31">
        <v>5.8410000000000002</v>
      </c>
      <c r="I1072" s="17">
        <f t="shared" si="4"/>
        <v>4.7271702389999011E-2</v>
      </c>
    </row>
    <row r="1073" spans="1:9" ht="14.25" customHeight="1">
      <c r="A1073" s="10" t="s">
        <v>682</v>
      </c>
      <c r="B1073" s="10">
        <v>229.1</v>
      </c>
      <c r="C1073" s="11">
        <v>10891.6</v>
      </c>
      <c r="D1073" s="12">
        <v>-2.18E-2</v>
      </c>
      <c r="E1073" s="12">
        <v>-1.6400000000000001E-2</v>
      </c>
      <c r="F1073" s="30">
        <v>0.28049100000002503</v>
      </c>
      <c r="G1073" s="31">
        <v>5.8380000000000001</v>
      </c>
      <c r="I1073" s="17">
        <f t="shared" si="4"/>
        <v>3.7404883019998128E-2</v>
      </c>
    </row>
    <row r="1074" spans="1:9" ht="14.25" customHeight="1">
      <c r="A1074" s="10" t="s">
        <v>683</v>
      </c>
      <c r="B1074" s="10">
        <v>234.2</v>
      </c>
      <c r="C1074" s="11">
        <v>11073.45</v>
      </c>
      <c r="D1074" s="12">
        <v>-2.64E-2</v>
      </c>
      <c r="E1074" s="12">
        <v>-2.5999999999999999E-3</v>
      </c>
      <c r="F1074" s="30">
        <v>0.28049100000002503</v>
      </c>
      <c r="G1074" s="31">
        <v>5.8879999999999999</v>
      </c>
      <c r="I1074" s="17">
        <f t="shared" si="4"/>
        <v>4.1635413319998468E-2</v>
      </c>
    </row>
    <row r="1075" spans="1:9" ht="14.25" customHeight="1">
      <c r="A1075" s="10" t="s">
        <v>684</v>
      </c>
      <c r="B1075" s="10">
        <v>240.55</v>
      </c>
      <c r="C1075" s="11">
        <v>11102.15</v>
      </c>
      <c r="D1075" s="12">
        <v>-7.7999999999999996E-3</v>
      </c>
      <c r="E1075" s="12">
        <v>-8.9999999999999993E-3</v>
      </c>
      <c r="F1075" s="30">
        <v>0.28049100000002503</v>
      </c>
      <c r="G1075" s="31">
        <v>5.9029999999999996</v>
      </c>
      <c r="I1075" s="17">
        <f t="shared" si="4"/>
        <v>3.9948197269998299E-2</v>
      </c>
    </row>
    <row r="1076" spans="1:9" ht="14.25" customHeight="1">
      <c r="A1076" s="10" t="s">
        <v>685</v>
      </c>
      <c r="B1076" s="10">
        <v>242.45</v>
      </c>
      <c r="C1076" s="11">
        <v>11202.85</v>
      </c>
      <c r="D1076" s="12">
        <v>-1.38E-2</v>
      </c>
      <c r="E1076" s="12">
        <v>-8.6E-3</v>
      </c>
      <c r="F1076" s="30">
        <v>0.28049100000002503</v>
      </c>
      <c r="G1076" s="31">
        <v>5.9130000000000003</v>
      </c>
      <c r="I1076" s="17">
        <f t="shared" si="4"/>
        <v>4.0132344569998306E-2</v>
      </c>
    </row>
    <row r="1077" spans="1:9" ht="14.25" customHeight="1">
      <c r="A1077" s="10" t="s">
        <v>686</v>
      </c>
      <c r="B1077" s="10">
        <v>245.85</v>
      </c>
      <c r="C1077" s="11">
        <v>11300.55</v>
      </c>
      <c r="D1077" s="12">
        <v>-1.8599999999999998E-2</v>
      </c>
      <c r="E1077" s="12">
        <v>1.52E-2</v>
      </c>
      <c r="F1077" s="30">
        <v>0.28049100000002503</v>
      </c>
      <c r="G1077" s="31">
        <v>5.891</v>
      </c>
      <c r="I1077" s="17">
        <f t="shared" si="4"/>
        <v>4.6649738389998904E-2</v>
      </c>
    </row>
    <row r="1078" spans="1:9" ht="14.25" customHeight="1">
      <c r="A1078" s="10" t="s">
        <v>687</v>
      </c>
      <c r="B1078" s="10">
        <v>250.5</v>
      </c>
      <c r="C1078" s="11">
        <v>11131.8</v>
      </c>
      <c r="D1078" s="12">
        <v>-4.0000000000000001E-3</v>
      </c>
      <c r="E1078" s="12">
        <v>-5.5999999999999999E-3</v>
      </c>
      <c r="F1078" s="30">
        <v>0.28049100000002503</v>
      </c>
      <c r="G1078" s="31">
        <v>5.9180000000000001</v>
      </c>
      <c r="I1078" s="17">
        <f t="shared" si="4"/>
        <v>4.1009793019998381E-2</v>
      </c>
    </row>
    <row r="1079" spans="1:9" ht="14.25" customHeight="1">
      <c r="A1079" s="10" t="s">
        <v>688</v>
      </c>
      <c r="B1079" s="10">
        <v>251.5</v>
      </c>
      <c r="C1079" s="11">
        <v>11194.15</v>
      </c>
      <c r="D1079" s="12">
        <v>-1.06E-2</v>
      </c>
      <c r="E1079" s="12">
        <v>-1.9E-3</v>
      </c>
      <c r="F1079" s="30">
        <v>0.28049100000002503</v>
      </c>
      <c r="G1079" s="31">
        <v>5.9029999999999996</v>
      </c>
      <c r="I1079" s="17">
        <f t="shared" si="4"/>
        <v>4.1939683369998475E-2</v>
      </c>
    </row>
    <row r="1080" spans="1:9" ht="14.25" customHeight="1">
      <c r="A1080" s="10" t="s">
        <v>689</v>
      </c>
      <c r="B1080" s="10">
        <v>254.2</v>
      </c>
      <c r="C1080" s="11">
        <v>11215.45</v>
      </c>
      <c r="D1080" s="12">
        <v>1.34E-2</v>
      </c>
      <c r="E1080" s="12">
        <v>7.4000000000000003E-3</v>
      </c>
      <c r="F1080" s="30">
        <v>0.28049100000002503</v>
      </c>
      <c r="G1080" s="31">
        <v>5.8769999999999998</v>
      </c>
      <c r="I1080" s="17">
        <f t="shared" si="4"/>
        <v>4.4361177329998711E-2</v>
      </c>
    </row>
    <row r="1081" spans="1:9" ht="14.25" customHeight="1">
      <c r="A1081" s="10" t="s">
        <v>690</v>
      </c>
      <c r="B1081" s="10">
        <v>250.85</v>
      </c>
      <c r="C1081" s="11">
        <v>11132.6</v>
      </c>
      <c r="D1081" s="12">
        <v>-5.5999999999999999E-3</v>
      </c>
      <c r="E1081" s="12">
        <v>-2.7000000000000001E-3</v>
      </c>
      <c r="F1081" s="30">
        <v>0.28049100000002503</v>
      </c>
      <c r="G1081" s="31">
        <v>5.8490000000000002</v>
      </c>
      <c r="I1081" s="17">
        <f t="shared" si="4"/>
        <v>4.1326755709998469E-2</v>
      </c>
    </row>
    <row r="1082" spans="1:9" ht="14.25" customHeight="1">
      <c r="A1082" s="10" t="s">
        <v>691</v>
      </c>
      <c r="B1082" s="10">
        <v>252.25</v>
      </c>
      <c r="C1082" s="11">
        <v>11162.25</v>
      </c>
      <c r="D1082" s="12">
        <v>-1.89E-2</v>
      </c>
      <c r="E1082" s="12">
        <v>1.2699999999999999E-2</v>
      </c>
      <c r="F1082" s="30">
        <v>0.28049100000002503</v>
      </c>
      <c r="G1082" s="31">
        <v>5.8220000000000001</v>
      </c>
      <c r="I1082" s="17">
        <f t="shared" si="4"/>
        <v>4.5452049679998857E-2</v>
      </c>
    </row>
    <row r="1083" spans="1:9" ht="14.25" customHeight="1">
      <c r="A1083" s="10" t="s">
        <v>692</v>
      </c>
      <c r="B1083" s="10">
        <v>257.10000000000002</v>
      </c>
      <c r="C1083" s="11">
        <v>11022.2</v>
      </c>
      <c r="D1083" s="12">
        <v>2.5499999999999998E-2</v>
      </c>
      <c r="E1083" s="12">
        <v>1.11E-2</v>
      </c>
      <c r="F1083" s="30">
        <v>0.28049100000002503</v>
      </c>
      <c r="G1083" s="31">
        <v>5.835</v>
      </c>
      <c r="I1083" s="17">
        <f t="shared" si="4"/>
        <v>4.509680024999882E-2</v>
      </c>
    </row>
    <row r="1084" spans="1:9" ht="14.25" customHeight="1">
      <c r="A1084" s="10" t="s">
        <v>693</v>
      </c>
      <c r="B1084" s="10">
        <v>250.7</v>
      </c>
      <c r="C1084" s="11">
        <v>10901.7</v>
      </c>
      <c r="D1084" s="12">
        <v>2.1000000000000001E-2</v>
      </c>
      <c r="E1084" s="12">
        <v>1.5100000000000001E-2</v>
      </c>
      <c r="F1084" s="30">
        <v>0.28049100000002603</v>
      </c>
      <c r="G1084" s="31">
        <v>5.8460000000000001</v>
      </c>
      <c r="I1084" s="17">
        <f t="shared" si="4"/>
        <v>4.629791023999888E-2</v>
      </c>
    </row>
    <row r="1085" spans="1:9" ht="14.25" customHeight="1">
      <c r="A1085" s="10" t="s">
        <v>694</v>
      </c>
      <c r="B1085" s="10">
        <v>245.55</v>
      </c>
      <c r="C1085" s="11">
        <v>10739.95</v>
      </c>
      <c r="D1085" s="12">
        <v>-4.53E-2</v>
      </c>
      <c r="E1085" s="12">
        <v>1.15E-2</v>
      </c>
      <c r="F1085" s="30">
        <v>0.28049100000002603</v>
      </c>
      <c r="G1085" s="31">
        <v>5.7919999999999998</v>
      </c>
      <c r="I1085" s="17">
        <f t="shared" si="4"/>
        <v>4.4899607779998789E-2</v>
      </c>
    </row>
    <row r="1086" spans="1:9" ht="14.25" customHeight="1">
      <c r="A1086" s="10" t="s">
        <v>695</v>
      </c>
      <c r="B1086" s="10">
        <v>257.2</v>
      </c>
      <c r="C1086" s="11">
        <v>10618.2</v>
      </c>
      <c r="D1086" s="12">
        <v>-1.2999999999999999E-2</v>
      </c>
      <c r="E1086" s="12">
        <v>1E-3</v>
      </c>
      <c r="F1086" s="30">
        <v>0.28049100000002603</v>
      </c>
      <c r="G1086" s="31">
        <v>5.7960000000000003</v>
      </c>
      <c r="I1086" s="17">
        <f t="shared" si="4"/>
        <v>4.1983232639998522E-2</v>
      </c>
    </row>
    <row r="1087" spans="1:9" ht="14.25" customHeight="1">
      <c r="A1087" s="10" t="s">
        <v>696</v>
      </c>
      <c r="B1087" s="10">
        <v>260.60000000000002</v>
      </c>
      <c r="C1087" s="11">
        <v>10607.35</v>
      </c>
      <c r="D1087" s="12">
        <v>-8.3999999999999995E-3</v>
      </c>
      <c r="E1087" s="12">
        <v>-1.8100000000000002E-2</v>
      </c>
      <c r="F1087" s="30">
        <v>0.28049100000002603</v>
      </c>
      <c r="G1087" s="31">
        <v>5.7809999999999997</v>
      </c>
      <c r="I1087" s="17">
        <f t="shared" si="4"/>
        <v>3.6517928189998022E-2</v>
      </c>
    </row>
    <row r="1088" spans="1:9" ht="14.25" customHeight="1">
      <c r="A1088" s="18">
        <v>44111</v>
      </c>
      <c r="B1088" s="10">
        <v>262.8</v>
      </c>
      <c r="C1088" s="11">
        <v>10802.7</v>
      </c>
      <c r="D1088" s="12">
        <v>1.1000000000000001E-3</v>
      </c>
      <c r="E1088" s="12">
        <v>3.2000000000000002E-3</v>
      </c>
      <c r="F1088" s="30">
        <v>0.28049100000002603</v>
      </c>
      <c r="G1088" s="31">
        <v>5.7720000000000002</v>
      </c>
      <c r="I1088" s="17">
        <f t="shared" si="4"/>
        <v>4.2427630679998579E-2</v>
      </c>
    </row>
    <row r="1089" spans="1:9" ht="14.25" customHeight="1">
      <c r="A1089" s="18">
        <v>44081</v>
      </c>
      <c r="B1089" s="10">
        <v>262.5</v>
      </c>
      <c r="C1089" s="11">
        <v>10768.05</v>
      </c>
      <c r="D1089" s="12">
        <v>1.9199999999999998E-2</v>
      </c>
      <c r="E1089" s="12">
        <v>-4.1999999999999997E-3</v>
      </c>
      <c r="F1089" s="30">
        <v>0.28049100000002603</v>
      </c>
      <c r="G1089" s="31">
        <v>5.7750000000000004</v>
      </c>
      <c r="I1089" s="17">
        <f t="shared" si="4"/>
        <v>4.0373582549998385E-2</v>
      </c>
    </row>
    <row r="1090" spans="1:9" ht="14.25" customHeight="1">
      <c r="A1090" s="18">
        <v>44050</v>
      </c>
      <c r="B1090" s="10">
        <v>257.55</v>
      </c>
      <c r="C1090" s="11">
        <v>10813.45</v>
      </c>
      <c r="D1090" s="12">
        <v>-3.9199999999999999E-2</v>
      </c>
      <c r="E1090" s="12">
        <v>1.01E-2</v>
      </c>
      <c r="F1090" s="30">
        <v>0.28049100000002603</v>
      </c>
      <c r="G1090" s="31">
        <v>5.8070000000000004</v>
      </c>
      <c r="I1090" s="17">
        <f t="shared" si="4"/>
        <v>4.4614846729998756E-2</v>
      </c>
    </row>
    <row r="1091" spans="1:9" ht="14.25" customHeight="1">
      <c r="A1091" s="18">
        <v>44019</v>
      </c>
      <c r="B1091" s="10">
        <v>268.05</v>
      </c>
      <c r="C1091" s="11">
        <v>10705.75</v>
      </c>
      <c r="D1091" s="12">
        <v>5.0599999999999999E-2</v>
      </c>
      <c r="E1091" s="12">
        <v>-8.6999999999999994E-3</v>
      </c>
      <c r="F1091" s="30">
        <v>0.28049100000002603</v>
      </c>
      <c r="G1091" s="31">
        <v>5.8209999999999997</v>
      </c>
      <c r="I1091" s="17">
        <f t="shared" si="4"/>
        <v>3.9442347189998256E-2</v>
      </c>
    </row>
    <row r="1092" spans="1:9" ht="14.25" customHeight="1">
      <c r="A1092" s="18">
        <v>43989</v>
      </c>
      <c r="B1092" s="10">
        <v>255.15</v>
      </c>
      <c r="C1092" s="11">
        <v>10799.65</v>
      </c>
      <c r="D1092" s="12">
        <v>8.9700000000000002E-2</v>
      </c>
      <c r="E1092" s="12">
        <v>3.3E-3</v>
      </c>
      <c r="F1092" s="30">
        <v>0.28049100000002603</v>
      </c>
      <c r="G1092" s="31">
        <v>5.7960000000000003</v>
      </c>
      <c r="I1092" s="17">
        <f t="shared" si="4"/>
        <v>4.2628361939998582E-2</v>
      </c>
    </row>
    <row r="1093" spans="1:9" ht="14.25" customHeight="1">
      <c r="A1093" s="18">
        <v>43897</v>
      </c>
      <c r="B1093" s="10">
        <v>234.15</v>
      </c>
      <c r="C1093" s="11">
        <v>10763.65</v>
      </c>
      <c r="D1093" s="12">
        <v>4.8099999999999997E-2</v>
      </c>
      <c r="E1093" s="12">
        <v>1.47E-2</v>
      </c>
      <c r="F1093" s="30">
        <v>0.28049100000002603</v>
      </c>
      <c r="G1093" s="31">
        <v>6.0309999999999997</v>
      </c>
      <c r="I1093" s="17">
        <f t="shared" si="4"/>
        <v>4.7516805489998808E-2</v>
      </c>
    </row>
    <row r="1094" spans="1:9" ht="14.25" customHeight="1">
      <c r="A1094" s="18">
        <v>43868</v>
      </c>
      <c r="B1094" s="10">
        <v>223.4</v>
      </c>
      <c r="C1094" s="11">
        <v>10607.35</v>
      </c>
      <c r="D1094" s="12">
        <v>8.6E-3</v>
      </c>
      <c r="E1094" s="12">
        <v>5.3E-3</v>
      </c>
      <c r="F1094" s="30">
        <v>0.28049100000002603</v>
      </c>
      <c r="G1094" s="31">
        <v>5.9980000000000002</v>
      </c>
      <c r="I1094" s="17">
        <f t="shared" si="4"/>
        <v>4.4642752119998581E-2</v>
      </c>
    </row>
    <row r="1095" spans="1:9" ht="14.25" customHeight="1">
      <c r="A1095" s="18">
        <v>43837</v>
      </c>
      <c r="B1095" s="10">
        <v>221.5</v>
      </c>
      <c r="C1095" s="11">
        <v>10551.7</v>
      </c>
      <c r="D1095" s="12">
        <v>2.29E-2</v>
      </c>
      <c r="E1095" s="12">
        <v>1.17E-2</v>
      </c>
      <c r="F1095" s="30">
        <v>0.28049100000002603</v>
      </c>
      <c r="G1095" s="31">
        <v>6.0419999999999998</v>
      </c>
      <c r="I1095" s="17">
        <f t="shared" si="4"/>
        <v>4.6754478479998737E-2</v>
      </c>
    </row>
    <row r="1096" spans="1:9" ht="14.25" customHeight="1">
      <c r="A1096" s="10" t="s">
        <v>697</v>
      </c>
      <c r="B1096" s="10">
        <v>216.55</v>
      </c>
      <c r="C1096" s="11">
        <v>10430.049999999999</v>
      </c>
      <c r="D1096" s="12">
        <v>1.4999999999999999E-2</v>
      </c>
      <c r="E1096" s="12">
        <v>1.24E-2</v>
      </c>
      <c r="F1096" s="30">
        <v>0.28049100000002603</v>
      </c>
      <c r="G1096" s="31">
        <v>6.0129999999999999</v>
      </c>
      <c r="I1096" s="17">
        <f t="shared" si="4"/>
        <v>4.6742164569998759E-2</v>
      </c>
    </row>
    <row r="1097" spans="1:9" ht="14.25" customHeight="1">
      <c r="A1097" s="10" t="s">
        <v>698</v>
      </c>
      <c r="B1097" s="10">
        <v>213.35</v>
      </c>
      <c r="C1097" s="11">
        <v>10302.1</v>
      </c>
      <c r="D1097" s="12">
        <v>-4.5400000000000003E-2</v>
      </c>
      <c r="E1097" s="12">
        <v>-1E-3</v>
      </c>
      <c r="F1097" s="30">
        <v>0.28049100000002603</v>
      </c>
      <c r="G1097" s="31">
        <v>5.99</v>
      </c>
      <c r="I1097" s="17">
        <f t="shared" si="4"/>
        <v>4.2818098099998411E-2</v>
      </c>
    </row>
    <row r="1098" spans="1:9" ht="14.25" customHeight="1">
      <c r="A1098" s="10" t="s">
        <v>699</v>
      </c>
      <c r="B1098" s="10">
        <v>223.5</v>
      </c>
      <c r="C1098" s="11">
        <v>10312.4</v>
      </c>
      <c r="D1098" s="12">
        <v>-5.5999999999999999E-3</v>
      </c>
      <c r="E1098" s="12">
        <v>-6.7999999999999996E-3</v>
      </c>
      <c r="F1098" s="30">
        <v>0.28049100000002603</v>
      </c>
      <c r="G1098" s="31">
        <v>5.984</v>
      </c>
      <c r="I1098" s="17">
        <f t="shared" si="4"/>
        <v>4.114807975999827E-2</v>
      </c>
    </row>
    <row r="1099" spans="1:9" ht="14.25" customHeight="1">
      <c r="A1099" s="10" t="s">
        <v>700</v>
      </c>
      <c r="B1099" s="10">
        <v>224.75</v>
      </c>
      <c r="C1099" s="11">
        <v>10383</v>
      </c>
      <c r="D1099" s="12">
        <v>3.5999999999999999E-3</v>
      </c>
      <c r="E1099" s="12">
        <v>9.1000000000000004E-3</v>
      </c>
      <c r="F1099" s="30">
        <v>0.28049100000002603</v>
      </c>
      <c r="G1099" s="31">
        <v>5.9749999999999996</v>
      </c>
      <c r="I1099" s="17">
        <f t="shared" si="4"/>
        <v>4.5543130849998677E-2</v>
      </c>
    </row>
    <row r="1100" spans="1:9" ht="14.25" customHeight="1">
      <c r="A1100" s="10" t="s">
        <v>701</v>
      </c>
      <c r="B1100" s="10">
        <v>223.95</v>
      </c>
      <c r="C1100" s="11">
        <v>10288.9</v>
      </c>
      <c r="D1100" s="12">
        <v>1.06E-2</v>
      </c>
      <c r="E1100" s="12">
        <v>-1.6000000000000001E-3</v>
      </c>
      <c r="F1100" s="30">
        <v>0.28049100000002603</v>
      </c>
      <c r="G1100" s="31">
        <v>5.9610000000000003</v>
      </c>
      <c r="I1100" s="17">
        <f t="shared" si="4"/>
        <v>4.2441145889998408E-2</v>
      </c>
    </row>
    <row r="1101" spans="1:9" ht="14.25" customHeight="1">
      <c r="A1101" s="10" t="s">
        <v>702</v>
      </c>
      <c r="B1101" s="10">
        <v>221.6</v>
      </c>
      <c r="C1101" s="11">
        <v>10305.299999999999</v>
      </c>
      <c r="D1101" s="12">
        <v>2.2800000000000001E-2</v>
      </c>
      <c r="E1101" s="12">
        <v>-1.5800000000000002E-2</v>
      </c>
      <c r="F1101" s="30">
        <v>0.28049100000002603</v>
      </c>
      <c r="G1101" s="31">
        <v>6.0339999999999998</v>
      </c>
      <c r="I1101" s="17">
        <f t="shared" si="4"/>
        <v>3.8983415259998017E-2</v>
      </c>
    </row>
    <row r="1102" spans="1:9" ht="14.25" customHeight="1">
      <c r="A1102" s="10" t="s">
        <v>703</v>
      </c>
      <c r="B1102" s="10">
        <v>216.65</v>
      </c>
      <c r="C1102" s="11">
        <v>10471</v>
      </c>
      <c r="D1102" s="12">
        <v>1.26E-2</v>
      </c>
      <c r="E1102" s="12">
        <v>1.55E-2</v>
      </c>
      <c r="F1102" s="30">
        <v>0.28049100000002603</v>
      </c>
      <c r="G1102" s="31">
        <v>6.0410000000000004</v>
      </c>
      <c r="I1102" s="17">
        <f t="shared" si="4"/>
        <v>4.7813149189998835E-2</v>
      </c>
    </row>
    <row r="1103" spans="1:9" ht="14.25" customHeight="1">
      <c r="A1103" s="10" t="s">
        <v>704</v>
      </c>
      <c r="B1103" s="10">
        <v>213.95</v>
      </c>
      <c r="C1103" s="11">
        <v>10311.200000000001</v>
      </c>
      <c r="D1103" s="12">
        <v>3.0599999999999999E-2</v>
      </c>
      <c r="E1103" s="12">
        <v>6.4999999999999997E-3</v>
      </c>
      <c r="F1103" s="30">
        <v>0.28049100000002603</v>
      </c>
      <c r="G1103" s="31">
        <v>6.0350000000000001</v>
      </c>
      <c r="I1103" s="17">
        <f t="shared" si="4"/>
        <v>4.5245559649998601E-2</v>
      </c>
    </row>
    <row r="1104" spans="1:9" ht="14.25" customHeight="1">
      <c r="A1104" s="10" t="s">
        <v>705</v>
      </c>
      <c r="B1104" s="10">
        <v>207.6</v>
      </c>
      <c r="C1104" s="11">
        <v>10244.4</v>
      </c>
      <c r="D1104" s="12">
        <v>7.7999999999999996E-3</v>
      </c>
      <c r="E1104" s="12">
        <v>1.5100000000000001E-2</v>
      </c>
      <c r="F1104" s="30">
        <v>0.28049100000002603</v>
      </c>
      <c r="G1104" s="31">
        <v>6.05</v>
      </c>
      <c r="I1104" s="17">
        <f t="shared" si="4"/>
        <v>4.7765708599998818E-2</v>
      </c>
    </row>
    <row r="1105" spans="1:9" ht="14.25" customHeight="1">
      <c r="A1105" s="10" t="s">
        <v>706</v>
      </c>
      <c r="B1105" s="10">
        <v>206</v>
      </c>
      <c r="C1105" s="11">
        <v>10091.65</v>
      </c>
      <c r="D1105" s="12">
        <v>1.2E-2</v>
      </c>
      <c r="E1105" s="12">
        <v>2.1299999999999999E-2</v>
      </c>
      <c r="F1105" s="30">
        <v>0.28049100000002603</v>
      </c>
      <c r="G1105" s="31">
        <v>6.0810000000000004</v>
      </c>
      <c r="I1105" s="17">
        <f t="shared" si="4"/>
        <v>4.9727800589998976E-2</v>
      </c>
    </row>
    <row r="1106" spans="1:9" ht="14.25" customHeight="1">
      <c r="A1106" s="10" t="s">
        <v>707</v>
      </c>
      <c r="B1106" s="10">
        <v>203.55</v>
      </c>
      <c r="C1106" s="11">
        <v>9881.15</v>
      </c>
      <c r="D1106" s="12">
        <v>-1.6400000000000001E-2</v>
      </c>
      <c r="E1106" s="12">
        <v>-3.3E-3</v>
      </c>
      <c r="F1106" s="30">
        <v>0.28049100000002603</v>
      </c>
      <c r="G1106" s="31">
        <v>6.056</v>
      </c>
      <c r="I1106" s="17">
        <f t="shared" si="4"/>
        <v>4.2647844739998345E-2</v>
      </c>
    </row>
    <row r="1107" spans="1:9" ht="14.25" customHeight="1">
      <c r="A1107" s="10" t="s">
        <v>708</v>
      </c>
      <c r="B1107" s="10">
        <v>206.95</v>
      </c>
      <c r="C1107" s="11">
        <v>9914</v>
      </c>
      <c r="D1107" s="12">
        <v>-9.2999999999999992E-3</v>
      </c>
      <c r="E1107" s="12">
        <v>1.0200000000000001E-2</v>
      </c>
      <c r="F1107" s="30">
        <v>0.28049100000002603</v>
      </c>
      <c r="G1107" s="31">
        <v>6.0949999999999998</v>
      </c>
      <c r="I1107" s="17">
        <f t="shared" si="4"/>
        <v>4.671508174999868E-2</v>
      </c>
    </row>
    <row r="1108" spans="1:9" ht="14.25" customHeight="1">
      <c r="A1108" s="18">
        <v>44171</v>
      </c>
      <c r="B1108" s="10">
        <v>208.9</v>
      </c>
      <c r="C1108" s="11">
        <v>9813.7000000000007</v>
      </c>
      <c r="D1108" s="12">
        <v>-6.4000000000000003E-3</v>
      </c>
      <c r="E1108" s="12">
        <v>-1.6E-2</v>
      </c>
      <c r="F1108" s="30">
        <v>0.28049100000002603</v>
      </c>
      <c r="G1108" s="31">
        <v>6.1630000000000003</v>
      </c>
      <c r="I1108" s="17">
        <f t="shared" si="4"/>
        <v>3.9855483669997985E-2</v>
      </c>
    </row>
    <row r="1109" spans="1:9" ht="14.25" customHeight="1">
      <c r="A1109" s="18">
        <v>44141</v>
      </c>
      <c r="B1109" s="10">
        <v>210.25</v>
      </c>
      <c r="C1109" s="11">
        <v>9972.9</v>
      </c>
      <c r="D1109" s="12">
        <v>-1.4999999999999999E-2</v>
      </c>
      <c r="E1109" s="12">
        <v>7.1999999999999998E-3</v>
      </c>
      <c r="F1109" s="30">
        <v>0.28049100000002603</v>
      </c>
      <c r="G1109" s="31">
        <v>6.1669999999999998</v>
      </c>
      <c r="I1109" s="17">
        <f t="shared" si="4"/>
        <v>4.639165522999858E-2</v>
      </c>
    </row>
    <row r="1110" spans="1:9" ht="14.25" customHeight="1">
      <c r="A1110" s="18">
        <v>44110</v>
      </c>
      <c r="B1110" s="10">
        <v>213.45</v>
      </c>
      <c r="C1110" s="11">
        <v>9902</v>
      </c>
      <c r="D1110" s="12">
        <v>-9.1000000000000004E-3</v>
      </c>
      <c r="E1110" s="12">
        <v>-2.12E-2</v>
      </c>
      <c r="F1110" s="30">
        <v>0.28049100000002603</v>
      </c>
      <c r="G1110" s="31">
        <v>5.9669999999999996</v>
      </c>
      <c r="I1110" s="17">
        <f t="shared" si="4"/>
        <v>3.6986692829997898E-2</v>
      </c>
    </row>
    <row r="1111" spans="1:9" ht="14.25" customHeight="1">
      <c r="A1111" s="18">
        <v>44080</v>
      </c>
      <c r="B1111" s="10">
        <v>215.4</v>
      </c>
      <c r="C1111" s="11">
        <v>10116.15</v>
      </c>
      <c r="D1111" s="12">
        <v>3.7000000000000002E-3</v>
      </c>
      <c r="E1111" s="12">
        <v>6.8999999999999999E-3</v>
      </c>
      <c r="F1111" s="30">
        <v>0.28049100000002603</v>
      </c>
      <c r="G1111" s="31">
        <v>6.0279999999999996</v>
      </c>
      <c r="I1111" s="17">
        <f t="shared" si="4"/>
        <v>4.5307390419998608E-2</v>
      </c>
    </row>
    <row r="1112" spans="1:9" ht="14.25" customHeight="1">
      <c r="A1112" s="18">
        <v>44049</v>
      </c>
      <c r="B1112" s="10">
        <v>214.6</v>
      </c>
      <c r="C1112" s="11">
        <v>10046.65</v>
      </c>
      <c r="D1112" s="12">
        <v>-1.72E-2</v>
      </c>
      <c r="E1112" s="12">
        <v>-1.1900000000000001E-2</v>
      </c>
      <c r="F1112" s="30">
        <v>0.28049100000002603</v>
      </c>
      <c r="G1112" s="31">
        <v>6.0730000000000004</v>
      </c>
      <c r="I1112" s="17">
        <f t="shared" si="4"/>
        <v>4.0357938669998115E-2</v>
      </c>
    </row>
    <row r="1113" spans="1:9" ht="14.25" customHeight="1">
      <c r="A1113" s="18">
        <v>43957</v>
      </c>
      <c r="B1113" s="10">
        <v>218.35</v>
      </c>
      <c r="C1113" s="11">
        <v>10167.450000000001</v>
      </c>
      <c r="D1113" s="12">
        <v>2.6800000000000001E-2</v>
      </c>
      <c r="E1113" s="12">
        <v>2.5000000000000001E-3</v>
      </c>
      <c r="F1113" s="30">
        <v>0.28049100000002603</v>
      </c>
      <c r="G1113" s="31">
        <v>6.0839999999999996</v>
      </c>
      <c r="I1113" s="17">
        <f t="shared" si="4"/>
        <v>4.4476155059998482E-2</v>
      </c>
    </row>
    <row r="1114" spans="1:9" ht="14.25" customHeight="1">
      <c r="A1114" s="18">
        <v>43927</v>
      </c>
      <c r="B1114" s="10">
        <v>212.65</v>
      </c>
      <c r="C1114" s="11">
        <v>10142.15</v>
      </c>
      <c r="D1114" s="12">
        <v>5.8999999999999999E-3</v>
      </c>
      <c r="E1114" s="12">
        <v>1.1299999999999999E-2</v>
      </c>
      <c r="F1114" s="30">
        <v>0.28049100000002603</v>
      </c>
      <c r="G1114" s="31">
        <v>6.11</v>
      </c>
      <c r="I1114" s="17">
        <f t="shared" si="4"/>
        <v>4.7131548199998707E-2</v>
      </c>
    </row>
    <row r="1115" spans="1:9" ht="14.25" customHeight="1">
      <c r="A1115" s="18">
        <v>43896</v>
      </c>
      <c r="B1115" s="10">
        <v>211.4</v>
      </c>
      <c r="C1115" s="11">
        <v>10029.1</v>
      </c>
      <c r="D1115" s="12">
        <v>1.66E-2</v>
      </c>
      <c r="E1115" s="12">
        <v>-3.2000000000000002E-3</v>
      </c>
      <c r="F1115" s="30">
        <v>0.28049100000002603</v>
      </c>
      <c r="G1115" s="31">
        <v>6.125</v>
      </c>
      <c r="I1115" s="17">
        <f t="shared" si="4"/>
        <v>4.3172355049998321E-2</v>
      </c>
    </row>
    <row r="1116" spans="1:9" ht="14.25" customHeight="1">
      <c r="A1116" s="18">
        <v>43867</v>
      </c>
      <c r="B1116" s="10">
        <v>207.95</v>
      </c>
      <c r="C1116" s="11">
        <v>10061.549999999999</v>
      </c>
      <c r="D1116" s="12">
        <v>5.3E-3</v>
      </c>
      <c r="E1116" s="12">
        <v>8.3000000000000001E-3</v>
      </c>
      <c r="F1116" s="30">
        <v>0.28049100000002603</v>
      </c>
      <c r="G1116" s="31">
        <v>6.1369999999999996</v>
      </c>
      <c r="I1116" s="17">
        <f t="shared" si="4"/>
        <v>4.6484342629998614E-2</v>
      </c>
    </row>
    <row r="1117" spans="1:9" ht="14.25" customHeight="1">
      <c r="A1117" s="18">
        <v>43836</v>
      </c>
      <c r="B1117" s="10">
        <v>206.85</v>
      </c>
      <c r="C1117" s="11">
        <v>9979.1</v>
      </c>
      <c r="D1117" s="12">
        <v>8.5000000000000006E-3</v>
      </c>
      <c r="E1117" s="12">
        <v>1.5599999999999999E-2</v>
      </c>
      <c r="F1117" s="30">
        <v>0.28049100000002603</v>
      </c>
      <c r="G1117" s="31">
        <v>6.1529999999999996</v>
      </c>
      <c r="I1117" s="17">
        <f t="shared" si="4"/>
        <v>4.8647048369998801E-2</v>
      </c>
    </row>
    <row r="1118" spans="1:9" ht="14.25" customHeight="1">
      <c r="A1118" s="10" t="s">
        <v>709</v>
      </c>
      <c r="B1118" s="10">
        <v>205.1</v>
      </c>
      <c r="C1118" s="11">
        <v>9826.15</v>
      </c>
      <c r="D1118" s="12">
        <v>-1.06E-2</v>
      </c>
      <c r="E1118" s="12">
        <v>2.5700000000000001E-2</v>
      </c>
      <c r="F1118" s="30">
        <v>0.28049100000002603</v>
      </c>
      <c r="G1118" s="31">
        <v>6.1669999999999998</v>
      </c>
      <c r="I1118" s="17">
        <f t="shared" si="4"/>
        <v>5.1580738729999062E-2</v>
      </c>
    </row>
    <row r="1119" spans="1:9" ht="14.25" customHeight="1">
      <c r="A1119" s="10" t="s">
        <v>710</v>
      </c>
      <c r="B1119" s="10">
        <v>207.3</v>
      </c>
      <c r="C1119" s="11">
        <v>9580.2999999999993</v>
      </c>
      <c r="D1119" s="12">
        <v>5.7999999999999996E-3</v>
      </c>
      <c r="E1119" s="12">
        <v>9.4999999999999998E-3</v>
      </c>
      <c r="F1119" s="30">
        <v>0.28049100000002603</v>
      </c>
      <c r="G1119" s="31">
        <v>6.06</v>
      </c>
      <c r="I1119" s="17">
        <f t="shared" si="4"/>
        <v>4.6266909899998668E-2</v>
      </c>
    </row>
    <row r="1120" spans="1:9" ht="14.25" customHeight="1">
      <c r="A1120" s="10" t="s">
        <v>711</v>
      </c>
      <c r="B1120" s="10">
        <v>206.1</v>
      </c>
      <c r="C1120" s="11">
        <v>9490.1</v>
      </c>
      <c r="D1120" s="12">
        <v>4.9099999999999998E-2</v>
      </c>
      <c r="E1120" s="12">
        <v>1.8800000000000001E-2</v>
      </c>
      <c r="F1120" s="30">
        <v>0.28049100000002603</v>
      </c>
      <c r="G1120" s="31">
        <v>6.2240000000000002</v>
      </c>
      <c r="I1120" s="17">
        <f t="shared" si="4"/>
        <v>5.005547095999887E-2</v>
      </c>
    </row>
    <row r="1121" spans="1:9" ht="14.25" customHeight="1">
      <c r="A1121" s="10" t="s">
        <v>712</v>
      </c>
      <c r="B1121" s="10">
        <v>196.45</v>
      </c>
      <c r="C1121" s="11">
        <v>9314.9500000000007</v>
      </c>
      <c r="D1121" s="12">
        <v>2.7199999999999998E-2</v>
      </c>
      <c r="E1121" s="12">
        <v>3.1699999999999999E-2</v>
      </c>
      <c r="F1121" s="30">
        <v>0.28049100000002603</v>
      </c>
      <c r="G1121" s="31">
        <v>6.2119999999999997</v>
      </c>
      <c r="I1121" s="17">
        <f t="shared" si="4"/>
        <v>5.3587463779999206E-2</v>
      </c>
    </row>
    <row r="1122" spans="1:9" ht="14.25" customHeight="1">
      <c r="A1122" s="10" t="s">
        <v>713</v>
      </c>
      <c r="B1122" s="10">
        <v>191.25</v>
      </c>
      <c r="C1122" s="11">
        <v>9029.0499999999993</v>
      </c>
      <c r="D1122" s="12">
        <v>-6.7999999999999996E-3</v>
      </c>
      <c r="E1122" s="12">
        <v>-1.1000000000000001E-3</v>
      </c>
      <c r="F1122" s="30">
        <v>0.28049100000002603</v>
      </c>
      <c r="G1122" s="31">
        <v>6.2089999999999996</v>
      </c>
      <c r="I1122" s="17">
        <f t="shared" si="4"/>
        <v>4.4365773709998356E-2</v>
      </c>
    </row>
    <row r="1123" spans="1:9" ht="14.25" customHeight="1">
      <c r="A1123" s="10" t="s">
        <v>714</v>
      </c>
      <c r="B1123" s="10">
        <v>192.55</v>
      </c>
      <c r="C1123" s="11">
        <v>9039.25</v>
      </c>
      <c r="D1123" s="12">
        <v>2.0999999999999999E-3</v>
      </c>
      <c r="E1123" s="12">
        <v>-7.4000000000000003E-3</v>
      </c>
      <c r="F1123" s="30">
        <v>0.28049100000002603</v>
      </c>
      <c r="G1123" s="31">
        <v>6.3470000000000004</v>
      </c>
      <c r="I1123" s="17">
        <f t="shared" si="4"/>
        <v>4.3591602829998154E-2</v>
      </c>
    </row>
    <row r="1124" spans="1:9" ht="14.25" customHeight="1">
      <c r="A1124" s="10" t="s">
        <v>715</v>
      </c>
      <c r="B1124" s="10">
        <v>192.15</v>
      </c>
      <c r="C1124" s="11">
        <v>9106.25</v>
      </c>
      <c r="D1124" s="12">
        <v>2.4500000000000001E-2</v>
      </c>
      <c r="E1124" s="12">
        <v>4.4000000000000003E-3</v>
      </c>
      <c r="F1124" s="30">
        <v>0.28049100000002603</v>
      </c>
      <c r="G1124" s="31">
        <v>6.44</v>
      </c>
      <c r="I1124" s="17">
        <f t="shared" si="4"/>
        <v>4.757053999999844E-2</v>
      </c>
    </row>
    <row r="1125" spans="1:9" ht="14.25" customHeight="1">
      <c r="A1125" s="10" t="s">
        <v>716</v>
      </c>
      <c r="B1125" s="10">
        <v>187.55</v>
      </c>
      <c r="C1125" s="11">
        <v>9066.5499999999993</v>
      </c>
      <c r="D1125" s="12">
        <v>-4.0000000000000001E-3</v>
      </c>
      <c r="E1125" s="12">
        <v>2.1100000000000001E-2</v>
      </c>
      <c r="F1125" s="30">
        <v>0.28049100000002702</v>
      </c>
      <c r="G1125" s="31">
        <v>6.4249999999999998</v>
      </c>
      <c r="I1125" s="17">
        <f t="shared" si="4"/>
        <v>5.2146813349998836E-2</v>
      </c>
    </row>
    <row r="1126" spans="1:9" ht="14.25" customHeight="1">
      <c r="A1126" s="10" t="s">
        <v>717</v>
      </c>
      <c r="B1126" s="10">
        <v>188.3</v>
      </c>
      <c r="C1126" s="11">
        <v>8879.1</v>
      </c>
      <c r="D1126" s="12">
        <v>-3.73E-2</v>
      </c>
      <c r="E1126" s="12">
        <v>6.3E-3</v>
      </c>
      <c r="F1126" s="30">
        <v>0.28049100000002702</v>
      </c>
      <c r="G1126" s="31">
        <v>6.4950000000000001</v>
      </c>
      <c r="I1126" s="17">
        <f t="shared" si="4"/>
        <v>4.8499202849998424E-2</v>
      </c>
    </row>
    <row r="1127" spans="1:9" ht="14.25" customHeight="1">
      <c r="A1127" s="10" t="s">
        <v>718</v>
      </c>
      <c r="B1127" s="10">
        <v>195.6</v>
      </c>
      <c r="C1127" s="11">
        <v>8823.25</v>
      </c>
      <c r="D1127" s="12">
        <v>-1.7600000000000001E-2</v>
      </c>
      <c r="E1127" s="12">
        <v>-3.4299999999999997E-2</v>
      </c>
      <c r="F1127" s="30">
        <v>0.28049100000002702</v>
      </c>
      <c r="G1127" s="31">
        <v>6.49</v>
      </c>
      <c r="I1127" s="17">
        <f t="shared" si="4"/>
        <v>3.7075292799997321E-2</v>
      </c>
    </row>
    <row r="1128" spans="1:9" ht="14.25" customHeight="1">
      <c r="A1128" s="10" t="s">
        <v>719</v>
      </c>
      <c r="B1128" s="10">
        <v>199.1</v>
      </c>
      <c r="C1128" s="11">
        <v>9136.85</v>
      </c>
      <c r="D1128" s="12">
        <v>-4.4999999999999997E-3</v>
      </c>
      <c r="E1128" s="12">
        <v>-5.9999999999999995E-4</v>
      </c>
      <c r="F1128" s="30">
        <v>0.28049100000002702</v>
      </c>
      <c r="G1128" s="31">
        <v>6.4409999999999998</v>
      </c>
      <c r="I1128" s="17">
        <f t="shared" si="4"/>
        <v>4.6175280089998237E-2</v>
      </c>
    </row>
    <row r="1129" spans="1:9" ht="14.25" customHeight="1">
      <c r="A1129" s="10" t="s">
        <v>720</v>
      </c>
      <c r="B1129" s="10">
        <v>200</v>
      </c>
      <c r="C1129" s="11">
        <v>9142.75</v>
      </c>
      <c r="D1129" s="12">
        <v>2.7699999999999999E-2</v>
      </c>
      <c r="E1129" s="12">
        <v>-2.5700000000000001E-2</v>
      </c>
      <c r="F1129" s="30">
        <v>0.28049100000002702</v>
      </c>
      <c r="G1129" s="31">
        <v>6.4139999999999997</v>
      </c>
      <c r="I1129" s="17">
        <f t="shared" si="4"/>
        <v>3.8940688559997577E-2</v>
      </c>
    </row>
    <row r="1130" spans="1:9" ht="14.25" customHeight="1">
      <c r="A1130" s="18">
        <v>44170</v>
      </c>
      <c r="B1130" s="10">
        <v>194.6</v>
      </c>
      <c r="C1130" s="11">
        <v>9383.5499999999993</v>
      </c>
      <c r="D1130" s="12">
        <v>-2.3099999999999999E-2</v>
      </c>
      <c r="E1130" s="12">
        <v>2.0299999999999999E-2</v>
      </c>
      <c r="F1130" s="30">
        <v>0.28049100000002702</v>
      </c>
      <c r="G1130" s="31">
        <v>6.306</v>
      </c>
      <c r="I1130" s="17">
        <f t="shared" si="4"/>
        <v>5.1066204839998845E-2</v>
      </c>
    </row>
    <row r="1131" spans="1:9" ht="14.25" customHeight="1">
      <c r="A1131" s="18">
        <v>44140</v>
      </c>
      <c r="B1131" s="10">
        <v>199.2</v>
      </c>
      <c r="C1131" s="11">
        <v>9196.5499999999993</v>
      </c>
      <c r="D1131" s="12">
        <v>-7.7000000000000002E-3</v>
      </c>
      <c r="E1131" s="12">
        <v>-4.5999999999999999E-3</v>
      </c>
      <c r="F1131" s="30">
        <v>0.28049100000002702</v>
      </c>
      <c r="G1131" s="31">
        <v>6.1379999999999999</v>
      </c>
      <c r="I1131" s="17">
        <f t="shared" si="4"/>
        <v>4.2873203819998214E-2</v>
      </c>
    </row>
    <row r="1132" spans="1:9" ht="14.25" customHeight="1">
      <c r="A1132" s="18">
        <v>44048</v>
      </c>
      <c r="B1132" s="10">
        <v>200.75</v>
      </c>
      <c r="C1132" s="11">
        <v>9239.2000000000007</v>
      </c>
      <c r="D1132" s="12">
        <v>-4.0000000000000001E-3</v>
      </c>
      <c r="E1132" s="12">
        <v>-1.2999999999999999E-3</v>
      </c>
      <c r="F1132" s="30">
        <v>0.28049100000002702</v>
      </c>
      <c r="G1132" s="31">
        <v>6.2089999999999996</v>
      </c>
      <c r="I1132" s="17">
        <f t="shared" si="4"/>
        <v>4.4309675509998286E-2</v>
      </c>
    </row>
    <row r="1133" spans="1:9" ht="14.25" customHeight="1">
      <c r="A1133" s="18">
        <v>44017</v>
      </c>
      <c r="B1133" s="10">
        <v>201.55</v>
      </c>
      <c r="C1133" s="11">
        <v>9251.5</v>
      </c>
      <c r="D1133" s="12">
        <v>-1.66E-2</v>
      </c>
      <c r="E1133" s="12">
        <v>5.7000000000000002E-3</v>
      </c>
      <c r="F1133" s="30">
        <v>0.28049100000002702</v>
      </c>
      <c r="G1133" s="31">
        <v>6.1440000000000001</v>
      </c>
      <c r="I1133" s="17">
        <f t="shared" si="4"/>
        <v>4.5805431659998494E-2</v>
      </c>
    </row>
    <row r="1134" spans="1:9" ht="14.25" customHeight="1">
      <c r="A1134" s="18">
        <v>43987</v>
      </c>
      <c r="B1134" s="10">
        <v>204.95</v>
      </c>
      <c r="C1134" s="11">
        <v>9199.0499999999993</v>
      </c>
      <c r="D1134" s="12">
        <v>-5.7700000000000001E-2</v>
      </c>
      <c r="E1134" s="12">
        <v>-7.7999999999999996E-3</v>
      </c>
      <c r="F1134" s="30">
        <v>0.28049100000002702</v>
      </c>
      <c r="G1134" s="31">
        <v>6.2249999999999996</v>
      </c>
      <c r="I1134" s="17">
        <f t="shared" si="4"/>
        <v>4.2601605449998109E-2</v>
      </c>
    </row>
    <row r="1135" spans="1:9" ht="14.25" customHeight="1">
      <c r="A1135" s="18">
        <v>43956</v>
      </c>
      <c r="B1135" s="10">
        <v>217.5</v>
      </c>
      <c r="C1135" s="11">
        <v>9270.9</v>
      </c>
      <c r="D1135" s="12">
        <v>-8.8999999999999999E-3</v>
      </c>
      <c r="E1135" s="12">
        <v>7.1000000000000004E-3</v>
      </c>
      <c r="F1135" s="30">
        <v>0.28049100000002702</v>
      </c>
      <c r="G1135" s="31">
        <v>6.3040000000000003</v>
      </c>
      <c r="I1135" s="17">
        <f t="shared" si="4"/>
        <v>4.7349333459998491E-2</v>
      </c>
    </row>
    <row r="1136" spans="1:9" ht="14.25" customHeight="1">
      <c r="A1136" s="18">
        <v>43926</v>
      </c>
      <c r="B1136" s="10">
        <v>219.45</v>
      </c>
      <c r="C1136" s="11">
        <v>9205.6</v>
      </c>
      <c r="D1136" s="12">
        <v>-0.04</v>
      </c>
      <c r="E1136" s="12">
        <v>-9.4999999999999998E-3</v>
      </c>
      <c r="F1136" s="30">
        <v>0.28049100000002702</v>
      </c>
      <c r="G1136" s="31">
        <v>6.3789999999999996</v>
      </c>
      <c r="I1136" s="17">
        <f t="shared" si="4"/>
        <v>4.3232814609998019E-2</v>
      </c>
    </row>
    <row r="1137" spans="1:9" ht="14.25" customHeight="1">
      <c r="A1137" s="10" t="s">
        <v>721</v>
      </c>
      <c r="B1137" s="10">
        <v>228.6</v>
      </c>
      <c r="C1137" s="11">
        <v>9293.5</v>
      </c>
      <c r="D1137" s="12">
        <v>6.13E-2</v>
      </c>
      <c r="E1137" s="12">
        <v>-5.74E-2</v>
      </c>
      <c r="F1137" s="30">
        <v>0.28049100000002702</v>
      </c>
      <c r="G1137" s="31">
        <v>6.2590000000000003</v>
      </c>
      <c r="I1137" s="17">
        <f t="shared" si="4"/>
        <v>2.8933884909996758E-2</v>
      </c>
    </row>
    <row r="1138" spans="1:9" ht="14.25" customHeight="1">
      <c r="A1138" s="10" t="s">
        <v>722</v>
      </c>
      <c r="B1138" s="10">
        <v>215.4</v>
      </c>
      <c r="C1138" s="11">
        <v>9859.9</v>
      </c>
      <c r="D1138" s="12">
        <v>1.9400000000000001E-2</v>
      </c>
      <c r="E1138" s="12">
        <v>3.2099999999999997E-2</v>
      </c>
      <c r="F1138" s="30">
        <v>0.28049100000002702</v>
      </c>
      <c r="G1138" s="31">
        <v>6.41</v>
      </c>
      <c r="I1138" s="17">
        <f t="shared" si="4"/>
        <v>5.5124287999999133E-2</v>
      </c>
    </row>
    <row r="1139" spans="1:9" ht="14.25" customHeight="1">
      <c r="A1139" s="10" t="s">
        <v>723</v>
      </c>
      <c r="B1139" s="10">
        <v>211.3</v>
      </c>
      <c r="C1139" s="11">
        <v>9553.35</v>
      </c>
      <c r="D1139" s="12">
        <v>6.8999999999999999E-3</v>
      </c>
      <c r="E1139" s="12">
        <v>1.84E-2</v>
      </c>
      <c r="F1139" s="30">
        <v>0.28049100000002702</v>
      </c>
      <c r="G1139" s="31">
        <v>6.2960000000000003</v>
      </c>
      <c r="I1139" s="17">
        <f t="shared" si="4"/>
        <v>5.0461321039998799E-2</v>
      </c>
    </row>
    <row r="1140" spans="1:9" ht="14.25" customHeight="1">
      <c r="A1140" s="10" t="s">
        <v>724</v>
      </c>
      <c r="B1140" s="10">
        <v>209.85</v>
      </c>
      <c r="C1140" s="11">
        <v>9380.9</v>
      </c>
      <c r="D1140" s="12">
        <v>-3.0999999999999999E-3</v>
      </c>
      <c r="E1140" s="12">
        <v>1.06E-2</v>
      </c>
      <c r="F1140" s="30">
        <v>0.28049100000002702</v>
      </c>
      <c r="G1140" s="31">
        <v>6.2649999999999997</v>
      </c>
      <c r="I1140" s="17">
        <f t="shared" si="4"/>
        <v>4.8050443449998592E-2</v>
      </c>
    </row>
    <row r="1141" spans="1:9" ht="14.25" customHeight="1">
      <c r="A1141" s="10" t="s">
        <v>725</v>
      </c>
      <c r="B1141" s="10">
        <v>210.5</v>
      </c>
      <c r="C1141" s="11">
        <v>9282.2999999999993</v>
      </c>
      <c r="D1141" s="12">
        <v>-4.4699999999999997E-2</v>
      </c>
      <c r="E1141" s="12">
        <v>1.4E-2</v>
      </c>
      <c r="F1141" s="30">
        <v>0.28049100000002702</v>
      </c>
      <c r="G1141" s="31">
        <v>6.2080000000000002</v>
      </c>
      <c r="I1141" s="17">
        <f t="shared" si="4"/>
        <v>4.8593992719998702E-2</v>
      </c>
    </row>
    <row r="1142" spans="1:9" ht="14.25" customHeight="1">
      <c r="A1142" s="10" t="s">
        <v>726</v>
      </c>
      <c r="B1142" s="10">
        <v>220.35</v>
      </c>
      <c r="C1142" s="11">
        <v>9154.4</v>
      </c>
      <c r="D1142" s="12">
        <v>-4.1300000000000003E-2</v>
      </c>
      <c r="E1142" s="12">
        <v>-1.7100000000000001E-2</v>
      </c>
      <c r="F1142" s="30">
        <v>0.28049100000002702</v>
      </c>
      <c r="G1142" s="31">
        <v>6.3220000000000001</v>
      </c>
      <c r="I1142" s="17">
        <f t="shared" si="4"/>
        <v>4.0690962879997829E-2</v>
      </c>
    </row>
    <row r="1143" spans="1:9" ht="14.25" customHeight="1">
      <c r="A1143" s="10" t="s">
        <v>727</v>
      </c>
      <c r="B1143" s="10">
        <v>229.85</v>
      </c>
      <c r="C1143" s="11">
        <v>9313.9</v>
      </c>
      <c r="D1143" s="12">
        <v>7.7600000000000002E-2</v>
      </c>
      <c r="E1143" s="12">
        <v>1.38E-2</v>
      </c>
      <c r="F1143" s="30">
        <v>0.28049100000002702</v>
      </c>
      <c r="G1143" s="31">
        <v>6.2359999999999998</v>
      </c>
      <c r="I1143" s="17">
        <f t="shared" si="4"/>
        <v>4.8739357039998689E-2</v>
      </c>
    </row>
    <row r="1144" spans="1:9" ht="14.25" customHeight="1">
      <c r="A1144" s="10" t="s">
        <v>728</v>
      </c>
      <c r="B1144" s="10">
        <v>213.3</v>
      </c>
      <c r="C1144" s="11">
        <v>9187.2999999999993</v>
      </c>
      <c r="D1144" s="12">
        <v>-1.55E-2</v>
      </c>
      <c r="E1144" s="12">
        <v>2.29E-2</v>
      </c>
      <c r="F1144" s="30">
        <v>0.28049100000002702</v>
      </c>
      <c r="G1144" s="31">
        <v>6.125</v>
      </c>
      <c r="I1144" s="17">
        <f t="shared" si="4"/>
        <v>5.0493170149998962E-2</v>
      </c>
    </row>
    <row r="1145" spans="1:9" ht="14.25" customHeight="1">
      <c r="A1145" s="10" t="s">
        <v>729</v>
      </c>
      <c r="B1145" s="10">
        <v>216.65</v>
      </c>
      <c r="C1145" s="11">
        <v>8981.4500000000007</v>
      </c>
      <c r="D1145" s="12">
        <v>0.1983</v>
      </c>
      <c r="E1145" s="12">
        <v>-3.0300000000000001E-2</v>
      </c>
      <c r="F1145" s="30">
        <v>0.28049100000002702</v>
      </c>
      <c r="G1145" s="31">
        <v>6.0659999999999998</v>
      </c>
      <c r="I1145" s="17">
        <f t="shared" si="4"/>
        <v>3.5146538639997539E-2</v>
      </c>
    </row>
    <row r="1146" spans="1:9" ht="14.25" customHeight="1">
      <c r="A1146" s="10" t="s">
        <v>730</v>
      </c>
      <c r="B1146" s="10">
        <v>180.8</v>
      </c>
      <c r="C1146" s="11">
        <v>9261.85</v>
      </c>
      <c r="D1146" s="12">
        <v>3.3399999999999999E-2</v>
      </c>
      <c r="E1146" s="12">
        <v>-5.0000000000000001E-4</v>
      </c>
      <c r="F1146" s="30">
        <v>0.28049100000002702</v>
      </c>
      <c r="G1146" s="31">
        <v>6.1849999999999996</v>
      </c>
      <c r="I1146" s="17">
        <f t="shared" si="4"/>
        <v>4.4361386149998308E-2</v>
      </c>
    </row>
    <row r="1147" spans="1:9" ht="14.25" customHeight="1">
      <c r="A1147" s="10" t="s">
        <v>731</v>
      </c>
      <c r="B1147" s="10">
        <v>174.95</v>
      </c>
      <c r="C1147" s="11">
        <v>9266.75</v>
      </c>
      <c r="D1147" s="12">
        <v>-1.4E-3</v>
      </c>
      <c r="E1147" s="12">
        <v>3.0499999999999999E-2</v>
      </c>
      <c r="F1147" s="30">
        <v>0.28049100000002702</v>
      </c>
      <c r="G1147" s="31">
        <v>6.2389999999999999</v>
      </c>
      <c r="I1147" s="17">
        <f t="shared" si="4"/>
        <v>5.3445142009999141E-2</v>
      </c>
    </row>
    <row r="1148" spans="1:9" ht="14.25" customHeight="1">
      <c r="A1148" s="10" t="s">
        <v>732</v>
      </c>
      <c r="B1148" s="10">
        <v>175.2</v>
      </c>
      <c r="C1148" s="11">
        <v>8992.7999999999993</v>
      </c>
      <c r="D1148" s="12">
        <v>0</v>
      </c>
      <c r="E1148" s="12">
        <v>7.6E-3</v>
      </c>
      <c r="F1148" s="30">
        <v>0.28049100000002702</v>
      </c>
      <c r="G1148" s="31">
        <v>6.226</v>
      </c>
      <c r="I1148" s="17">
        <f t="shared" si="4"/>
        <v>4.6928361939998525E-2</v>
      </c>
    </row>
    <row r="1149" spans="1:9" ht="14.25" customHeight="1">
      <c r="A1149" s="10" t="s">
        <v>733</v>
      </c>
      <c r="B1149" s="10">
        <v>175.2</v>
      </c>
      <c r="C1149" s="11">
        <v>8925.2999999999993</v>
      </c>
      <c r="D1149" s="12">
        <v>-3.7000000000000002E-3</v>
      </c>
      <c r="E1149" s="12">
        <v>-7.6E-3</v>
      </c>
      <c r="F1149" s="30">
        <v>0.28049100000002702</v>
      </c>
      <c r="G1149" s="31">
        <v>6.3419999999999996</v>
      </c>
      <c r="I1149" s="17">
        <f t="shared" si="4"/>
        <v>4.3499529179998081E-2</v>
      </c>
    </row>
    <row r="1150" spans="1:9" ht="14.25" customHeight="1">
      <c r="A1150" s="18">
        <v>44078</v>
      </c>
      <c r="B1150" s="10">
        <v>175.85</v>
      </c>
      <c r="C1150" s="11">
        <v>8993.85</v>
      </c>
      <c r="D1150" s="12">
        <v>-1.35E-2</v>
      </c>
      <c r="E1150" s="12">
        <v>-1.2999999999999999E-2</v>
      </c>
      <c r="F1150" s="30">
        <v>0.28049100000002702</v>
      </c>
      <c r="G1150" s="31">
        <v>6.3460000000000001</v>
      </c>
      <c r="I1150" s="17">
        <f t="shared" si="4"/>
        <v>4.2013658139997939E-2</v>
      </c>
    </row>
    <row r="1151" spans="1:9" ht="14.25" customHeight="1">
      <c r="A1151" s="18">
        <v>44047</v>
      </c>
      <c r="B1151" s="10">
        <v>178.25</v>
      </c>
      <c r="C1151" s="11">
        <v>9111.9</v>
      </c>
      <c r="D1151" s="12">
        <v>1.4E-3</v>
      </c>
      <c r="E1151" s="12">
        <v>4.1500000000000002E-2</v>
      </c>
      <c r="F1151" s="30">
        <v>0.28049100000002702</v>
      </c>
      <c r="G1151" s="31">
        <v>6.3710000000000004</v>
      </c>
      <c r="I1151" s="17">
        <f t="shared" si="4"/>
        <v>5.7480294889999402E-2</v>
      </c>
    </row>
    <row r="1152" spans="1:9" ht="14.25" customHeight="1">
      <c r="A1152" s="18">
        <v>44016</v>
      </c>
      <c r="B1152" s="10">
        <v>178</v>
      </c>
      <c r="C1152" s="11">
        <v>8748.75</v>
      </c>
      <c r="D1152" s="12">
        <v>-1.7899999999999999E-2</v>
      </c>
      <c r="E1152" s="12">
        <v>-4.8999999999999998E-3</v>
      </c>
      <c r="F1152" s="30">
        <v>0.28049100000002702</v>
      </c>
      <c r="G1152" s="31">
        <v>6.3780000000000001</v>
      </c>
      <c r="I1152" s="17">
        <f t="shared" si="4"/>
        <v>4.4515878119998145E-2</v>
      </c>
    </row>
    <row r="1153" spans="1:9" ht="14.25" customHeight="1">
      <c r="A1153" s="18">
        <v>43894</v>
      </c>
      <c r="B1153" s="10">
        <v>181.25</v>
      </c>
      <c r="C1153" s="11">
        <v>8792.2000000000007</v>
      </c>
      <c r="D1153" s="12">
        <v>-1.1000000000000001E-3</v>
      </c>
      <c r="E1153" s="12">
        <v>8.7599999999999997E-2</v>
      </c>
      <c r="F1153" s="30">
        <v>0.28049100000002702</v>
      </c>
      <c r="G1153" s="31">
        <v>6.3460000000000001</v>
      </c>
      <c r="I1153" s="17">
        <f t="shared" si="4"/>
        <v>7.023105274000066E-2</v>
      </c>
    </row>
    <row r="1154" spans="1:9" ht="14.25" customHeight="1">
      <c r="A1154" s="18">
        <v>43834</v>
      </c>
      <c r="B1154" s="10">
        <v>181.45</v>
      </c>
      <c r="C1154" s="11">
        <v>8083.8</v>
      </c>
      <c r="D1154" s="12">
        <v>-6.6E-3</v>
      </c>
      <c r="E1154" s="12">
        <v>-2.06E-2</v>
      </c>
      <c r="F1154" s="30">
        <v>0.28049100000002702</v>
      </c>
      <c r="G1154" s="31">
        <v>6.367</v>
      </c>
      <c r="I1154" s="17">
        <f t="shared" si="4"/>
        <v>4.0033023429997719E-2</v>
      </c>
    </row>
    <row r="1155" spans="1:9" ht="14.25" customHeight="1">
      <c r="A1155" s="10" t="s">
        <v>734</v>
      </c>
      <c r="B1155" s="10">
        <v>182.65</v>
      </c>
      <c r="C1155" s="11">
        <v>8253.7999999999993</v>
      </c>
      <c r="D1155" s="12">
        <v>2.9000000000000001E-2</v>
      </c>
      <c r="E1155" s="12">
        <v>-0.04</v>
      </c>
      <c r="F1155" s="30">
        <v>0.28049100000002702</v>
      </c>
      <c r="G1155" s="31">
        <v>6.367</v>
      </c>
      <c r="I1155" s="17">
        <f t="shared" si="4"/>
        <v>3.4591498029997197E-2</v>
      </c>
    </row>
    <row r="1156" spans="1:9" ht="14.25" customHeight="1">
      <c r="A1156" s="10" t="s">
        <v>735</v>
      </c>
      <c r="B1156" s="10">
        <v>177.5</v>
      </c>
      <c r="C1156" s="11">
        <v>8597.75</v>
      </c>
      <c r="D1156" s="12">
        <v>-7.4999999999999997E-3</v>
      </c>
      <c r="E1156" s="12">
        <v>3.8199999999999998E-2</v>
      </c>
      <c r="F1156" s="30">
        <v>0.28049100000002702</v>
      </c>
      <c r="G1156" s="31">
        <v>6.4219999999999997</v>
      </c>
      <c r="I1156" s="17">
        <f t="shared" si="4"/>
        <v>5.6921624179999297E-2</v>
      </c>
    </row>
    <row r="1157" spans="1:9" ht="14.25" customHeight="1">
      <c r="A1157" s="10" t="s">
        <v>736</v>
      </c>
      <c r="B1157" s="10">
        <v>178.85</v>
      </c>
      <c r="C1157" s="11">
        <v>8281.1</v>
      </c>
      <c r="D1157" s="12">
        <v>-4.4999999999999997E-3</v>
      </c>
      <c r="E1157" s="12">
        <v>-4.3799999999999999E-2</v>
      </c>
      <c r="F1157" s="30">
        <v>0.28049100000002702</v>
      </c>
      <c r="G1157" s="31">
        <v>6.3840000000000003</v>
      </c>
      <c r="I1157" s="17">
        <f t="shared" si="4"/>
        <v>3.364794875999709E-2</v>
      </c>
    </row>
    <row r="1158" spans="1:9" ht="14.25" customHeight="1">
      <c r="A1158" s="10" t="s">
        <v>737</v>
      </c>
      <c r="B1158" s="10">
        <v>179.65</v>
      </c>
      <c r="C1158" s="11">
        <v>8660.25</v>
      </c>
      <c r="D1158" s="12">
        <v>-4.7000000000000002E-3</v>
      </c>
      <c r="E1158" s="12">
        <v>2.2000000000000001E-3</v>
      </c>
      <c r="F1158" s="30">
        <v>0.28049100000002702</v>
      </c>
      <c r="G1158" s="31">
        <v>6.3869999999999996</v>
      </c>
      <c r="I1158" s="17">
        <f t="shared" si="4"/>
        <v>4.6572120029998332E-2</v>
      </c>
    </row>
    <row r="1159" spans="1:9" ht="14.25" customHeight="1">
      <c r="A1159" s="10" t="s">
        <v>738</v>
      </c>
      <c r="B1159" s="10">
        <v>180.5</v>
      </c>
      <c r="C1159" s="11">
        <v>8641.4500000000007</v>
      </c>
      <c r="D1159" s="12">
        <v>-1.4999999999999999E-2</v>
      </c>
      <c r="E1159" s="12">
        <v>3.8899999999999997E-2</v>
      </c>
      <c r="F1159" s="30">
        <v>0.28049100000002702</v>
      </c>
      <c r="G1159" s="31">
        <v>6.3689999999999998</v>
      </c>
      <c r="I1159" s="17">
        <f t="shared" si="4"/>
        <v>5.6736628109999326E-2</v>
      </c>
    </row>
    <row r="1160" spans="1:9" ht="14.25" customHeight="1">
      <c r="A1160" s="10" t="s">
        <v>739</v>
      </c>
      <c r="B1160" s="10">
        <v>183.25</v>
      </c>
      <c r="C1160" s="11">
        <v>8317.85</v>
      </c>
      <c r="D1160" s="12">
        <v>1.78E-2</v>
      </c>
      <c r="E1160" s="12">
        <v>6.6199999999999995E-2</v>
      </c>
      <c r="F1160" s="30">
        <v>0.28049100000002702</v>
      </c>
      <c r="G1160" s="31">
        <v>6.423</v>
      </c>
      <c r="I1160" s="17">
        <f t="shared" si="4"/>
        <v>6.4782567270000049E-2</v>
      </c>
    </row>
    <row r="1161" spans="1:9" ht="14.25" customHeight="1">
      <c r="A1161" s="10" t="s">
        <v>740</v>
      </c>
      <c r="B1161" s="10">
        <v>180.05</v>
      </c>
      <c r="C1161" s="11">
        <v>7801.05</v>
      </c>
      <c r="D1161" s="12">
        <v>-0.14530000000000001</v>
      </c>
      <c r="E1161" s="12">
        <v>2.5100000000000001E-2</v>
      </c>
      <c r="F1161" s="30">
        <v>0.28049100000002702</v>
      </c>
      <c r="G1161" s="31">
        <v>6.4729999999999999</v>
      </c>
      <c r="I1161" s="17">
        <f t="shared" si="4"/>
        <v>5.3614141669998922E-2</v>
      </c>
    </row>
    <row r="1162" spans="1:9" ht="14.25" customHeight="1">
      <c r="A1162" s="10" t="s">
        <v>741</v>
      </c>
      <c r="B1162" s="10">
        <v>210.65</v>
      </c>
      <c r="C1162" s="11">
        <v>7610.25</v>
      </c>
      <c r="D1162" s="12">
        <v>8.6E-3</v>
      </c>
      <c r="E1162" s="12">
        <v>-0.1298</v>
      </c>
      <c r="F1162" s="30">
        <v>0.28049100000002702</v>
      </c>
      <c r="G1162" s="31">
        <v>6.4640000000000004</v>
      </c>
      <c r="I1162" s="17">
        <f t="shared" si="4"/>
        <v>1.010132995999475E-2</v>
      </c>
    </row>
    <row r="1163" spans="1:9" ht="14.25" customHeight="1">
      <c r="A1163" s="10" t="s">
        <v>742</v>
      </c>
      <c r="B1163" s="10">
        <v>208.85</v>
      </c>
      <c r="C1163" s="11">
        <v>8745.4500000000007</v>
      </c>
      <c r="D1163" s="12">
        <v>-3.4700000000000002E-2</v>
      </c>
      <c r="E1163" s="12">
        <v>5.8299999999999998E-2</v>
      </c>
      <c r="F1163" s="30">
        <v>0.28049100000002702</v>
      </c>
      <c r="G1163" s="31">
        <v>6.44</v>
      </c>
      <c r="I1163" s="17">
        <f t="shared" si="4"/>
        <v>6.2689004899999831E-2</v>
      </c>
    </row>
    <row r="1164" spans="1:9" ht="14.25" customHeight="1">
      <c r="A1164" s="10" t="s">
        <v>743</v>
      </c>
      <c r="B1164" s="10">
        <v>216.35</v>
      </c>
      <c r="C1164" s="11">
        <v>8263.4500000000007</v>
      </c>
      <c r="D1164" s="12">
        <v>-0.1159</v>
      </c>
      <c r="E1164" s="12">
        <v>-2.4199999999999999E-2</v>
      </c>
      <c r="F1164" s="30">
        <v>0.28049100000002702</v>
      </c>
      <c r="G1164" s="31">
        <v>6.4390000000000001</v>
      </c>
      <c r="I1164" s="17">
        <f t="shared" si="4"/>
        <v>3.9541302309997611E-2</v>
      </c>
    </row>
    <row r="1165" spans="1:9" ht="14.25" customHeight="1">
      <c r="A1165" s="10" t="s">
        <v>744</v>
      </c>
      <c r="B1165" s="10">
        <v>244.7</v>
      </c>
      <c r="C1165" s="11">
        <v>8468.7999999999993</v>
      </c>
      <c r="D1165" s="12">
        <v>-6.59E-2</v>
      </c>
      <c r="E1165" s="12">
        <v>-5.5599999999999997E-2</v>
      </c>
      <c r="F1165" s="30">
        <v>0.28049100000002702</v>
      </c>
      <c r="G1165" s="31">
        <v>6.4459999999999997</v>
      </c>
      <c r="I1165" s="17">
        <f t="shared" si="4"/>
        <v>3.0784250539996762E-2</v>
      </c>
    </row>
    <row r="1166" spans="1:9" ht="14.25" customHeight="1">
      <c r="A1166" s="10" t="s">
        <v>745</v>
      </c>
      <c r="B1166" s="10">
        <v>261.95</v>
      </c>
      <c r="C1166" s="11">
        <v>8967.0499999999993</v>
      </c>
      <c r="D1166" s="12">
        <v>-8.2000000000000003E-2</v>
      </c>
      <c r="E1166" s="12">
        <v>-2.5000000000000001E-2</v>
      </c>
      <c r="F1166" s="30">
        <v>0.28049100000002802</v>
      </c>
      <c r="G1166" s="31">
        <v>6.5049999999999999</v>
      </c>
      <c r="I1166" s="17">
        <f t="shared" si="4"/>
        <v>3.979178544999748E-2</v>
      </c>
    </row>
    <row r="1167" spans="1:9" ht="14.25" customHeight="1">
      <c r="A1167" s="10" t="s">
        <v>746</v>
      </c>
      <c r="B1167" s="10">
        <v>285.35000000000002</v>
      </c>
      <c r="C1167" s="11">
        <v>9197.4</v>
      </c>
      <c r="D1167" s="12">
        <v>7.0099999999999996E-2</v>
      </c>
      <c r="E1167" s="12">
        <v>-7.6100000000000001E-2</v>
      </c>
      <c r="F1167" s="30">
        <v>0.28049100000002802</v>
      </c>
      <c r="G1167" s="31">
        <v>6.5039999999999996</v>
      </c>
      <c r="I1167" s="17">
        <f t="shared" si="4"/>
        <v>2.5451500259996047E-2</v>
      </c>
    </row>
    <row r="1168" spans="1:9" ht="14.25" customHeight="1">
      <c r="A1168" s="18">
        <v>44168</v>
      </c>
      <c r="B1168" s="10">
        <v>266.64999999999998</v>
      </c>
      <c r="C1168" s="11">
        <v>9955.2000000000007</v>
      </c>
      <c r="D1168" s="12">
        <v>-9.3600000000000003E-2</v>
      </c>
      <c r="E1168" s="12">
        <v>3.8100000000000002E-2</v>
      </c>
      <c r="F1168" s="30">
        <v>0.28049100000002802</v>
      </c>
      <c r="G1168" s="31">
        <v>6.5030000000000001</v>
      </c>
      <c r="I1168" s="17">
        <f t="shared" si="4"/>
        <v>5.7476377369999249E-2</v>
      </c>
    </row>
    <row r="1169" spans="1:9" ht="14.25" customHeight="1">
      <c r="A1169" s="18">
        <v>44138</v>
      </c>
      <c r="B1169" s="10">
        <v>294.2</v>
      </c>
      <c r="C1169" s="11">
        <v>9590.15</v>
      </c>
      <c r="D1169" s="12">
        <v>-1.0800000000000001E-2</v>
      </c>
      <c r="E1169" s="12">
        <v>-8.3000000000000004E-2</v>
      </c>
      <c r="F1169" s="30">
        <v>0.28049100000002802</v>
      </c>
      <c r="G1169" s="31">
        <v>6.5990000000000002</v>
      </c>
      <c r="I1169" s="17">
        <f t="shared" si="4"/>
        <v>2.4199645909995827E-2</v>
      </c>
    </row>
    <row r="1170" spans="1:9" ht="14.25" customHeight="1">
      <c r="A1170" s="18">
        <v>44077</v>
      </c>
      <c r="B1170" s="10">
        <v>297.39999999999998</v>
      </c>
      <c r="C1170" s="11">
        <v>10458.4</v>
      </c>
      <c r="D1170" s="12">
        <v>-9.4899999999999998E-2</v>
      </c>
      <c r="E1170" s="12">
        <v>6.9999999999999999E-4</v>
      </c>
      <c r="F1170" s="30">
        <v>0.28049100000002802</v>
      </c>
      <c r="G1170" s="31">
        <v>6.5579999999999998</v>
      </c>
      <c r="I1170" s="17">
        <f t="shared" si="4"/>
        <v>4.7381743919998179E-2</v>
      </c>
    </row>
    <row r="1171" spans="1:9" ht="14.25" customHeight="1">
      <c r="A1171" s="18">
        <v>43985</v>
      </c>
      <c r="B1171" s="10">
        <v>328.6</v>
      </c>
      <c r="C1171" s="11">
        <v>10451.450000000001</v>
      </c>
      <c r="D1171" s="12">
        <v>-1.23E-2</v>
      </c>
      <c r="E1171" s="12">
        <v>-4.9000000000000002E-2</v>
      </c>
      <c r="F1171" s="30">
        <v>0.28049100000002802</v>
      </c>
      <c r="G1171" s="31">
        <v>6.5679999999999996</v>
      </c>
      <c r="I1171" s="17">
        <f t="shared" si="4"/>
        <v>3.351329211999679E-2</v>
      </c>
    </row>
    <row r="1172" spans="1:9" ht="14.25" customHeight="1">
      <c r="A1172" s="18">
        <v>43954</v>
      </c>
      <c r="B1172" s="10">
        <v>332.7</v>
      </c>
      <c r="C1172" s="11">
        <v>10989.45</v>
      </c>
      <c r="D1172" s="12">
        <v>1.0200000000000001E-2</v>
      </c>
      <c r="E1172" s="12">
        <v>-2.4799999999999999E-2</v>
      </c>
      <c r="F1172" s="30">
        <v>0.28049100000002802</v>
      </c>
      <c r="G1172" s="31">
        <v>6.5750000000000002</v>
      </c>
      <c r="I1172" s="17">
        <f t="shared" si="4"/>
        <v>4.0351539949997461E-2</v>
      </c>
    </row>
    <row r="1173" spans="1:9" ht="14.25" customHeight="1">
      <c r="A1173" s="18">
        <v>43924</v>
      </c>
      <c r="B1173" s="10">
        <v>329.35</v>
      </c>
      <c r="C1173" s="11">
        <v>11269</v>
      </c>
      <c r="D1173" s="12">
        <v>-9.1999999999999998E-3</v>
      </c>
      <c r="E1173" s="12">
        <v>1.6000000000000001E-3</v>
      </c>
      <c r="F1173" s="30">
        <v>0.28049100000002802</v>
      </c>
      <c r="G1173" s="31">
        <v>6.5510000000000002</v>
      </c>
      <c r="I1173" s="17">
        <f t="shared" si="4"/>
        <v>4.7583820189998211E-2</v>
      </c>
    </row>
    <row r="1174" spans="1:9" ht="14.25" customHeight="1">
      <c r="A1174" s="18">
        <v>43893</v>
      </c>
      <c r="B1174" s="10">
        <v>332.4</v>
      </c>
      <c r="C1174" s="11">
        <v>11251</v>
      </c>
      <c r="D1174" s="12">
        <v>-2E-3</v>
      </c>
      <c r="E1174" s="12">
        <v>-4.5999999999999999E-3</v>
      </c>
      <c r="F1174" s="30">
        <v>0.28049100000002802</v>
      </c>
      <c r="G1174" s="31">
        <v>6.5780000000000003</v>
      </c>
      <c r="I1174" s="17">
        <f t="shared" si="4"/>
        <v>4.6039043419998038E-2</v>
      </c>
    </row>
    <row r="1175" spans="1:9" ht="14.25" customHeight="1">
      <c r="A1175" s="18">
        <v>43864</v>
      </c>
      <c r="B1175" s="10">
        <v>333.05</v>
      </c>
      <c r="C1175" s="11">
        <v>11303.3</v>
      </c>
      <c r="D1175" s="12">
        <v>3.0000000000000001E-3</v>
      </c>
      <c r="E1175" s="12">
        <v>1.5299999999999999E-2</v>
      </c>
      <c r="F1175" s="30">
        <v>0.28049100000002802</v>
      </c>
      <c r="G1175" s="31">
        <v>6.5960000000000001</v>
      </c>
      <c r="I1175" s="17">
        <f t="shared" si="4"/>
        <v>5.1750325939998586E-2</v>
      </c>
    </row>
    <row r="1176" spans="1:9" ht="14.25" customHeight="1">
      <c r="A1176" s="10" t="s">
        <v>747</v>
      </c>
      <c r="B1176" s="10">
        <v>332.05</v>
      </c>
      <c r="C1176" s="11">
        <v>11132.75</v>
      </c>
      <c r="D1176" s="12">
        <v>-3.1600000000000003E-2</v>
      </c>
      <c r="E1176" s="12">
        <v>-6.1999999999999998E-3</v>
      </c>
      <c r="F1176" s="30">
        <v>0.28049100000002802</v>
      </c>
      <c r="G1176" s="31">
        <v>6.6349999999999998</v>
      </c>
      <c r="I1176" s="17">
        <f t="shared" si="4"/>
        <v>4.6000377949997964E-2</v>
      </c>
    </row>
    <row r="1177" spans="1:9" ht="14.25" customHeight="1">
      <c r="A1177" s="10" t="s">
        <v>748</v>
      </c>
      <c r="B1177" s="10">
        <v>342.9</v>
      </c>
      <c r="C1177" s="11">
        <v>11201.75</v>
      </c>
      <c r="D1177" s="12">
        <v>-1.5599999999999999E-2</v>
      </c>
      <c r="E1177" s="12">
        <v>-3.7100000000000001E-2</v>
      </c>
      <c r="F1177" s="30">
        <v>0.28049100000002802</v>
      </c>
      <c r="G1177" s="31">
        <v>6.633</v>
      </c>
      <c r="I1177" s="17">
        <f t="shared" si="4"/>
        <v>3.7318815869997107E-2</v>
      </c>
    </row>
    <row r="1178" spans="1:9" ht="14.25" customHeight="1">
      <c r="A1178" s="10" t="s">
        <v>749</v>
      </c>
      <c r="B1178" s="10">
        <v>348.35</v>
      </c>
      <c r="C1178" s="11">
        <v>11633.3</v>
      </c>
      <c r="D1178" s="12">
        <v>-3.2800000000000003E-2</v>
      </c>
      <c r="E1178" s="12">
        <v>-3.8999999999999998E-3</v>
      </c>
      <c r="F1178" s="30">
        <v>0.28049100000002802</v>
      </c>
      <c r="G1178" s="31">
        <v>6.6390000000000002</v>
      </c>
      <c r="I1178" s="17">
        <f t="shared" si="4"/>
        <v>4.6674287609998033E-2</v>
      </c>
    </row>
    <row r="1179" spans="1:9" ht="14.25" customHeight="1">
      <c r="A1179" s="10" t="s">
        <v>750</v>
      </c>
      <c r="B1179" s="10">
        <v>360.15</v>
      </c>
      <c r="C1179" s="11">
        <v>11678.5</v>
      </c>
      <c r="D1179" s="12">
        <v>-1.3599999999999999E-2</v>
      </c>
      <c r="E1179" s="12">
        <v>-1.01E-2</v>
      </c>
      <c r="F1179" s="30">
        <v>0.28049100000002802</v>
      </c>
      <c r="G1179" s="31">
        <v>6.6219999999999999</v>
      </c>
      <c r="I1179" s="17">
        <f t="shared" si="4"/>
        <v>4.4812926879997862E-2</v>
      </c>
    </row>
    <row r="1180" spans="1:9" ht="14.25" customHeight="1">
      <c r="A1180" s="10" t="s">
        <v>751</v>
      </c>
      <c r="B1180" s="10">
        <v>365.1</v>
      </c>
      <c r="C1180" s="11">
        <v>11797.9</v>
      </c>
      <c r="D1180" s="12">
        <v>-1.8800000000000001E-2</v>
      </c>
      <c r="E1180" s="12">
        <v>-2.7000000000000001E-3</v>
      </c>
      <c r="F1180" s="30">
        <v>0.28049100000002802</v>
      </c>
      <c r="G1180" s="31">
        <v>6.5979999999999999</v>
      </c>
      <c r="I1180" s="17">
        <f t="shared" si="4"/>
        <v>4.6715878119998076E-2</v>
      </c>
    </row>
    <row r="1181" spans="1:9" ht="14.25" customHeight="1">
      <c r="A1181" s="10" t="s">
        <v>752</v>
      </c>
      <c r="B1181" s="10">
        <v>372.1</v>
      </c>
      <c r="C1181" s="11">
        <v>11829.4</v>
      </c>
      <c r="D1181" s="12">
        <v>9.5999999999999992E-3</v>
      </c>
      <c r="E1181" s="12">
        <v>-2.0799999999999999E-2</v>
      </c>
      <c r="F1181" s="30">
        <v>0.28049100000002802</v>
      </c>
      <c r="G1181" s="31">
        <v>6.6230000000000002</v>
      </c>
      <c r="I1181" s="17">
        <f t="shared" si="4"/>
        <v>4.1818868269997561E-2</v>
      </c>
    </row>
    <row r="1182" spans="1:9" ht="14.25" customHeight="1">
      <c r="A1182" s="10" t="s">
        <v>753</v>
      </c>
      <c r="B1182" s="10">
        <v>368.55</v>
      </c>
      <c r="C1182" s="11">
        <v>12080.85</v>
      </c>
      <c r="D1182" s="12">
        <v>-6.1999999999999998E-3</v>
      </c>
      <c r="E1182" s="12">
        <v>-3.7000000000000002E-3</v>
      </c>
      <c r="F1182" s="30">
        <v>0.28049100000002802</v>
      </c>
      <c r="G1182" s="31">
        <v>6.6619999999999999</v>
      </c>
      <c r="I1182" s="17">
        <f t="shared" si="4"/>
        <v>4.6895872879998031E-2</v>
      </c>
    </row>
    <row r="1183" spans="1:9" ht="14.25" customHeight="1">
      <c r="A1183" s="10" t="s">
        <v>754</v>
      </c>
      <c r="B1183" s="10">
        <v>370.85</v>
      </c>
      <c r="C1183" s="11">
        <v>12125.9</v>
      </c>
      <c r="D1183" s="12">
        <v>-2.3599999999999999E-2</v>
      </c>
      <c r="E1183" s="12">
        <v>1.11E-2</v>
      </c>
      <c r="F1183" s="30">
        <v>0.28049100000002802</v>
      </c>
      <c r="G1183" s="31">
        <v>6.5919999999999996</v>
      </c>
      <c r="I1183" s="17">
        <f t="shared" si="4"/>
        <v>5.0543483379998456E-2</v>
      </c>
    </row>
    <row r="1184" spans="1:9" ht="14.25" customHeight="1">
      <c r="A1184" s="10" t="s">
        <v>755</v>
      </c>
      <c r="B1184" s="10">
        <v>379.8</v>
      </c>
      <c r="C1184" s="11">
        <v>11992.5</v>
      </c>
      <c r="D1184" s="12">
        <v>-1.2999999999999999E-2</v>
      </c>
      <c r="E1184" s="12">
        <v>-4.4000000000000003E-3</v>
      </c>
      <c r="F1184" s="30">
        <v>0.28049100000002802</v>
      </c>
      <c r="G1184" s="31">
        <v>6.585</v>
      </c>
      <c r="I1184" s="17">
        <f t="shared" si="4"/>
        <v>4.6145507249998038E-2</v>
      </c>
    </row>
    <row r="1185" spans="1:9" ht="14.25" customHeight="1">
      <c r="A1185" s="10" t="s">
        <v>756</v>
      </c>
      <c r="B1185" s="10">
        <v>384.8</v>
      </c>
      <c r="C1185" s="11">
        <v>12045.8</v>
      </c>
      <c r="D1185" s="12">
        <v>-1.9699999999999999E-2</v>
      </c>
      <c r="E1185" s="12">
        <v>-5.5999999999999999E-3</v>
      </c>
      <c r="F1185" s="30">
        <v>0.28049100000002802</v>
      </c>
      <c r="G1185" s="31">
        <v>6.524</v>
      </c>
      <c r="I1185" s="17">
        <f t="shared" si="4"/>
        <v>4.5370017559998019E-2</v>
      </c>
    </row>
    <row r="1186" spans="1:9" ht="14.25" customHeight="1">
      <c r="A1186" s="10" t="s">
        <v>757</v>
      </c>
      <c r="B1186" s="10">
        <v>392.55</v>
      </c>
      <c r="C1186" s="11">
        <v>12113.45</v>
      </c>
      <c r="D1186" s="12">
        <v>-2.2499999999999999E-2</v>
      </c>
      <c r="E1186" s="12">
        <v>-5.0000000000000001E-3</v>
      </c>
      <c r="F1186" s="30">
        <v>0.28049100000002802</v>
      </c>
      <c r="G1186" s="31">
        <v>6.5570000000000004</v>
      </c>
      <c r="I1186" s="17">
        <f t="shared" si="4"/>
        <v>4.5775750129998023E-2</v>
      </c>
    </row>
    <row r="1187" spans="1:9" ht="14.25" customHeight="1">
      <c r="A1187" s="18">
        <v>44167</v>
      </c>
      <c r="B1187" s="10">
        <v>401.6</v>
      </c>
      <c r="C1187" s="11">
        <v>12174.65</v>
      </c>
      <c r="D1187" s="12">
        <v>-3.6900000000000002E-2</v>
      </c>
      <c r="E1187" s="12">
        <v>-2.2000000000000001E-3</v>
      </c>
      <c r="F1187" s="30">
        <v>0.28049100000002802</v>
      </c>
      <c r="G1187" s="31">
        <v>6.55</v>
      </c>
      <c r="I1187" s="17">
        <f t="shared" si="4"/>
        <v>4.6510759299998108E-2</v>
      </c>
    </row>
    <row r="1188" spans="1:9" ht="14.25" customHeight="1">
      <c r="A1188" s="18">
        <v>44137</v>
      </c>
      <c r="B1188" s="10">
        <v>417</v>
      </c>
      <c r="C1188" s="11">
        <v>12201.2</v>
      </c>
      <c r="D1188" s="12">
        <v>-7.5200000000000003E-2</v>
      </c>
      <c r="E1188" s="12">
        <v>7.7000000000000002E-3</v>
      </c>
      <c r="F1188" s="30">
        <v>0.28049100000002802</v>
      </c>
      <c r="G1188" s="31">
        <v>6.5650000000000004</v>
      </c>
      <c r="I1188" s="17">
        <f t="shared" si="4"/>
        <v>4.9395546549998379E-2</v>
      </c>
    </row>
    <row r="1189" spans="1:9" ht="14.25" customHeight="1">
      <c r="A1189" s="18">
        <v>44106</v>
      </c>
      <c r="B1189" s="10">
        <v>450.9</v>
      </c>
      <c r="C1189" s="11">
        <v>12107.9</v>
      </c>
      <c r="D1189" s="12">
        <v>2.3099999999999999E-2</v>
      </c>
      <c r="E1189" s="12">
        <v>6.4000000000000003E-3</v>
      </c>
      <c r="F1189" s="30">
        <v>0.28049100000002802</v>
      </c>
      <c r="G1189" s="31">
        <v>6.51</v>
      </c>
      <c r="I1189" s="17">
        <f t="shared" si="4"/>
        <v>4.8635178299998361E-2</v>
      </c>
    </row>
    <row r="1190" spans="1:9" ht="14.25" customHeight="1">
      <c r="A1190" s="18">
        <v>44014</v>
      </c>
      <c r="B1190" s="10">
        <v>440.7</v>
      </c>
      <c r="C1190" s="11">
        <v>12031.5</v>
      </c>
      <c r="D1190" s="12">
        <v>-2.29E-2</v>
      </c>
      <c r="E1190" s="12">
        <v>-5.4999999999999997E-3</v>
      </c>
      <c r="F1190" s="30">
        <v>0.28049100000002802</v>
      </c>
      <c r="G1190" s="31">
        <v>6.5019999999999998</v>
      </c>
      <c r="I1190" s="17">
        <f t="shared" si="4"/>
        <v>4.523977467999802E-2</v>
      </c>
    </row>
    <row r="1191" spans="1:9" ht="14.25" customHeight="1">
      <c r="A1191" s="18">
        <v>43984</v>
      </c>
      <c r="B1191" s="10">
        <v>451.05</v>
      </c>
      <c r="C1191" s="11">
        <v>12098.35</v>
      </c>
      <c r="D1191" s="12">
        <v>3.32E-2</v>
      </c>
      <c r="E1191" s="12">
        <v>-3.3E-3</v>
      </c>
      <c r="F1191" s="30">
        <v>0.28049100000002802</v>
      </c>
      <c r="G1191" s="31">
        <v>6.5010000000000003</v>
      </c>
      <c r="I1191" s="17">
        <f t="shared" si="4"/>
        <v>4.5849659789998082E-2</v>
      </c>
    </row>
    <row r="1192" spans="1:9" ht="14.25" customHeight="1">
      <c r="A1192" s="18">
        <v>43953</v>
      </c>
      <c r="B1192" s="10">
        <v>436.55</v>
      </c>
      <c r="C1192" s="11">
        <v>12137.95</v>
      </c>
      <c r="D1192" s="12">
        <v>1.4E-3</v>
      </c>
      <c r="E1192" s="12">
        <v>4.0000000000000001E-3</v>
      </c>
      <c r="F1192" s="30">
        <v>0.28049100000002802</v>
      </c>
      <c r="G1192" s="31">
        <v>6.5540000000000003</v>
      </c>
      <c r="I1192" s="17">
        <f t="shared" si="4"/>
        <v>4.8278583859998281E-2</v>
      </c>
    </row>
    <row r="1193" spans="1:9" ht="14.25" customHeight="1">
      <c r="A1193" s="18">
        <v>43923</v>
      </c>
      <c r="B1193" s="10">
        <v>435.95</v>
      </c>
      <c r="C1193" s="11">
        <v>12089.15</v>
      </c>
      <c r="D1193" s="12">
        <v>-3.8E-3</v>
      </c>
      <c r="E1193" s="12">
        <v>9.1000000000000004E-3</v>
      </c>
      <c r="F1193" s="30">
        <v>0.28049100000002802</v>
      </c>
      <c r="G1193" s="31">
        <v>6.5439999999999996</v>
      </c>
      <c r="I1193" s="17">
        <f t="shared" si="4"/>
        <v>4.9637137059998421E-2</v>
      </c>
    </row>
    <row r="1194" spans="1:9" ht="14.25" customHeight="1">
      <c r="A1194" s="18">
        <v>43892</v>
      </c>
      <c r="B1194" s="10">
        <v>437.6</v>
      </c>
      <c r="C1194" s="11">
        <v>11979.65</v>
      </c>
      <c r="D1194" s="12">
        <v>1.2699999999999999E-2</v>
      </c>
      <c r="E1194" s="12">
        <v>2.3199999999999998E-2</v>
      </c>
      <c r="F1194" s="30">
        <v>0.28049100000002802</v>
      </c>
      <c r="G1194" s="31">
        <v>6.5</v>
      </c>
      <c r="I1194" s="17">
        <f t="shared" si="4"/>
        <v>5.3275476199998832E-2</v>
      </c>
    </row>
    <row r="1195" spans="1:9" ht="14.25" customHeight="1">
      <c r="A1195" s="18">
        <v>43832</v>
      </c>
      <c r="B1195" s="10">
        <v>432.1</v>
      </c>
      <c r="C1195" s="11">
        <v>11707.9</v>
      </c>
      <c r="D1195" s="12">
        <v>-2.9100000000000001E-2</v>
      </c>
      <c r="E1195" s="12">
        <v>3.8999999999999998E-3</v>
      </c>
      <c r="F1195" s="30">
        <v>0.28049100000002802</v>
      </c>
      <c r="G1195" s="31">
        <v>6.5759999999999996</v>
      </c>
      <c r="I1195" s="17">
        <f t="shared" si="4"/>
        <v>4.8408826739998266E-2</v>
      </c>
    </row>
    <row r="1196" spans="1:9" ht="14.25" customHeight="1">
      <c r="A1196" s="10" t="s">
        <v>758</v>
      </c>
      <c r="B1196" s="10">
        <v>445.05</v>
      </c>
      <c r="C1196" s="11">
        <v>11661.85</v>
      </c>
      <c r="D1196" s="12">
        <v>2.1100000000000001E-2</v>
      </c>
      <c r="E1196" s="12">
        <v>-2.5100000000000001E-2</v>
      </c>
      <c r="F1196" s="30">
        <v>0.28049100000002802</v>
      </c>
      <c r="G1196" s="31">
        <v>6.5709999999999997</v>
      </c>
      <c r="I1196" s="17">
        <f t="shared" si="4"/>
        <v>4.0238612289997464E-2</v>
      </c>
    </row>
    <row r="1197" spans="1:9" ht="14.25" customHeight="1">
      <c r="A1197" s="10" t="s">
        <v>759</v>
      </c>
      <c r="B1197" s="10">
        <v>435.85</v>
      </c>
      <c r="C1197" s="11">
        <v>11962.1</v>
      </c>
      <c r="D1197" s="12">
        <v>-3.4700000000000002E-2</v>
      </c>
      <c r="E1197" s="12">
        <v>-6.1000000000000004E-3</v>
      </c>
      <c r="F1197" s="30">
        <v>0.28049100000002802</v>
      </c>
      <c r="G1197" s="31">
        <v>6.5620000000000003</v>
      </c>
      <c r="I1197" s="17">
        <f t="shared" si="4"/>
        <v>4.5503185479997987E-2</v>
      </c>
    </row>
    <row r="1198" spans="1:9" ht="14.25" customHeight="1">
      <c r="A1198" s="10" t="s">
        <v>760</v>
      </c>
      <c r="B1198" s="10">
        <v>451.5</v>
      </c>
      <c r="C1198" s="11">
        <v>12035.8</v>
      </c>
      <c r="D1198" s="12">
        <v>1.9E-3</v>
      </c>
      <c r="E1198" s="12">
        <v>-7.7000000000000002E-3</v>
      </c>
      <c r="F1198" s="30">
        <v>0.28049100000002802</v>
      </c>
      <c r="G1198" s="31">
        <v>6.5979999999999999</v>
      </c>
      <c r="I1198" s="17">
        <f t="shared" si="4"/>
        <v>4.5313423119997934E-2</v>
      </c>
    </row>
    <row r="1199" spans="1:9" ht="14.25" customHeight="1">
      <c r="A1199" s="10" t="s">
        <v>761</v>
      </c>
      <c r="B1199" s="10">
        <v>450.65</v>
      </c>
      <c r="C1199" s="11">
        <v>12129.5</v>
      </c>
      <c r="D1199" s="12">
        <v>-8.6999999999999994E-3</v>
      </c>
      <c r="E1199" s="12">
        <v>6.1000000000000004E-3</v>
      </c>
      <c r="F1199" s="30">
        <v>0.28049100000002802</v>
      </c>
      <c r="G1199" s="31">
        <v>6.7460000000000004</v>
      </c>
      <c r="I1199" s="17">
        <f t="shared" si="4"/>
        <v>5.0249072239998284E-2</v>
      </c>
    </row>
    <row r="1200" spans="1:9" ht="14.25" customHeight="1">
      <c r="A1200" s="10" t="s">
        <v>762</v>
      </c>
      <c r="B1200" s="10">
        <v>454.6</v>
      </c>
      <c r="C1200" s="11">
        <v>12055.8</v>
      </c>
      <c r="D1200" s="12">
        <v>-1.18E-2</v>
      </c>
      <c r="E1200" s="12">
        <v>-5.1999999999999998E-3</v>
      </c>
      <c r="F1200" s="30">
        <v>0.28049100000002802</v>
      </c>
      <c r="G1200" s="31">
        <v>6.7050000000000001</v>
      </c>
      <c r="I1200" s="17">
        <f t="shared" si="4"/>
        <v>4.6784525249997974E-2</v>
      </c>
    </row>
    <row r="1201" spans="1:9" ht="14.25" customHeight="1">
      <c r="A1201" s="10" t="s">
        <v>763</v>
      </c>
      <c r="B1201" s="10">
        <v>460.05</v>
      </c>
      <c r="C1201" s="11">
        <v>12119</v>
      </c>
      <c r="D1201" s="12">
        <v>-5.7000000000000002E-3</v>
      </c>
      <c r="E1201" s="12">
        <v>-1.06E-2</v>
      </c>
      <c r="F1201" s="30">
        <v>0.28049100000002802</v>
      </c>
      <c r="G1201" s="31">
        <v>6.7439999999999998</v>
      </c>
      <c r="I1201" s="17">
        <f t="shared" si="4"/>
        <v>4.5550482359997813E-2</v>
      </c>
    </row>
    <row r="1202" spans="1:9" ht="14.25" customHeight="1">
      <c r="A1202" s="10" t="s">
        <v>764</v>
      </c>
      <c r="B1202" s="10">
        <v>462.7</v>
      </c>
      <c r="C1202" s="11">
        <v>12248.25</v>
      </c>
      <c r="D1202" s="12">
        <v>2.86E-2</v>
      </c>
      <c r="E1202" s="12">
        <v>5.5999999999999999E-3</v>
      </c>
      <c r="F1202" s="30">
        <v>0.28049100000002802</v>
      </c>
      <c r="G1202" s="31">
        <v>6.7939999999999996</v>
      </c>
      <c r="I1202" s="17">
        <f t="shared" si="4"/>
        <v>5.0454191059998252E-2</v>
      </c>
    </row>
    <row r="1203" spans="1:9" ht="14.25" customHeight="1">
      <c r="A1203" s="10" t="s">
        <v>765</v>
      </c>
      <c r="B1203" s="10">
        <v>449.85</v>
      </c>
      <c r="C1203" s="11">
        <v>12180.35</v>
      </c>
      <c r="D1203" s="12">
        <v>2E-3</v>
      </c>
      <c r="E1203" s="12">
        <v>6.1000000000000004E-3</v>
      </c>
      <c r="F1203" s="30">
        <v>0.28049100000002802</v>
      </c>
      <c r="G1203" s="31">
        <v>6.782</v>
      </c>
      <c r="I1203" s="17">
        <f t="shared" si="4"/>
        <v>5.0508095479998273E-2</v>
      </c>
    </row>
    <row r="1204" spans="1:9" ht="14.25" customHeight="1">
      <c r="A1204" s="10" t="s">
        <v>766</v>
      </c>
      <c r="B1204" s="10">
        <v>448.95</v>
      </c>
      <c r="C1204" s="11">
        <v>12106.9</v>
      </c>
      <c r="D1204" s="12">
        <v>-1.8200000000000001E-2</v>
      </c>
      <c r="E1204" s="12">
        <v>-5.1999999999999998E-3</v>
      </c>
      <c r="F1204" s="30">
        <v>0.28049100000002802</v>
      </c>
      <c r="G1204" s="31">
        <v>6.77</v>
      </c>
      <c r="I1204" s="17">
        <f t="shared" si="4"/>
        <v>4.7252206099997959E-2</v>
      </c>
    </row>
    <row r="1205" spans="1:9" ht="14.25" customHeight="1">
      <c r="A1205" s="10" t="s">
        <v>767</v>
      </c>
      <c r="B1205" s="10">
        <v>457.25</v>
      </c>
      <c r="C1205" s="11">
        <v>12169.85</v>
      </c>
      <c r="D1205" s="12">
        <v>2.6599999999999999E-2</v>
      </c>
      <c r="E1205" s="12">
        <v>-4.4999999999999997E-3</v>
      </c>
      <c r="F1205" s="30">
        <v>0.28049100000002802</v>
      </c>
      <c r="G1205" s="31">
        <v>6.76</v>
      </c>
      <c r="I1205" s="17">
        <f t="shared" si="4"/>
        <v>4.7376598899997971E-2</v>
      </c>
    </row>
    <row r="1206" spans="1:9" ht="14.25" customHeight="1">
      <c r="A1206" s="10" t="s">
        <v>768</v>
      </c>
      <c r="B1206" s="10">
        <v>445.4</v>
      </c>
      <c r="C1206" s="11">
        <v>12224.55</v>
      </c>
      <c r="D1206" s="12">
        <v>1.6299999999999999E-2</v>
      </c>
      <c r="E1206" s="12">
        <v>-1.03E-2</v>
      </c>
      <c r="F1206" s="30">
        <v>0.28049100000002802</v>
      </c>
      <c r="G1206" s="31">
        <v>6.7030000000000003</v>
      </c>
      <c r="I1206" s="17">
        <f t="shared" si="4"/>
        <v>4.5339630969997838E-2</v>
      </c>
    </row>
    <row r="1207" spans="1:9" ht="14.25" customHeight="1">
      <c r="A1207" s="10" t="s">
        <v>769</v>
      </c>
      <c r="B1207" s="10">
        <v>438.25</v>
      </c>
      <c r="C1207" s="11">
        <v>12352.35</v>
      </c>
      <c r="D1207" s="12">
        <v>1.72E-2</v>
      </c>
      <c r="E1207" s="12">
        <v>-2.9999999999999997E-4</v>
      </c>
      <c r="F1207" s="30">
        <v>0.28049100000002902</v>
      </c>
      <c r="G1207" s="31">
        <v>6.6589999999999998</v>
      </c>
      <c r="I1207" s="17">
        <f t="shared" si="4"/>
        <v>4.7827957009998062E-2</v>
      </c>
    </row>
    <row r="1208" spans="1:9" ht="14.25" customHeight="1">
      <c r="A1208" s="10" t="s">
        <v>770</v>
      </c>
      <c r="B1208" s="10">
        <v>430.85</v>
      </c>
      <c r="C1208" s="11">
        <v>12355.5</v>
      </c>
      <c r="D1208" s="12">
        <v>1.9199999999999998E-2</v>
      </c>
      <c r="E1208" s="12">
        <v>1E-3</v>
      </c>
      <c r="F1208" s="30">
        <v>0.28049100000002902</v>
      </c>
      <c r="G1208" s="31">
        <v>6.6609999999999996</v>
      </c>
      <c r="I1208" s="17">
        <f t="shared" si="4"/>
        <v>4.8206985489998098E-2</v>
      </c>
    </row>
    <row r="1209" spans="1:9" ht="14.25" customHeight="1">
      <c r="A1209" s="10" t="s">
        <v>771</v>
      </c>
      <c r="B1209" s="10">
        <v>422.75</v>
      </c>
      <c r="C1209" s="11">
        <v>12343.3</v>
      </c>
      <c r="D1209" s="12">
        <v>-3.8E-3</v>
      </c>
      <c r="E1209" s="12">
        <v>-1.5E-3</v>
      </c>
      <c r="F1209" s="30">
        <v>0.28049100000002902</v>
      </c>
      <c r="G1209" s="31">
        <v>6.6079999999999997</v>
      </c>
      <c r="I1209" s="17">
        <f t="shared" si="4"/>
        <v>4.7124418219998035E-2</v>
      </c>
    </row>
    <row r="1210" spans="1:9" ht="14.25" customHeight="1">
      <c r="A1210" s="10" t="s">
        <v>772</v>
      </c>
      <c r="B1210" s="10">
        <v>424.35</v>
      </c>
      <c r="C1210" s="11">
        <v>12362.3</v>
      </c>
      <c r="D1210" s="12">
        <v>1.01E-2</v>
      </c>
      <c r="E1210" s="12">
        <v>2.7000000000000001E-3</v>
      </c>
      <c r="F1210" s="30">
        <v>0.28049100000002902</v>
      </c>
      <c r="G1210" s="31">
        <v>6.4619999999999997</v>
      </c>
      <c r="I1210" s="17">
        <f t="shared" si="4"/>
        <v>4.7251997279998202E-2</v>
      </c>
    </row>
    <row r="1211" spans="1:9" ht="14.25" customHeight="1">
      <c r="A1211" s="18">
        <v>44105</v>
      </c>
      <c r="B1211" s="10">
        <v>420.1</v>
      </c>
      <c r="C1211" s="11">
        <v>12329.55</v>
      </c>
      <c r="D1211" s="12">
        <v>1.1599999999999999E-2</v>
      </c>
      <c r="E1211" s="12">
        <v>5.8999999999999999E-3</v>
      </c>
      <c r="F1211" s="30">
        <v>0.28049100000002902</v>
      </c>
      <c r="G1211" s="31">
        <v>6.4619999999999997</v>
      </c>
      <c r="I1211" s="17">
        <f t="shared" si="4"/>
        <v>4.8149568479998295E-2</v>
      </c>
    </row>
    <row r="1212" spans="1:9" ht="14.25" customHeight="1">
      <c r="A1212" s="18">
        <v>44075</v>
      </c>
      <c r="B1212" s="10">
        <v>415.3</v>
      </c>
      <c r="C1212" s="11">
        <v>12256.8</v>
      </c>
      <c r="D1212" s="12">
        <v>-5.3E-3</v>
      </c>
      <c r="E1212" s="12">
        <v>3.3E-3</v>
      </c>
      <c r="F1212" s="30">
        <v>0.28049100000002902</v>
      </c>
      <c r="G1212" s="31">
        <v>6.484</v>
      </c>
      <c r="I1212" s="17">
        <f t="shared" si="4"/>
        <v>4.7578583859998205E-2</v>
      </c>
    </row>
    <row r="1213" spans="1:9" ht="14.25" customHeight="1">
      <c r="A1213" s="18">
        <v>44044</v>
      </c>
      <c r="B1213" s="10">
        <v>417.5</v>
      </c>
      <c r="C1213" s="11">
        <v>12215.9</v>
      </c>
      <c r="D1213" s="12">
        <v>4.5999999999999999E-3</v>
      </c>
      <c r="E1213" s="12">
        <v>1.5800000000000002E-2</v>
      </c>
      <c r="F1213" s="30">
        <v>0.28049100000002902</v>
      </c>
      <c r="G1213" s="31">
        <v>6.46</v>
      </c>
      <c r="I1213" s="17">
        <f t="shared" si="4"/>
        <v>5.0912039199998586E-2</v>
      </c>
    </row>
    <row r="1214" spans="1:9" ht="14.25" customHeight="1">
      <c r="A1214" s="18">
        <v>44013</v>
      </c>
      <c r="B1214" s="10">
        <v>415.6</v>
      </c>
      <c r="C1214" s="11">
        <v>12025.35</v>
      </c>
      <c r="D1214" s="12">
        <v>2.3E-3</v>
      </c>
      <c r="E1214" s="12">
        <v>-2.3E-3</v>
      </c>
      <c r="F1214" s="30">
        <v>0.28049100000002902</v>
      </c>
      <c r="G1214" s="31">
        <v>6.4530000000000003</v>
      </c>
      <c r="I1214" s="17">
        <f t="shared" si="4"/>
        <v>4.5784786469998062E-2</v>
      </c>
    </row>
    <row r="1215" spans="1:9" ht="14.25" customHeight="1">
      <c r="A1215" s="18">
        <v>43983</v>
      </c>
      <c r="B1215" s="10">
        <v>414.65</v>
      </c>
      <c r="C1215" s="11">
        <v>12052.95</v>
      </c>
      <c r="D1215" s="12">
        <v>-1.4999999999999999E-2</v>
      </c>
      <c r="E1215" s="12">
        <v>5.0000000000000001E-3</v>
      </c>
      <c r="F1215" s="30">
        <v>0.28049100000002902</v>
      </c>
      <c r="G1215" s="31">
        <v>6.4669999999999996</v>
      </c>
      <c r="I1215" s="17">
        <f t="shared" si="4"/>
        <v>4.7933102029998259E-2</v>
      </c>
    </row>
    <row r="1216" spans="1:9" ht="14.25" customHeight="1">
      <c r="A1216" s="18">
        <v>43891</v>
      </c>
      <c r="B1216" s="10">
        <v>420.95</v>
      </c>
      <c r="C1216" s="11">
        <v>11993.05</v>
      </c>
      <c r="D1216" s="12">
        <v>0.01</v>
      </c>
      <c r="E1216" s="12">
        <v>-1.9099999999999999E-2</v>
      </c>
      <c r="F1216" s="30">
        <v>0.28049100000002902</v>
      </c>
      <c r="G1216" s="31">
        <v>6.4779999999999998</v>
      </c>
      <c r="I1216" s="17">
        <f t="shared" si="4"/>
        <v>4.1252414919997565E-2</v>
      </c>
    </row>
    <row r="1217" spans="1:9" ht="14.25" customHeight="1">
      <c r="A1217" s="18">
        <v>43862</v>
      </c>
      <c r="B1217" s="10">
        <v>416.8</v>
      </c>
      <c r="C1217" s="11">
        <v>12226.65</v>
      </c>
      <c r="D1217" s="12">
        <v>9.5999999999999992E-3</v>
      </c>
      <c r="E1217" s="12">
        <v>-4.4999999999999997E-3</v>
      </c>
      <c r="F1217" s="30">
        <v>0.28049100000002902</v>
      </c>
      <c r="G1217" s="31">
        <v>6.468</v>
      </c>
      <c r="I1217" s="17">
        <f t="shared" si="4"/>
        <v>4.5275632619997994E-2</v>
      </c>
    </row>
    <row r="1218" spans="1:9" ht="14.25" customHeight="1">
      <c r="A1218" s="18">
        <v>43831</v>
      </c>
      <c r="B1218" s="10">
        <v>412.85</v>
      </c>
      <c r="C1218" s="11">
        <v>12282.2</v>
      </c>
      <c r="D1218" s="12">
        <v>6.1000000000000004E-3</v>
      </c>
      <c r="E1218" s="12">
        <v>8.2000000000000007E-3</v>
      </c>
      <c r="F1218" s="30">
        <v>0.28049100000002902</v>
      </c>
      <c r="G1218" s="31">
        <v>6.4950000000000001</v>
      </c>
      <c r="I1218" s="17">
        <f t="shared" si="4"/>
        <v>4.903213574999836E-2</v>
      </c>
    </row>
    <row r="1219" spans="1:9" ht="14.25" customHeight="1">
      <c r="A1219" s="10"/>
      <c r="B1219" s="10"/>
      <c r="C1219" s="11"/>
      <c r="D1219" s="12"/>
      <c r="E1219" s="12"/>
      <c r="H1219" s="17" t="s">
        <v>807</v>
      </c>
      <c r="I1219" s="17">
        <f>SUM(I3:I1218)/1216</f>
        <v>4.8484418318921779E-2</v>
      </c>
    </row>
    <row r="1220" spans="1:9" ht="14.25" customHeight="1">
      <c r="A1220" s="10"/>
      <c r="B1220" s="10"/>
      <c r="C1220" s="11"/>
      <c r="D1220" s="12"/>
      <c r="E1220" s="12"/>
    </row>
    <row r="1221" spans="1:9" ht="14.25" customHeight="1">
      <c r="A1221" s="10"/>
      <c r="B1221" s="10"/>
      <c r="C1221" s="11"/>
      <c r="D1221" s="12"/>
      <c r="E1221" s="12"/>
    </row>
    <row r="1222" spans="1:9" ht="14.25" customHeight="1">
      <c r="A1222" s="10"/>
      <c r="B1222" s="10"/>
      <c r="C1222" s="11"/>
      <c r="D1222" s="12"/>
      <c r="E1222" s="12"/>
    </row>
    <row r="1223" spans="1:9" ht="14.25" customHeight="1">
      <c r="A1223" s="10"/>
      <c r="B1223" s="10"/>
      <c r="C1223" s="11"/>
      <c r="D1223" s="12"/>
      <c r="E1223" s="12"/>
    </row>
    <row r="1224" spans="1:9" ht="14.25" customHeight="1">
      <c r="A1224" s="10"/>
      <c r="B1224" s="10"/>
      <c r="C1224" s="11"/>
      <c r="D1224" s="12"/>
      <c r="E1224" s="12"/>
    </row>
    <row r="1225" spans="1:9" ht="14.25" customHeight="1">
      <c r="A1225" s="10"/>
      <c r="B1225" s="10"/>
      <c r="C1225" s="11"/>
      <c r="D1225" s="12"/>
      <c r="E1225" s="12"/>
    </row>
    <row r="1226" spans="1:9" ht="14.25" customHeight="1">
      <c r="A1226" s="10"/>
      <c r="B1226" s="10"/>
      <c r="C1226" s="11"/>
      <c r="D1226" s="12"/>
      <c r="E1226" s="12"/>
    </row>
    <row r="1227" spans="1:9" ht="14.25" customHeight="1">
      <c r="A1227" s="10"/>
      <c r="B1227" s="10"/>
      <c r="C1227" s="11"/>
      <c r="D1227" s="12"/>
      <c r="E1227" s="12"/>
    </row>
    <row r="1228" spans="1:9" ht="14.25" customHeight="1">
      <c r="A1228" s="10"/>
      <c r="B1228" s="10"/>
      <c r="C1228" s="11"/>
      <c r="D1228" s="12"/>
      <c r="E1228" s="12"/>
    </row>
    <row r="1229" spans="1:9" ht="14.25" customHeight="1">
      <c r="A1229" s="10"/>
      <c r="B1229" s="10"/>
      <c r="C1229" s="11"/>
      <c r="D1229" s="12"/>
      <c r="E1229" s="12"/>
    </row>
    <row r="1230" spans="1:9" ht="14.25" customHeight="1">
      <c r="A1230" s="10"/>
      <c r="B1230" s="10"/>
      <c r="C1230" s="11"/>
      <c r="D1230" s="12"/>
      <c r="E1230" s="12"/>
    </row>
    <row r="1231" spans="1:9" ht="14.25" customHeight="1">
      <c r="A1231" s="18"/>
      <c r="B1231" s="10"/>
      <c r="C1231" s="11"/>
      <c r="D1231" s="12"/>
      <c r="E1231" s="12"/>
    </row>
    <row r="1232" spans="1:9" ht="14.25" customHeight="1">
      <c r="A1232" s="18"/>
      <c r="B1232" s="10"/>
      <c r="C1232" s="11"/>
      <c r="D1232" s="12"/>
      <c r="E1232" s="12"/>
    </row>
    <row r="1233" spans="1:5" ht="14.25" customHeight="1">
      <c r="A1233" s="18"/>
      <c r="B1233" s="10"/>
      <c r="C1233" s="11"/>
      <c r="D1233" s="12"/>
      <c r="E1233" s="12"/>
    </row>
    <row r="1234" spans="1:5" ht="14.25" customHeight="1">
      <c r="A1234" s="18"/>
      <c r="B1234" s="10"/>
      <c r="C1234" s="11"/>
      <c r="D1234" s="12"/>
      <c r="E1234" s="12"/>
    </row>
    <row r="1235" spans="1:5" ht="14.25" customHeight="1">
      <c r="A1235" s="18"/>
      <c r="B1235" s="10"/>
      <c r="C1235" s="11"/>
      <c r="D1235" s="12"/>
      <c r="E1235" s="12"/>
    </row>
    <row r="1236" spans="1:5" ht="14.25" customHeight="1">
      <c r="A1236" s="18"/>
      <c r="B1236" s="10"/>
      <c r="C1236" s="11"/>
      <c r="D1236" s="12"/>
      <c r="E1236" s="12"/>
    </row>
    <row r="1237" spans="1:5" ht="14.25" customHeight="1">
      <c r="A1237" s="18"/>
      <c r="B1237" s="10"/>
      <c r="C1237" s="11"/>
      <c r="D1237" s="12"/>
      <c r="E1237" s="12"/>
    </row>
    <row r="1238" spans="1:5" ht="14.25" customHeight="1">
      <c r="A1238" s="18"/>
      <c r="B1238" s="10"/>
      <c r="C1238" s="11"/>
      <c r="D1238" s="12"/>
      <c r="E1238" s="12"/>
    </row>
    <row r="1239" spans="1:5" ht="14.25" customHeight="1">
      <c r="A1239" s="18"/>
      <c r="B1239" s="10"/>
      <c r="C1239" s="11"/>
      <c r="D1239" s="12"/>
      <c r="E1239" s="12"/>
    </row>
    <row r="1240" spans="1:5" ht="14.25" customHeight="1">
      <c r="A1240" s="10"/>
      <c r="B1240" s="10"/>
      <c r="C1240" s="11"/>
      <c r="D1240" s="12"/>
      <c r="E1240" s="12"/>
    </row>
    <row r="1241" spans="1:5" ht="14.25" customHeight="1">
      <c r="A1241" s="10"/>
      <c r="B1241" s="10"/>
      <c r="C1241" s="11"/>
      <c r="D1241" s="12"/>
      <c r="E1241" s="12"/>
    </row>
    <row r="1242" spans="1:5" ht="14.25" customHeight="1">
      <c r="A1242" s="10"/>
      <c r="B1242" s="10"/>
      <c r="C1242" s="11"/>
      <c r="D1242" s="12"/>
      <c r="E1242" s="12"/>
    </row>
    <row r="1243" spans="1:5" ht="14.25" customHeight="1">
      <c r="A1243" s="10"/>
      <c r="B1243" s="10"/>
      <c r="C1243" s="11"/>
      <c r="D1243" s="12"/>
      <c r="E1243" s="12"/>
    </row>
    <row r="1244" spans="1:5" ht="14.25" customHeight="1">
      <c r="A1244" s="10"/>
      <c r="B1244" s="10"/>
      <c r="C1244" s="11"/>
      <c r="D1244" s="12"/>
      <c r="E1244" s="12"/>
    </row>
    <row r="1245" spans="1:5" ht="14.25" customHeight="1">
      <c r="A1245" s="10"/>
      <c r="B1245" s="10"/>
      <c r="C1245" s="11"/>
      <c r="D1245" s="12"/>
      <c r="E1245" s="12"/>
    </row>
    <row r="1246" spans="1:5" ht="14.25" customHeight="1">
      <c r="A1246" s="36"/>
      <c r="B1246" s="36"/>
      <c r="C1246" s="27"/>
      <c r="D1246" s="26"/>
      <c r="E1246" s="26"/>
    </row>
    <row r="1247" spans="1:5" ht="14.25" customHeight="1">
      <c r="A1247" s="36"/>
      <c r="B1247" s="36"/>
      <c r="C1247" s="27"/>
      <c r="D1247" s="26"/>
      <c r="E1247" s="26"/>
    </row>
    <row r="1248" spans="1:5" ht="14.25" customHeight="1">
      <c r="A1248" s="36"/>
      <c r="B1248" s="36"/>
      <c r="C1248" s="27"/>
      <c r="D1248" s="26"/>
      <c r="E1248" s="26"/>
    </row>
    <row r="1249" spans="1:5" ht="14.25" customHeight="1">
      <c r="A1249" s="36"/>
      <c r="B1249" s="36"/>
      <c r="C1249" s="27"/>
      <c r="D1249" s="26"/>
      <c r="E1249" s="26"/>
    </row>
    <row r="1250" spans="1:5" ht="14.25" customHeight="1">
      <c r="A1250" s="36"/>
      <c r="B1250" s="36"/>
      <c r="C1250" s="27"/>
      <c r="D1250" s="26"/>
      <c r="E1250" s="26"/>
    </row>
    <row r="1251" spans="1:5" ht="14.25" customHeight="1">
      <c r="A1251" s="36"/>
      <c r="B1251" s="36"/>
      <c r="C1251" s="27"/>
      <c r="D1251" s="26"/>
      <c r="E1251" s="26"/>
    </row>
    <row r="1252" spans="1:5" ht="14.25" customHeight="1">
      <c r="A1252" s="36"/>
      <c r="B1252" s="36"/>
      <c r="C1252" s="27"/>
      <c r="D1252" s="26"/>
      <c r="E1252" s="26"/>
    </row>
    <row r="1253" spans="1:5" ht="14.25" customHeight="1">
      <c r="A1253" s="36"/>
      <c r="B1253" s="36"/>
      <c r="C1253" s="27"/>
      <c r="D1253" s="26"/>
      <c r="E1253" s="26"/>
    </row>
    <row r="1254" spans="1:5" ht="14.25" customHeight="1">
      <c r="A1254" s="36"/>
      <c r="B1254" s="36"/>
      <c r="C1254" s="27"/>
      <c r="D1254" s="26"/>
      <c r="E1254" s="26"/>
    </row>
    <row r="1255" spans="1:5" ht="14.25" customHeight="1">
      <c r="A1255" s="36"/>
      <c r="B1255" s="36"/>
      <c r="C1255" s="27"/>
      <c r="D1255" s="26"/>
      <c r="E1255" s="26"/>
    </row>
    <row r="1256" spans="1:5" ht="14.25" customHeight="1">
      <c r="A1256" s="36"/>
      <c r="B1256" s="36"/>
      <c r="C1256" s="27"/>
      <c r="D1256" s="26"/>
      <c r="E1256" s="26"/>
    </row>
    <row r="1257" spans="1:5" ht="14.25" customHeight="1">
      <c r="A1257" s="36"/>
      <c r="B1257" s="36"/>
      <c r="C1257" s="27"/>
      <c r="D1257" s="26"/>
      <c r="E1257" s="26"/>
    </row>
    <row r="1258" spans="1:5" ht="14.25" customHeight="1">
      <c r="A1258" s="36"/>
      <c r="B1258" s="36"/>
      <c r="C1258" s="27"/>
      <c r="D1258" s="26"/>
      <c r="E1258" s="26"/>
    </row>
    <row r="1259" spans="1:5" ht="14.25" customHeight="1">
      <c r="A1259" s="36"/>
      <c r="B1259" s="36"/>
      <c r="C1259" s="27"/>
      <c r="D1259" s="26"/>
      <c r="E1259" s="26"/>
    </row>
    <row r="1260" spans="1:5" ht="14.25" customHeight="1">
      <c r="A1260" s="36"/>
      <c r="B1260" s="36"/>
      <c r="C1260" s="27"/>
      <c r="D1260" s="26"/>
      <c r="E1260" s="26"/>
    </row>
    <row r="1261" spans="1:5" ht="14.25" customHeight="1">
      <c r="A1261" s="36"/>
      <c r="B1261" s="36"/>
      <c r="C1261" s="27"/>
      <c r="D1261" s="26"/>
      <c r="E1261" s="26"/>
    </row>
    <row r="1262" spans="1:5" ht="14.25" customHeight="1">
      <c r="A1262" s="36"/>
      <c r="B1262" s="36"/>
      <c r="C1262" s="27"/>
      <c r="D1262" s="26"/>
      <c r="E1262" s="26"/>
    </row>
    <row r="1263" spans="1:5" ht="14.25" customHeight="1">
      <c r="A1263" s="36"/>
      <c r="B1263" s="36"/>
      <c r="C1263" s="27"/>
      <c r="D1263" s="26"/>
      <c r="E1263" s="26"/>
    </row>
    <row r="1264" spans="1:5" ht="14.25" customHeight="1">
      <c r="A1264" s="36"/>
      <c r="B1264" s="36"/>
      <c r="C1264" s="27"/>
      <c r="D1264" s="26"/>
      <c r="E1264" s="26"/>
    </row>
    <row r="1265" spans="1:5" ht="14.25" customHeight="1">
      <c r="A1265" s="36"/>
      <c r="B1265" s="36"/>
      <c r="C1265" s="27"/>
      <c r="D1265" s="26"/>
      <c r="E1265" s="26"/>
    </row>
    <row r="1266" spans="1:5" ht="14.25" customHeight="1">
      <c r="A1266" s="36"/>
      <c r="B1266" s="36"/>
      <c r="C1266" s="27"/>
      <c r="D1266" s="26"/>
      <c r="E1266" s="26"/>
    </row>
    <row r="1267" spans="1:5" ht="14.25" customHeight="1">
      <c r="A1267" s="36"/>
      <c r="B1267" s="36"/>
      <c r="C1267" s="27"/>
      <c r="D1267" s="26"/>
      <c r="E1267" s="26"/>
    </row>
    <row r="1268" spans="1:5" ht="14.25" customHeight="1">
      <c r="A1268" s="36"/>
      <c r="B1268" s="36"/>
      <c r="C1268" s="27"/>
      <c r="D1268" s="26"/>
      <c r="E1268" s="26"/>
    </row>
    <row r="1269" spans="1:5" ht="14.25" customHeight="1">
      <c r="A1269" s="36"/>
      <c r="B1269" s="36"/>
      <c r="C1269" s="27"/>
      <c r="D1269" s="26"/>
      <c r="E1269" s="26"/>
    </row>
    <row r="1270" spans="1:5" ht="14.25" customHeight="1">
      <c r="A1270" s="36"/>
      <c r="B1270" s="36"/>
      <c r="C1270" s="27"/>
      <c r="D1270" s="26"/>
      <c r="E1270" s="26"/>
    </row>
    <row r="1271" spans="1:5" ht="14.25" customHeight="1">
      <c r="A1271" s="36"/>
      <c r="B1271" s="36"/>
      <c r="C1271" s="27"/>
      <c r="D1271" s="26"/>
      <c r="E1271" s="26"/>
    </row>
    <row r="1272" spans="1:5" ht="14.25" customHeight="1">
      <c r="A1272" s="36"/>
      <c r="B1272" s="36"/>
      <c r="C1272" s="27"/>
      <c r="D1272" s="26"/>
      <c r="E1272" s="26"/>
    </row>
    <row r="1273" spans="1:5" ht="14.25" customHeight="1">
      <c r="A1273" s="36"/>
      <c r="B1273" s="36"/>
      <c r="C1273" s="27"/>
      <c r="D1273" s="26"/>
      <c r="E1273" s="26"/>
    </row>
    <row r="1274" spans="1:5" ht="14.25" customHeight="1">
      <c r="A1274" s="36"/>
      <c r="B1274" s="36"/>
      <c r="C1274" s="27"/>
      <c r="D1274" s="26"/>
      <c r="E1274" s="26"/>
    </row>
    <row r="1275" spans="1:5" ht="14.25" customHeight="1">
      <c r="A1275" s="36"/>
      <c r="B1275" s="36"/>
      <c r="C1275" s="27"/>
      <c r="D1275" s="26"/>
      <c r="E1275" s="26"/>
    </row>
    <row r="1276" spans="1:5" ht="14.25" customHeight="1">
      <c r="A1276" s="36"/>
      <c r="B1276" s="36"/>
      <c r="C1276" s="27"/>
      <c r="D1276" s="26"/>
      <c r="E1276" s="26"/>
    </row>
    <row r="1277" spans="1:5" ht="14.25" customHeight="1">
      <c r="A1277" s="36"/>
      <c r="B1277" s="36"/>
      <c r="C1277" s="27"/>
      <c r="D1277" s="26"/>
      <c r="E1277" s="26"/>
    </row>
    <row r="1278" spans="1:5" ht="14.25" customHeight="1">
      <c r="A1278" s="36"/>
      <c r="B1278" s="36"/>
      <c r="C1278" s="27"/>
      <c r="D1278" s="26"/>
      <c r="E1278" s="26"/>
    </row>
    <row r="1279" spans="1:5" ht="14.25" customHeight="1">
      <c r="A1279" s="36"/>
      <c r="B1279" s="36"/>
      <c r="C1279" s="27"/>
      <c r="D1279" s="26"/>
      <c r="E1279" s="26"/>
    </row>
    <row r="1280" spans="1:5" ht="14.25" customHeight="1">
      <c r="A1280" s="36"/>
      <c r="B1280" s="36"/>
      <c r="C1280" s="27"/>
      <c r="D1280" s="26"/>
      <c r="E1280" s="26"/>
    </row>
    <row r="1281" spans="1:5" ht="14.25" customHeight="1">
      <c r="A1281" s="36"/>
      <c r="B1281" s="36"/>
      <c r="C1281" s="27"/>
      <c r="D1281" s="26"/>
      <c r="E1281" s="26"/>
    </row>
    <row r="1282" spans="1:5" ht="14.25" customHeight="1">
      <c r="A1282" s="36"/>
      <c r="B1282" s="36"/>
      <c r="C1282" s="27"/>
      <c r="D1282" s="26"/>
      <c r="E1282" s="26"/>
    </row>
    <row r="1283" spans="1:5" ht="14.25" customHeight="1">
      <c r="A1283" s="36"/>
      <c r="B1283" s="36"/>
      <c r="C1283" s="27"/>
      <c r="D1283" s="26"/>
      <c r="E1283" s="26"/>
    </row>
    <row r="1284" spans="1:5" ht="14.25" customHeight="1">
      <c r="A1284" s="36"/>
      <c r="B1284" s="36"/>
      <c r="C1284" s="27"/>
      <c r="D1284" s="26"/>
      <c r="E1284" s="26"/>
    </row>
    <row r="1285" spans="1:5" ht="14.25" customHeight="1">
      <c r="A1285" s="36"/>
      <c r="B1285" s="36"/>
      <c r="C1285" s="27"/>
      <c r="D1285" s="26"/>
      <c r="E1285" s="26"/>
    </row>
    <row r="1286" spans="1:5" ht="14.25" customHeight="1">
      <c r="A1286" s="36"/>
      <c r="B1286" s="36"/>
      <c r="C1286" s="27"/>
      <c r="D1286" s="26"/>
      <c r="E1286" s="26"/>
    </row>
    <row r="1287" spans="1:5" ht="14.25" customHeight="1">
      <c r="A1287" s="36"/>
      <c r="B1287" s="36"/>
      <c r="C1287" s="27"/>
      <c r="D1287" s="26"/>
      <c r="E1287" s="26"/>
    </row>
    <row r="1288" spans="1:5" ht="14.25" customHeight="1">
      <c r="A1288" s="36"/>
      <c r="B1288" s="36"/>
      <c r="C1288" s="27"/>
      <c r="D1288" s="26"/>
      <c r="E1288" s="26"/>
    </row>
    <row r="1289" spans="1:5" ht="14.25" customHeight="1">
      <c r="A1289" s="36"/>
      <c r="B1289" s="36"/>
      <c r="C1289" s="27"/>
      <c r="D1289" s="26"/>
      <c r="E1289" s="26"/>
    </row>
    <row r="1290" spans="1:5" ht="14.25" customHeight="1">
      <c r="A1290" s="36"/>
      <c r="B1290" s="36"/>
      <c r="C1290" s="27"/>
      <c r="D1290" s="26"/>
      <c r="E1290" s="26"/>
    </row>
    <row r="1291" spans="1:5" ht="14.25" customHeight="1">
      <c r="A1291" s="36"/>
      <c r="B1291" s="36"/>
      <c r="C1291" s="27"/>
      <c r="D1291" s="26"/>
      <c r="E1291" s="26"/>
    </row>
    <row r="1292" spans="1:5" ht="14.25" customHeight="1">
      <c r="A1292" s="36"/>
      <c r="B1292" s="36"/>
      <c r="C1292" s="27"/>
      <c r="D1292" s="26"/>
      <c r="E1292" s="26"/>
    </row>
    <row r="1293" spans="1:5" ht="14.25" customHeight="1">
      <c r="A1293" s="36"/>
      <c r="B1293" s="36"/>
      <c r="C1293" s="27"/>
      <c r="D1293" s="26"/>
      <c r="E1293" s="26"/>
    </row>
    <row r="1294" spans="1:5" ht="14.25" customHeight="1">
      <c r="A1294" s="36"/>
      <c r="B1294" s="36"/>
      <c r="C1294" s="27"/>
      <c r="D1294" s="26"/>
      <c r="E1294" s="26"/>
    </row>
    <row r="1295" spans="1:5" ht="14.25" customHeight="1">
      <c r="A1295" s="36"/>
      <c r="B1295" s="36"/>
      <c r="C1295" s="27"/>
      <c r="D1295" s="26"/>
      <c r="E1295" s="26"/>
    </row>
    <row r="1296" spans="1:5" ht="14.25" customHeight="1">
      <c r="A1296" s="36"/>
      <c r="B1296" s="36"/>
      <c r="C1296" s="27"/>
      <c r="D1296" s="26"/>
      <c r="E1296" s="26"/>
    </row>
    <row r="1297" spans="1:5" ht="14.25" customHeight="1">
      <c r="A1297" s="36"/>
      <c r="B1297" s="36"/>
      <c r="C1297" s="27"/>
      <c r="D1297" s="26"/>
      <c r="E1297" s="26"/>
    </row>
    <row r="1298" spans="1:5" ht="14.25" customHeight="1">
      <c r="A1298" s="36"/>
      <c r="B1298" s="36"/>
      <c r="C1298" s="27"/>
      <c r="D1298" s="26"/>
      <c r="E1298" s="26"/>
    </row>
    <row r="1299" spans="1:5" ht="14.25" customHeight="1">
      <c r="A1299" s="36"/>
      <c r="B1299" s="36"/>
      <c r="C1299" s="27"/>
      <c r="D1299" s="26"/>
      <c r="E1299" s="26"/>
    </row>
    <row r="1300" spans="1:5" ht="14.25" customHeight="1">
      <c r="A1300" s="36"/>
      <c r="B1300" s="36"/>
      <c r="C1300" s="27"/>
      <c r="D1300" s="26"/>
      <c r="E1300" s="26"/>
    </row>
    <row r="1301" spans="1:5" ht="14.25" customHeight="1">
      <c r="A1301" s="36"/>
      <c r="B1301" s="36"/>
      <c r="C1301" s="27"/>
      <c r="D1301" s="26"/>
      <c r="E1301" s="26"/>
    </row>
    <row r="1302" spans="1:5" ht="14.25" customHeight="1">
      <c r="A1302" s="36"/>
      <c r="B1302" s="36"/>
      <c r="C1302" s="27"/>
      <c r="D1302" s="26"/>
      <c r="E1302" s="26"/>
    </row>
    <row r="1303" spans="1:5" ht="14.25" customHeight="1">
      <c r="A1303" s="36"/>
      <c r="B1303" s="36"/>
      <c r="C1303" s="27"/>
      <c r="D1303" s="26"/>
      <c r="E1303" s="26"/>
    </row>
    <row r="1304" spans="1:5" ht="14.25" customHeight="1">
      <c r="A1304" s="36"/>
      <c r="B1304" s="36"/>
      <c r="C1304" s="27"/>
      <c r="D1304" s="26"/>
      <c r="E1304" s="26"/>
    </row>
    <row r="1305" spans="1:5" ht="14.25" customHeight="1">
      <c r="A1305" s="36"/>
      <c r="B1305" s="36"/>
      <c r="C1305" s="27"/>
      <c r="D1305" s="26"/>
      <c r="E1305" s="26"/>
    </row>
    <row r="1306" spans="1:5" ht="14.25" customHeight="1">
      <c r="A1306" s="36"/>
      <c r="B1306" s="36"/>
      <c r="C1306" s="27"/>
      <c r="D1306" s="26"/>
      <c r="E1306" s="26"/>
    </row>
    <row r="1307" spans="1:5" ht="14.25" customHeight="1">
      <c r="A1307" s="36"/>
      <c r="B1307" s="36"/>
      <c r="C1307" s="27"/>
      <c r="D1307" s="26"/>
      <c r="E1307" s="26"/>
    </row>
    <row r="1308" spans="1:5" ht="14.25" customHeight="1">
      <c r="A1308" s="36"/>
      <c r="B1308" s="36"/>
      <c r="C1308" s="27"/>
      <c r="D1308" s="26"/>
      <c r="E1308" s="26"/>
    </row>
    <row r="1309" spans="1:5" ht="14.25" customHeight="1">
      <c r="A1309" s="36"/>
      <c r="B1309" s="36"/>
      <c r="C1309" s="27"/>
      <c r="D1309" s="26"/>
      <c r="E1309" s="26"/>
    </row>
    <row r="1310" spans="1:5" ht="14.25" customHeight="1">
      <c r="A1310" s="36"/>
      <c r="B1310" s="36"/>
      <c r="C1310" s="27"/>
      <c r="D1310" s="26"/>
      <c r="E1310" s="26"/>
    </row>
    <row r="1311" spans="1:5" ht="14.25" customHeight="1">
      <c r="A1311" s="36"/>
      <c r="B1311" s="36"/>
      <c r="C1311" s="27"/>
      <c r="D1311" s="26"/>
      <c r="E1311" s="26"/>
    </row>
    <row r="1312" spans="1:5" ht="14.25" customHeight="1">
      <c r="A1312" s="36"/>
      <c r="B1312" s="36"/>
      <c r="C1312" s="27"/>
      <c r="D1312" s="26"/>
      <c r="E1312" s="26"/>
    </row>
    <row r="1313" spans="1:5" ht="14.25" customHeight="1">
      <c r="A1313" s="36"/>
      <c r="B1313" s="36"/>
      <c r="C1313" s="27"/>
      <c r="D1313" s="26"/>
      <c r="E1313" s="26"/>
    </row>
    <row r="1314" spans="1:5" ht="14.25" customHeight="1">
      <c r="A1314" s="36"/>
      <c r="B1314" s="36"/>
      <c r="C1314" s="27"/>
      <c r="D1314" s="26"/>
      <c r="E1314" s="26"/>
    </row>
    <row r="1315" spans="1:5" ht="14.25" customHeight="1">
      <c r="A1315" s="36"/>
      <c r="B1315" s="36"/>
      <c r="C1315" s="27"/>
      <c r="D1315" s="26"/>
      <c r="E1315" s="26"/>
    </row>
    <row r="1316" spans="1:5" ht="14.25" customHeight="1">
      <c r="A1316" s="36"/>
      <c r="B1316" s="36"/>
      <c r="C1316" s="27"/>
      <c r="D1316" s="26"/>
      <c r="E1316" s="26"/>
    </row>
    <row r="1317" spans="1:5" ht="14.25" customHeight="1">
      <c r="A1317" s="36"/>
      <c r="B1317" s="36"/>
      <c r="C1317" s="27"/>
      <c r="D1317" s="26"/>
      <c r="E1317" s="26"/>
    </row>
    <row r="1318" spans="1:5" ht="14.25" customHeight="1">
      <c r="A1318" s="36"/>
      <c r="B1318" s="36"/>
      <c r="C1318" s="27"/>
      <c r="D1318" s="26"/>
      <c r="E1318" s="26"/>
    </row>
    <row r="1319" spans="1:5" ht="14.25" customHeight="1">
      <c r="A1319" s="36"/>
      <c r="B1319" s="36"/>
      <c r="C1319" s="27"/>
      <c r="D1319" s="26"/>
      <c r="E1319" s="26"/>
    </row>
    <row r="1320" spans="1:5" ht="14.25" customHeight="1">
      <c r="A1320" s="36"/>
      <c r="B1320" s="36"/>
      <c r="C1320" s="27"/>
      <c r="D1320" s="26"/>
      <c r="E1320" s="26"/>
    </row>
    <row r="1321" spans="1:5" ht="14.25" customHeight="1">
      <c r="A1321" s="36"/>
      <c r="B1321" s="36"/>
      <c r="C1321" s="27"/>
      <c r="D1321" s="26"/>
      <c r="E1321" s="26"/>
    </row>
    <row r="1322" spans="1:5" ht="14.25" customHeight="1">
      <c r="A1322" s="36"/>
      <c r="B1322" s="36"/>
      <c r="C1322" s="27"/>
      <c r="D1322" s="26"/>
      <c r="E1322" s="26"/>
    </row>
    <row r="1323" spans="1:5" ht="14.25" customHeight="1">
      <c r="A1323" s="36"/>
      <c r="B1323" s="36"/>
      <c r="C1323" s="27"/>
      <c r="D1323" s="26"/>
      <c r="E1323" s="26"/>
    </row>
    <row r="1324" spans="1:5" ht="14.25" customHeight="1">
      <c r="A1324" s="36"/>
      <c r="B1324" s="36"/>
      <c r="C1324" s="27"/>
      <c r="D1324" s="26"/>
      <c r="E1324" s="26"/>
    </row>
    <row r="1325" spans="1:5" ht="14.25" customHeight="1">
      <c r="A1325" s="36"/>
      <c r="B1325" s="36"/>
      <c r="C1325" s="27"/>
      <c r="D1325" s="26"/>
      <c r="E1325" s="26"/>
    </row>
    <row r="1326" spans="1:5" ht="14.25" customHeight="1">
      <c r="A1326" s="36"/>
      <c r="B1326" s="36"/>
      <c r="C1326" s="27"/>
      <c r="D1326" s="26"/>
      <c r="E1326" s="26"/>
    </row>
    <row r="1327" spans="1:5" ht="14.25" customHeight="1">
      <c r="A1327" s="36"/>
      <c r="B1327" s="36"/>
      <c r="C1327" s="27"/>
      <c r="D1327" s="26"/>
      <c r="E1327" s="26"/>
    </row>
    <row r="1328" spans="1:5" ht="14.25" customHeight="1">
      <c r="A1328" s="36"/>
      <c r="B1328" s="36"/>
      <c r="C1328" s="27"/>
      <c r="D1328" s="26"/>
      <c r="E1328" s="26"/>
    </row>
    <row r="1329" spans="1:5" ht="14.25" customHeight="1">
      <c r="A1329" s="36"/>
      <c r="B1329" s="36"/>
      <c r="C1329" s="27"/>
      <c r="D1329" s="26"/>
      <c r="E1329" s="26"/>
    </row>
    <row r="1330" spans="1:5" ht="14.25" customHeight="1">
      <c r="A1330" s="36"/>
      <c r="B1330" s="36"/>
      <c r="C1330" s="27"/>
      <c r="D1330" s="26"/>
      <c r="E1330" s="26"/>
    </row>
    <row r="1331" spans="1:5" ht="14.25" customHeight="1">
      <c r="A1331" s="36"/>
      <c r="B1331" s="36"/>
      <c r="C1331" s="27"/>
      <c r="D1331" s="26"/>
      <c r="E1331" s="26"/>
    </row>
    <row r="1332" spans="1:5" ht="14.25" customHeight="1">
      <c r="A1332" s="36"/>
      <c r="B1332" s="36"/>
      <c r="C1332" s="27"/>
      <c r="D1332" s="26"/>
      <c r="E1332" s="26"/>
    </row>
    <row r="1333" spans="1:5" ht="14.25" customHeight="1">
      <c r="A1333" s="36"/>
      <c r="B1333" s="36"/>
      <c r="C1333" s="27"/>
      <c r="D1333" s="26"/>
      <c r="E1333" s="26"/>
    </row>
    <row r="1334" spans="1:5" ht="14.25" customHeight="1">
      <c r="A1334" s="36"/>
      <c r="B1334" s="36"/>
      <c r="C1334" s="27"/>
      <c r="D1334" s="26"/>
      <c r="E1334" s="26"/>
    </row>
    <row r="1335" spans="1:5" ht="14.25" customHeight="1">
      <c r="A1335" s="36"/>
      <c r="B1335" s="36"/>
      <c r="C1335" s="27"/>
      <c r="D1335" s="26"/>
      <c r="E1335" s="26"/>
    </row>
    <row r="1336" spans="1:5" ht="14.25" customHeight="1">
      <c r="A1336" s="36"/>
      <c r="B1336" s="36"/>
      <c r="C1336" s="27"/>
      <c r="D1336" s="26"/>
      <c r="E1336" s="26"/>
    </row>
    <row r="1337" spans="1:5" ht="14.25" customHeight="1">
      <c r="A1337" s="36"/>
      <c r="B1337" s="36"/>
      <c r="C1337" s="27"/>
      <c r="D1337" s="26"/>
      <c r="E1337" s="26"/>
    </row>
    <row r="1338" spans="1:5" ht="14.25" customHeight="1">
      <c r="A1338" s="36"/>
      <c r="B1338" s="36"/>
      <c r="C1338" s="27"/>
      <c r="D1338" s="26"/>
      <c r="E1338" s="26"/>
    </row>
    <row r="1339" spans="1:5" ht="14.25" customHeight="1">
      <c r="A1339" s="36"/>
      <c r="B1339" s="36"/>
      <c r="C1339" s="27"/>
      <c r="D1339" s="26"/>
      <c r="E1339" s="26"/>
    </row>
    <row r="1340" spans="1:5" ht="14.25" customHeight="1">
      <c r="A1340" s="36"/>
      <c r="B1340" s="36"/>
      <c r="C1340" s="27"/>
      <c r="D1340" s="26"/>
      <c r="E1340" s="26"/>
    </row>
    <row r="1341" spans="1:5" ht="14.25" customHeight="1">
      <c r="A1341" s="36"/>
      <c r="B1341" s="36"/>
      <c r="C1341" s="27"/>
      <c r="D1341" s="26"/>
      <c r="E1341" s="26"/>
    </row>
    <row r="1342" spans="1:5" ht="14.25" customHeight="1">
      <c r="A1342" s="36"/>
      <c r="B1342" s="36"/>
      <c r="C1342" s="27"/>
      <c r="D1342" s="26"/>
      <c r="E1342" s="26"/>
    </row>
    <row r="1343" spans="1:5" ht="14.25" customHeight="1">
      <c r="A1343" s="36"/>
      <c r="B1343" s="36"/>
      <c r="C1343" s="27"/>
      <c r="D1343" s="26"/>
      <c r="E1343" s="26"/>
    </row>
    <row r="1344" spans="1:5" ht="14.25" customHeight="1">
      <c r="A1344" s="36"/>
      <c r="B1344" s="36"/>
      <c r="C1344" s="27"/>
      <c r="D1344" s="26"/>
      <c r="E1344" s="26"/>
    </row>
    <row r="1345" spans="1:5" ht="14.25" customHeight="1">
      <c r="A1345" s="36"/>
      <c r="B1345" s="36"/>
      <c r="C1345" s="27"/>
      <c r="D1345" s="26"/>
      <c r="E1345" s="26"/>
    </row>
    <row r="1346" spans="1:5" ht="14.25" customHeight="1">
      <c r="A1346" s="36"/>
      <c r="B1346" s="36"/>
      <c r="C1346" s="27"/>
      <c r="D1346" s="26"/>
      <c r="E1346" s="26"/>
    </row>
    <row r="1347" spans="1:5" ht="14.25" customHeight="1">
      <c r="A1347" s="36"/>
      <c r="B1347" s="36"/>
      <c r="C1347" s="27"/>
      <c r="D1347" s="26"/>
      <c r="E1347" s="26"/>
    </row>
    <row r="1348" spans="1:5" ht="14.25" customHeight="1">
      <c r="A1348" s="36"/>
      <c r="B1348" s="36"/>
      <c r="C1348" s="27"/>
      <c r="D1348" s="26"/>
      <c r="E1348" s="26"/>
    </row>
    <row r="1349" spans="1:5" ht="14.25" customHeight="1">
      <c r="A1349" s="36"/>
      <c r="B1349" s="36"/>
      <c r="C1349" s="27"/>
      <c r="D1349" s="26"/>
      <c r="E1349" s="26"/>
    </row>
    <row r="1350" spans="1:5" ht="14.25" customHeight="1">
      <c r="A1350" s="36"/>
      <c r="B1350" s="36"/>
      <c r="C1350" s="27"/>
      <c r="D1350" s="26"/>
      <c r="E1350" s="26"/>
    </row>
    <row r="1351" spans="1:5" ht="14.25" customHeight="1">
      <c r="A1351" s="36"/>
      <c r="B1351" s="36"/>
      <c r="C1351" s="27"/>
      <c r="D1351" s="26"/>
      <c r="E1351" s="26"/>
    </row>
    <row r="1352" spans="1:5" ht="14.25" customHeight="1">
      <c r="A1352" s="36"/>
      <c r="B1352" s="36"/>
      <c r="C1352" s="27"/>
      <c r="D1352" s="26"/>
      <c r="E1352" s="26"/>
    </row>
    <row r="1353" spans="1:5" ht="14.25" customHeight="1">
      <c r="A1353" s="36"/>
      <c r="B1353" s="36"/>
      <c r="C1353" s="27"/>
      <c r="D1353" s="26"/>
      <c r="E1353" s="26"/>
    </row>
    <row r="1354" spans="1:5" ht="14.25" customHeight="1">
      <c r="A1354" s="36"/>
      <c r="B1354" s="36"/>
      <c r="C1354" s="27"/>
      <c r="D1354" s="26"/>
      <c r="E1354" s="26"/>
    </row>
    <row r="1355" spans="1:5" ht="14.25" customHeight="1">
      <c r="A1355" s="36"/>
      <c r="B1355" s="36"/>
      <c r="C1355" s="27"/>
      <c r="D1355" s="26"/>
      <c r="E1355" s="26"/>
    </row>
    <row r="1356" spans="1:5" ht="14.25" customHeight="1">
      <c r="A1356" s="36"/>
      <c r="B1356" s="36"/>
      <c r="C1356" s="27"/>
      <c r="D1356" s="26"/>
      <c r="E1356" s="26"/>
    </row>
    <row r="1357" spans="1:5" ht="14.25" customHeight="1">
      <c r="A1357" s="36"/>
      <c r="B1357" s="36"/>
      <c r="C1357" s="27"/>
      <c r="D1357" s="26"/>
      <c r="E1357" s="26"/>
    </row>
    <row r="1358" spans="1:5" ht="14.25" customHeight="1">
      <c r="A1358" s="36"/>
      <c r="B1358" s="36"/>
      <c r="C1358" s="27"/>
      <c r="D1358" s="26"/>
      <c r="E1358" s="26"/>
    </row>
    <row r="1359" spans="1:5" ht="14.25" customHeight="1">
      <c r="A1359" s="36"/>
      <c r="B1359" s="36"/>
      <c r="C1359" s="27"/>
      <c r="D1359" s="26"/>
      <c r="E1359" s="26"/>
    </row>
    <row r="1360" spans="1:5" ht="14.25" customHeight="1">
      <c r="A1360" s="36"/>
      <c r="B1360" s="36"/>
      <c r="C1360" s="27"/>
      <c r="D1360" s="26"/>
      <c r="E1360" s="26"/>
    </row>
    <row r="1361" spans="1:5" ht="14.25" customHeight="1">
      <c r="A1361" s="36"/>
      <c r="B1361" s="36"/>
      <c r="C1361" s="27"/>
      <c r="D1361" s="26"/>
      <c r="E1361" s="26"/>
    </row>
    <row r="1362" spans="1:5" ht="14.25" customHeight="1">
      <c r="A1362" s="36"/>
      <c r="B1362" s="36"/>
      <c r="C1362" s="27"/>
      <c r="D1362" s="26"/>
      <c r="E1362" s="26"/>
    </row>
    <row r="1363" spans="1:5" ht="14.25" customHeight="1">
      <c r="A1363" s="36"/>
      <c r="B1363" s="36"/>
      <c r="C1363" s="27"/>
      <c r="D1363" s="26"/>
      <c r="E1363" s="26"/>
    </row>
    <row r="1364" spans="1:5" ht="14.25" customHeight="1">
      <c r="A1364" s="36"/>
      <c r="B1364" s="36"/>
      <c r="C1364" s="27"/>
      <c r="D1364" s="26"/>
      <c r="E1364" s="26"/>
    </row>
    <row r="1365" spans="1:5" ht="14.25" customHeight="1">
      <c r="A1365" s="36"/>
      <c r="B1365" s="36"/>
      <c r="C1365" s="27"/>
      <c r="D1365" s="26"/>
      <c r="E1365" s="26"/>
    </row>
    <row r="1366" spans="1:5" ht="14.25" customHeight="1">
      <c r="A1366" s="36"/>
      <c r="B1366" s="36"/>
      <c r="C1366" s="27"/>
      <c r="D1366" s="26"/>
      <c r="E1366" s="26"/>
    </row>
    <row r="1367" spans="1:5" ht="14.25" customHeight="1">
      <c r="A1367" s="36"/>
      <c r="B1367" s="36"/>
      <c r="C1367" s="27"/>
      <c r="D1367" s="26"/>
      <c r="E1367" s="26"/>
    </row>
    <row r="1368" spans="1:5" ht="14.25" customHeight="1">
      <c r="A1368" s="36"/>
      <c r="B1368" s="36"/>
      <c r="C1368" s="27"/>
      <c r="D1368" s="26"/>
      <c r="E1368" s="26"/>
    </row>
    <row r="1369" spans="1:5" ht="14.25" customHeight="1">
      <c r="A1369" s="36"/>
      <c r="B1369" s="36"/>
      <c r="C1369" s="27"/>
      <c r="D1369" s="26"/>
      <c r="E1369" s="26"/>
    </row>
    <row r="1370" spans="1:5" ht="14.25" customHeight="1">
      <c r="A1370" s="36"/>
      <c r="B1370" s="36"/>
      <c r="C1370" s="27"/>
      <c r="D1370" s="26"/>
      <c r="E1370" s="26"/>
    </row>
    <row r="1371" spans="1:5" ht="14.25" customHeight="1">
      <c r="A1371" s="36"/>
      <c r="B1371" s="36"/>
      <c r="C1371" s="27"/>
      <c r="D1371" s="26"/>
      <c r="E1371" s="26"/>
    </row>
    <row r="1372" spans="1:5" ht="14.25" customHeight="1">
      <c r="A1372" s="36"/>
      <c r="B1372" s="36"/>
      <c r="C1372" s="27"/>
      <c r="D1372" s="26"/>
      <c r="E1372" s="26"/>
    </row>
    <row r="1373" spans="1:5" ht="14.25" customHeight="1">
      <c r="A1373" s="36"/>
      <c r="B1373" s="36"/>
      <c r="C1373" s="27"/>
      <c r="D1373" s="26"/>
      <c r="E1373" s="26"/>
    </row>
    <row r="1374" spans="1:5" ht="14.25" customHeight="1">
      <c r="A1374" s="36"/>
      <c r="B1374" s="36"/>
      <c r="C1374" s="27"/>
      <c r="D1374" s="26"/>
      <c r="E1374" s="26"/>
    </row>
    <row r="1375" spans="1:5" ht="14.25" customHeight="1">
      <c r="A1375" s="36"/>
      <c r="B1375" s="36"/>
      <c r="C1375" s="27"/>
      <c r="D1375" s="26"/>
      <c r="E1375" s="26"/>
    </row>
    <row r="1376" spans="1:5" ht="14.25" customHeight="1">
      <c r="A1376" s="36"/>
      <c r="B1376" s="36"/>
      <c r="C1376" s="27"/>
      <c r="D1376" s="26"/>
      <c r="E1376" s="26"/>
    </row>
    <row r="1377" spans="1:5" ht="14.25" customHeight="1">
      <c r="A1377" s="36"/>
      <c r="B1377" s="36"/>
      <c r="C1377" s="27"/>
      <c r="D1377" s="26"/>
      <c r="E1377" s="26"/>
    </row>
    <row r="1378" spans="1:5" ht="14.25" customHeight="1">
      <c r="A1378" s="36"/>
      <c r="B1378" s="36"/>
      <c r="C1378" s="27"/>
      <c r="D1378" s="26"/>
      <c r="E1378" s="26"/>
    </row>
    <row r="1379" spans="1:5" ht="14.25" customHeight="1">
      <c r="A1379" s="36"/>
      <c r="B1379" s="36"/>
      <c r="C1379" s="27"/>
      <c r="D1379" s="26"/>
      <c r="E1379" s="26"/>
    </row>
    <row r="1380" spans="1:5" ht="14.25" customHeight="1">
      <c r="A1380" s="36"/>
      <c r="B1380" s="36"/>
      <c r="C1380" s="27"/>
      <c r="D1380" s="26"/>
      <c r="E1380" s="26"/>
    </row>
    <row r="1381" spans="1:5" ht="14.25" customHeight="1">
      <c r="A1381" s="36"/>
      <c r="B1381" s="36"/>
      <c r="C1381" s="27"/>
      <c r="D1381" s="26"/>
      <c r="E1381" s="26"/>
    </row>
    <row r="1382" spans="1:5" ht="14.25" customHeight="1">
      <c r="A1382" s="36"/>
      <c r="B1382" s="36"/>
      <c r="C1382" s="27"/>
      <c r="D1382" s="26"/>
      <c r="E1382" s="26"/>
    </row>
    <row r="1383" spans="1:5" ht="14.25" customHeight="1">
      <c r="A1383" s="36"/>
      <c r="B1383" s="36"/>
      <c r="C1383" s="27"/>
      <c r="D1383" s="26"/>
      <c r="E1383" s="26"/>
    </row>
    <row r="1384" spans="1:5" ht="14.25" customHeight="1">
      <c r="A1384" s="36"/>
      <c r="B1384" s="36"/>
      <c r="C1384" s="27"/>
      <c r="D1384" s="26"/>
      <c r="E1384" s="26"/>
    </row>
    <row r="1385" spans="1:5" ht="14.25" customHeight="1">
      <c r="A1385" s="36"/>
      <c r="B1385" s="36"/>
      <c r="C1385" s="27"/>
      <c r="D1385" s="26"/>
      <c r="E1385" s="26"/>
    </row>
    <row r="1386" spans="1:5" ht="14.25" customHeight="1">
      <c r="A1386" s="36"/>
      <c r="B1386" s="36"/>
      <c r="C1386" s="27"/>
      <c r="D1386" s="26"/>
      <c r="E1386" s="26"/>
    </row>
    <row r="1387" spans="1:5" ht="14.25" customHeight="1">
      <c r="A1387" s="36"/>
      <c r="B1387" s="36"/>
      <c r="C1387" s="27"/>
      <c r="D1387" s="26"/>
      <c r="E1387" s="26"/>
    </row>
    <row r="1388" spans="1:5" ht="14.25" customHeight="1">
      <c r="A1388" s="36"/>
      <c r="B1388" s="36"/>
      <c r="C1388" s="27"/>
      <c r="D1388" s="26"/>
      <c r="E1388" s="26"/>
    </row>
    <row r="1389" spans="1:5" ht="14.25" customHeight="1">
      <c r="A1389" s="36"/>
      <c r="B1389" s="36"/>
      <c r="C1389" s="27"/>
      <c r="D1389" s="26"/>
      <c r="E1389" s="26"/>
    </row>
    <row r="1390" spans="1:5" ht="14.25" customHeight="1">
      <c r="A1390" s="36"/>
      <c r="B1390" s="36"/>
      <c r="C1390" s="27"/>
      <c r="D1390" s="26"/>
      <c r="E1390" s="26"/>
    </row>
    <row r="1391" spans="1:5" ht="14.25" customHeight="1">
      <c r="A1391" s="36"/>
      <c r="B1391" s="36"/>
      <c r="C1391" s="27"/>
      <c r="D1391" s="26"/>
      <c r="E1391" s="26"/>
    </row>
    <row r="1392" spans="1:5" ht="14.25" customHeight="1">
      <c r="A1392" s="36"/>
      <c r="B1392" s="36"/>
      <c r="C1392" s="27"/>
      <c r="D1392" s="26"/>
      <c r="E1392" s="26"/>
    </row>
    <row r="1393" spans="1:5" ht="14.25" customHeight="1">
      <c r="A1393" s="36"/>
      <c r="B1393" s="36"/>
      <c r="C1393" s="27"/>
      <c r="D1393" s="26"/>
      <c r="E1393" s="26"/>
    </row>
    <row r="1394" spans="1:5" ht="14.25" customHeight="1">
      <c r="A1394" s="36"/>
      <c r="B1394" s="36"/>
      <c r="C1394" s="27"/>
      <c r="D1394" s="26"/>
      <c r="E1394" s="26"/>
    </row>
    <row r="1395" spans="1:5" ht="14.25" customHeight="1">
      <c r="A1395" s="36"/>
      <c r="B1395" s="36"/>
      <c r="C1395" s="27"/>
      <c r="D1395" s="26"/>
      <c r="E1395" s="26"/>
    </row>
    <row r="1396" spans="1:5" ht="14.25" customHeight="1">
      <c r="A1396" s="36"/>
      <c r="B1396" s="36"/>
      <c r="C1396" s="27"/>
      <c r="D1396" s="26"/>
      <c r="E1396" s="26"/>
    </row>
    <row r="1397" spans="1:5" ht="14.25" customHeight="1">
      <c r="A1397" s="36"/>
      <c r="B1397" s="36"/>
      <c r="C1397" s="27"/>
      <c r="D1397" s="26"/>
      <c r="E1397" s="26"/>
    </row>
    <row r="1398" spans="1:5" ht="14.25" customHeight="1">
      <c r="A1398" s="36"/>
      <c r="B1398" s="36"/>
      <c r="C1398" s="27"/>
      <c r="D1398" s="26"/>
      <c r="E1398" s="26"/>
    </row>
    <row r="1399" spans="1:5" ht="14.25" customHeight="1">
      <c r="A1399" s="36"/>
      <c r="B1399" s="36"/>
      <c r="C1399" s="27"/>
      <c r="D1399" s="26"/>
      <c r="E1399" s="26"/>
    </row>
    <row r="1400" spans="1:5" ht="14.25" customHeight="1">
      <c r="A1400" s="36"/>
      <c r="B1400" s="36"/>
      <c r="C1400" s="27"/>
      <c r="D1400" s="26"/>
      <c r="E1400" s="26"/>
    </row>
    <row r="1401" spans="1:5" ht="14.25" customHeight="1">
      <c r="A1401" s="36"/>
      <c r="B1401" s="36"/>
      <c r="C1401" s="27"/>
      <c r="D1401" s="26"/>
      <c r="E1401" s="26"/>
    </row>
    <row r="1402" spans="1:5" ht="14.25" customHeight="1">
      <c r="A1402" s="36"/>
      <c r="B1402" s="36"/>
      <c r="C1402" s="27"/>
      <c r="D1402" s="26"/>
      <c r="E1402" s="26"/>
    </row>
    <row r="1403" spans="1:5" ht="14.25" customHeight="1">
      <c r="A1403" s="36"/>
      <c r="B1403" s="36"/>
      <c r="C1403" s="27"/>
      <c r="D1403" s="26"/>
      <c r="E1403" s="26"/>
    </row>
    <row r="1404" spans="1:5" ht="14.25" customHeight="1">
      <c r="A1404" s="36"/>
      <c r="B1404" s="36"/>
      <c r="C1404" s="27"/>
      <c r="D1404" s="26"/>
      <c r="E1404" s="26"/>
    </row>
    <row r="1405" spans="1:5" ht="14.25" customHeight="1">
      <c r="A1405" s="36"/>
      <c r="B1405" s="36"/>
      <c r="C1405" s="27"/>
      <c r="D1405" s="26"/>
      <c r="E1405" s="26"/>
    </row>
    <row r="1406" spans="1:5" ht="14.25" customHeight="1">
      <c r="A1406" s="36"/>
      <c r="B1406" s="36"/>
      <c r="C1406" s="27"/>
      <c r="D1406" s="26"/>
      <c r="E1406" s="26"/>
    </row>
    <row r="1407" spans="1:5" ht="14.25" customHeight="1">
      <c r="A1407" s="36"/>
      <c r="B1407" s="36"/>
      <c r="C1407" s="27"/>
      <c r="D1407" s="26"/>
      <c r="E1407" s="26"/>
    </row>
    <row r="1408" spans="1:5" ht="14.25" customHeight="1">
      <c r="A1408" s="36"/>
      <c r="B1408" s="36"/>
      <c r="C1408" s="27"/>
      <c r="D1408" s="26"/>
      <c r="E1408" s="26"/>
    </row>
    <row r="1409" spans="1:5" ht="14.25" customHeight="1">
      <c r="A1409" s="36"/>
      <c r="B1409" s="36"/>
      <c r="C1409" s="27"/>
      <c r="D1409" s="26"/>
      <c r="E1409" s="26"/>
    </row>
    <row r="1410" spans="1:5" ht="14.25" customHeight="1">
      <c r="A1410" s="36"/>
      <c r="B1410" s="36"/>
      <c r="C1410" s="27"/>
      <c r="D1410" s="26"/>
      <c r="E1410" s="26"/>
    </row>
    <row r="1411" spans="1:5" ht="14.25" customHeight="1">
      <c r="A1411" s="36"/>
      <c r="B1411" s="36"/>
      <c r="C1411" s="27"/>
      <c r="D1411" s="26"/>
      <c r="E1411" s="26"/>
    </row>
    <row r="1412" spans="1:5" ht="14.25" customHeight="1">
      <c r="A1412" s="36"/>
      <c r="B1412" s="36"/>
      <c r="C1412" s="27"/>
      <c r="D1412" s="26"/>
      <c r="E1412" s="26"/>
    </row>
    <row r="1413" spans="1:5" ht="14.25" customHeight="1">
      <c r="A1413" s="36"/>
      <c r="B1413" s="36"/>
      <c r="C1413" s="27"/>
      <c r="D1413" s="26"/>
      <c r="E1413" s="26"/>
    </row>
    <row r="1414" spans="1:5" ht="14.25" customHeight="1">
      <c r="A1414" s="36"/>
      <c r="B1414" s="36"/>
      <c r="C1414" s="27"/>
      <c r="D1414" s="26"/>
      <c r="E1414" s="26"/>
    </row>
    <row r="1415" spans="1:5" ht="14.25" customHeight="1">
      <c r="A1415" s="36"/>
      <c r="B1415" s="36"/>
      <c r="C1415" s="27"/>
      <c r="D1415" s="26"/>
      <c r="E1415" s="26"/>
    </row>
    <row r="1416" spans="1:5" ht="14.25" customHeight="1">
      <c r="A1416" s="36"/>
      <c r="B1416" s="36"/>
      <c r="C1416" s="27"/>
      <c r="D1416" s="26"/>
      <c r="E1416" s="26"/>
    </row>
    <row r="1417" spans="1:5" ht="14.25" customHeight="1">
      <c r="A1417" s="36"/>
      <c r="B1417" s="36"/>
      <c r="C1417" s="27"/>
      <c r="D1417" s="26"/>
      <c r="E1417" s="26"/>
    </row>
    <row r="1418" spans="1:5" ht="14.25" customHeight="1">
      <c r="A1418" s="36"/>
      <c r="B1418" s="36"/>
      <c r="C1418" s="27"/>
      <c r="D1418" s="26"/>
      <c r="E1418" s="26"/>
    </row>
    <row r="1419" spans="1:5" ht="14.25" customHeight="1">
      <c r="A1419" s="36"/>
      <c r="B1419" s="36"/>
      <c r="C1419" s="27"/>
      <c r="D1419" s="26"/>
      <c r="E1419" s="26"/>
    </row>
    <row r="1420" spans="1:5" ht="14.25" customHeight="1">
      <c r="A1420" s="36"/>
      <c r="B1420" s="36"/>
      <c r="C1420" s="27"/>
      <c r="D1420" s="26"/>
      <c r="E1420" s="26"/>
    </row>
    <row r="1421" spans="1:5" ht="14.25" customHeight="1">
      <c r="A1421" s="36"/>
      <c r="B1421" s="36"/>
      <c r="C1421" s="27"/>
      <c r="D1421" s="26"/>
      <c r="E1421" s="26"/>
    </row>
    <row r="1422" spans="1:5" ht="14.25" customHeight="1">
      <c r="A1422" s="36"/>
      <c r="B1422" s="36"/>
      <c r="C1422" s="27"/>
      <c r="D1422" s="26"/>
      <c r="E1422" s="26"/>
    </row>
    <row r="1423" spans="1:5" ht="14.25" customHeight="1">
      <c r="A1423" s="36"/>
      <c r="B1423" s="36"/>
      <c r="C1423" s="27"/>
      <c r="D1423" s="26"/>
      <c r="E1423" s="26"/>
    </row>
    <row r="1424" spans="1:5" ht="14.25" customHeight="1">
      <c r="A1424" s="36"/>
      <c r="B1424" s="36"/>
      <c r="C1424" s="27"/>
      <c r="D1424" s="26"/>
      <c r="E1424" s="26"/>
    </row>
    <row r="1425" spans="1:5" ht="14.25" customHeight="1">
      <c r="A1425" s="36"/>
      <c r="B1425" s="36"/>
      <c r="C1425" s="27"/>
      <c r="D1425" s="26"/>
      <c r="E1425" s="26"/>
    </row>
    <row r="1426" spans="1:5" ht="14.25" customHeight="1">
      <c r="A1426" s="36"/>
      <c r="B1426" s="36"/>
      <c r="C1426" s="27"/>
      <c r="D1426" s="26"/>
      <c r="E1426" s="26"/>
    </row>
    <row r="1427" spans="1:5" ht="14.25" customHeight="1">
      <c r="A1427" s="36"/>
      <c r="B1427" s="36"/>
      <c r="C1427" s="27"/>
      <c r="D1427" s="26"/>
      <c r="E1427" s="26"/>
    </row>
    <row r="1428" spans="1:5" ht="14.25" customHeight="1">
      <c r="A1428" s="36"/>
      <c r="B1428" s="36"/>
      <c r="C1428" s="27"/>
      <c r="D1428" s="26"/>
      <c r="E1428" s="26"/>
    </row>
    <row r="1429" spans="1:5" ht="14.25" customHeight="1">
      <c r="A1429" s="36"/>
      <c r="B1429" s="36"/>
      <c r="C1429" s="27"/>
      <c r="D1429" s="26"/>
      <c r="E1429" s="26"/>
    </row>
    <row r="1430" spans="1:5" ht="14.25" customHeight="1">
      <c r="A1430" s="36"/>
      <c r="B1430" s="36"/>
      <c r="C1430" s="27"/>
      <c r="D1430" s="26"/>
      <c r="E1430" s="26"/>
    </row>
    <row r="1431" spans="1:5" ht="14.25" customHeight="1">
      <c r="A1431" s="36"/>
      <c r="B1431" s="36"/>
      <c r="C1431" s="27"/>
      <c r="D1431" s="26"/>
      <c r="E1431" s="26"/>
    </row>
    <row r="1432" spans="1:5" ht="14.25" customHeight="1">
      <c r="A1432" s="36"/>
      <c r="B1432" s="36"/>
      <c r="C1432" s="27"/>
      <c r="D1432" s="26"/>
      <c r="E1432" s="26"/>
    </row>
    <row r="1433" spans="1:5" ht="14.25" customHeight="1">
      <c r="A1433" s="36"/>
      <c r="B1433" s="36"/>
      <c r="C1433" s="27"/>
      <c r="D1433" s="26"/>
      <c r="E1433" s="26"/>
    </row>
    <row r="1434" spans="1:5" ht="14.25" customHeight="1">
      <c r="A1434" s="36"/>
      <c r="B1434" s="36"/>
      <c r="C1434" s="27"/>
      <c r="D1434" s="26"/>
      <c r="E1434" s="26"/>
    </row>
    <row r="1435" spans="1:5" ht="14.25" customHeight="1">
      <c r="A1435" s="36"/>
      <c r="B1435" s="36"/>
      <c r="C1435" s="27"/>
      <c r="D1435" s="26"/>
      <c r="E1435" s="26"/>
    </row>
    <row r="1436" spans="1:5" ht="14.25" customHeight="1">
      <c r="A1436" s="36"/>
      <c r="B1436" s="36"/>
      <c r="C1436" s="27"/>
      <c r="D1436" s="26"/>
      <c r="E1436" s="26"/>
    </row>
    <row r="1437" spans="1:5" ht="14.25" customHeight="1">
      <c r="A1437" s="36"/>
      <c r="B1437" s="36"/>
      <c r="C1437" s="27"/>
      <c r="D1437" s="26"/>
      <c r="E1437" s="26"/>
    </row>
    <row r="1438" spans="1:5" ht="14.25" customHeight="1">
      <c r="A1438" s="36"/>
      <c r="B1438" s="36"/>
      <c r="C1438" s="27"/>
      <c r="D1438" s="26"/>
      <c r="E1438" s="26"/>
    </row>
    <row r="1439" spans="1:5" ht="14.25" customHeight="1">
      <c r="A1439" s="36"/>
      <c r="B1439" s="36"/>
      <c r="C1439" s="27"/>
      <c r="D1439" s="26"/>
      <c r="E1439" s="26"/>
    </row>
    <row r="1440" spans="1:5" ht="14.25" customHeight="1">
      <c r="A1440" s="36"/>
      <c r="B1440" s="36"/>
      <c r="C1440" s="27"/>
      <c r="D1440" s="26"/>
      <c r="E1440" s="26"/>
    </row>
    <row r="1441" spans="1:5" ht="14.25" customHeight="1">
      <c r="A1441" s="36"/>
      <c r="B1441" s="36"/>
      <c r="C1441" s="27"/>
      <c r="D1441" s="26"/>
      <c r="E1441" s="26"/>
    </row>
    <row r="1442" spans="1:5" ht="14.25" customHeight="1">
      <c r="A1442" s="36"/>
      <c r="B1442" s="36"/>
      <c r="C1442" s="27"/>
      <c r="D1442" s="26"/>
      <c r="E1442" s="26"/>
    </row>
    <row r="1443" spans="1:5" ht="14.25" customHeight="1">
      <c r="A1443" s="36"/>
      <c r="B1443" s="36"/>
      <c r="C1443" s="27"/>
      <c r="D1443" s="26"/>
      <c r="E1443" s="26"/>
    </row>
    <row r="1444" spans="1:5" ht="14.25" customHeight="1">
      <c r="A1444" s="36"/>
      <c r="B1444" s="36"/>
      <c r="C1444" s="27"/>
      <c r="D1444" s="26"/>
      <c r="E1444" s="26"/>
    </row>
    <row r="1445" spans="1:5" ht="14.25" customHeight="1">
      <c r="A1445" s="36"/>
      <c r="B1445" s="36"/>
      <c r="C1445" s="27"/>
      <c r="D1445" s="26"/>
      <c r="E1445" s="26"/>
    </row>
    <row r="1446" spans="1:5" ht="14.25" customHeight="1">
      <c r="A1446" s="36"/>
      <c r="B1446" s="36"/>
      <c r="C1446" s="27"/>
      <c r="D1446" s="26"/>
      <c r="E1446" s="26"/>
    </row>
    <row r="1447" spans="1:5" ht="14.25" customHeight="1">
      <c r="A1447" s="36"/>
      <c r="B1447" s="36"/>
      <c r="C1447" s="27"/>
      <c r="D1447" s="26"/>
      <c r="E1447" s="26"/>
    </row>
    <row r="1448" spans="1:5" ht="14.25" customHeight="1">
      <c r="A1448" s="36"/>
      <c r="B1448" s="36"/>
      <c r="C1448" s="27"/>
      <c r="D1448" s="26"/>
      <c r="E1448" s="26"/>
    </row>
    <row r="1449" spans="1:5" ht="14.25" customHeight="1">
      <c r="A1449" s="36"/>
      <c r="B1449" s="36"/>
      <c r="C1449" s="27"/>
      <c r="D1449" s="26"/>
      <c r="E1449" s="26"/>
    </row>
    <row r="1450" spans="1:5" ht="14.25" customHeight="1">
      <c r="A1450" s="36"/>
      <c r="B1450" s="36"/>
      <c r="C1450" s="27"/>
      <c r="D1450" s="26"/>
      <c r="E1450" s="26"/>
    </row>
    <row r="1451" spans="1:5" ht="14.25" customHeight="1">
      <c r="A1451" s="36"/>
      <c r="B1451" s="36"/>
      <c r="C1451" s="27"/>
      <c r="D1451" s="26"/>
      <c r="E1451" s="26"/>
    </row>
    <row r="1452" spans="1:5" ht="14.25" customHeight="1">
      <c r="A1452" s="36"/>
      <c r="B1452" s="36"/>
      <c r="C1452" s="27"/>
      <c r="D1452" s="26"/>
      <c r="E1452" s="26"/>
    </row>
    <row r="1453" spans="1:5" ht="14.25" customHeight="1">
      <c r="A1453" s="36"/>
      <c r="B1453" s="36"/>
      <c r="C1453" s="27"/>
      <c r="D1453" s="26"/>
      <c r="E1453" s="26"/>
    </row>
    <row r="1454" spans="1:5" ht="14.25" customHeight="1">
      <c r="A1454" s="36"/>
      <c r="B1454" s="36"/>
      <c r="C1454" s="27"/>
      <c r="D1454" s="26"/>
      <c r="E1454" s="26"/>
    </row>
    <row r="1455" spans="1:5" ht="14.25" customHeight="1">
      <c r="A1455" s="36"/>
      <c r="B1455" s="36"/>
      <c r="C1455" s="27"/>
      <c r="D1455" s="26"/>
      <c r="E1455" s="26"/>
    </row>
    <row r="1456" spans="1:5" ht="14.25" customHeight="1">
      <c r="A1456" s="36"/>
      <c r="B1456" s="36"/>
      <c r="C1456" s="27"/>
      <c r="D1456" s="26"/>
      <c r="E1456" s="26"/>
    </row>
    <row r="1457" spans="1:5" ht="14.25" customHeight="1">
      <c r="A1457" s="36"/>
      <c r="B1457" s="36"/>
      <c r="C1457" s="27"/>
      <c r="D1457" s="26"/>
      <c r="E1457" s="26"/>
    </row>
    <row r="1458" spans="1:5" ht="14.25" customHeight="1">
      <c r="A1458" s="36"/>
      <c r="B1458" s="36"/>
      <c r="C1458" s="27"/>
      <c r="D1458" s="26"/>
      <c r="E1458" s="26"/>
    </row>
    <row r="1459" spans="1:5" ht="14.25" customHeight="1">
      <c r="A1459" s="36"/>
      <c r="B1459" s="36"/>
      <c r="C1459" s="27"/>
      <c r="D1459" s="26"/>
      <c r="E1459" s="26"/>
    </row>
    <row r="1460" spans="1:5" ht="14.25" customHeight="1">
      <c r="A1460" s="36"/>
      <c r="B1460" s="36"/>
      <c r="C1460" s="27"/>
      <c r="D1460" s="26"/>
      <c r="E1460" s="26"/>
    </row>
    <row r="1461" spans="1:5" ht="14.25" customHeight="1">
      <c r="A1461" s="36"/>
      <c r="B1461" s="36"/>
      <c r="C1461" s="27"/>
      <c r="D1461" s="26"/>
      <c r="E1461" s="26"/>
    </row>
    <row r="1462" spans="1:5" ht="14.25" customHeight="1">
      <c r="A1462" s="36"/>
      <c r="B1462" s="36"/>
      <c r="C1462" s="27"/>
      <c r="D1462" s="26"/>
      <c r="E1462" s="26"/>
    </row>
    <row r="1463" spans="1:5" ht="14.25" customHeight="1">
      <c r="A1463" s="36"/>
      <c r="B1463" s="36"/>
      <c r="C1463" s="27"/>
      <c r="D1463" s="26"/>
      <c r="E1463" s="26"/>
    </row>
    <row r="1464" spans="1:5" ht="14.25" customHeight="1">
      <c r="A1464" s="36"/>
      <c r="B1464" s="36"/>
      <c r="C1464" s="27"/>
      <c r="D1464" s="26"/>
      <c r="E1464" s="26"/>
    </row>
    <row r="1465" spans="1:5" ht="14.25" customHeight="1">
      <c r="A1465" s="36"/>
      <c r="B1465" s="36"/>
      <c r="C1465" s="27"/>
      <c r="D1465" s="26"/>
      <c r="E1465" s="26"/>
    </row>
    <row r="1466" spans="1:5" ht="14.25" customHeight="1">
      <c r="A1466" s="36"/>
      <c r="B1466" s="36"/>
      <c r="C1466" s="27"/>
      <c r="D1466" s="26"/>
      <c r="E1466" s="26"/>
    </row>
    <row r="1467" spans="1:5" ht="14.25" customHeight="1">
      <c r="A1467" s="36"/>
      <c r="B1467" s="36"/>
      <c r="C1467" s="27"/>
      <c r="D1467" s="26"/>
      <c r="E1467" s="26"/>
    </row>
    <row r="1468" spans="1:5" ht="14.25" customHeight="1">
      <c r="A1468" s="36"/>
      <c r="B1468" s="36"/>
      <c r="C1468" s="27"/>
      <c r="D1468" s="26"/>
      <c r="E1468" s="26"/>
    </row>
    <row r="1469" spans="1:5" ht="14.25" customHeight="1">
      <c r="A1469" s="36"/>
      <c r="B1469" s="36"/>
      <c r="C1469" s="27"/>
      <c r="D1469" s="26"/>
      <c r="E1469" s="26"/>
    </row>
    <row r="1470" spans="1:5" ht="14.25" customHeight="1">
      <c r="A1470" s="36"/>
      <c r="B1470" s="36"/>
      <c r="C1470" s="27"/>
      <c r="D1470" s="26"/>
      <c r="E1470" s="26"/>
    </row>
    <row r="1471" spans="1:5" ht="14.25" customHeight="1">
      <c r="A1471" s="36"/>
      <c r="B1471" s="36"/>
      <c r="C1471" s="27"/>
      <c r="D1471" s="26"/>
      <c r="E1471" s="26"/>
    </row>
    <row r="1472" spans="1:5" ht="14.25" customHeight="1">
      <c r="A1472" s="36"/>
      <c r="B1472" s="36"/>
      <c r="C1472" s="27"/>
      <c r="D1472" s="26"/>
      <c r="E1472" s="26"/>
    </row>
    <row r="1473" spans="1:5" ht="14.25" customHeight="1">
      <c r="A1473" s="36"/>
      <c r="B1473" s="36"/>
      <c r="C1473" s="27"/>
      <c r="D1473" s="26"/>
      <c r="E1473" s="26"/>
    </row>
    <row r="1474" spans="1:5" ht="14.25" customHeight="1">
      <c r="A1474" s="36"/>
      <c r="B1474" s="36"/>
      <c r="C1474" s="27"/>
      <c r="D1474" s="26"/>
      <c r="E1474" s="26"/>
    </row>
    <row r="1475" spans="1:5" ht="14.25" customHeight="1">
      <c r="A1475" s="36"/>
      <c r="B1475" s="36"/>
      <c r="C1475" s="27"/>
      <c r="D1475" s="26"/>
      <c r="E1475" s="26"/>
    </row>
    <row r="1476" spans="1:5" ht="14.25" customHeight="1">
      <c r="A1476" s="36"/>
      <c r="B1476" s="36"/>
      <c r="C1476" s="27"/>
      <c r="D1476" s="26"/>
      <c r="E1476" s="26"/>
    </row>
    <row r="1477" spans="1:5" ht="14.25" customHeight="1">
      <c r="A1477" s="36"/>
      <c r="B1477" s="36"/>
      <c r="C1477" s="27"/>
      <c r="D1477" s="26"/>
      <c r="E1477" s="26"/>
    </row>
    <row r="1478" spans="1:5" ht="14.25" customHeight="1">
      <c r="A1478" s="36"/>
      <c r="B1478" s="36"/>
      <c r="C1478" s="27"/>
      <c r="D1478" s="26"/>
      <c r="E1478" s="26"/>
    </row>
    <row r="1479" spans="1:5" ht="14.25" customHeight="1">
      <c r="A1479" s="36"/>
      <c r="B1479" s="36"/>
      <c r="C1479" s="27"/>
      <c r="D1479" s="26"/>
      <c r="E1479" s="26"/>
    </row>
    <row r="1480" spans="1:5" ht="14.25" customHeight="1">
      <c r="A1480" s="36"/>
      <c r="B1480" s="36"/>
      <c r="C1480" s="27"/>
      <c r="D1480" s="26"/>
      <c r="E1480" s="26"/>
    </row>
    <row r="1481" spans="1:5" ht="14.25" customHeight="1">
      <c r="A1481" s="36"/>
      <c r="B1481" s="36"/>
      <c r="C1481" s="27"/>
      <c r="D1481" s="26"/>
      <c r="E1481" s="26"/>
    </row>
    <row r="1482" spans="1:5" ht="14.25" customHeight="1">
      <c r="A1482" s="36"/>
      <c r="B1482" s="36"/>
      <c r="C1482" s="27"/>
      <c r="D1482" s="26"/>
      <c r="E1482" s="26"/>
    </row>
    <row r="1483" spans="1:5" ht="14.25" customHeight="1">
      <c r="A1483" s="36"/>
      <c r="B1483" s="36"/>
      <c r="C1483" s="27"/>
      <c r="D1483" s="26"/>
      <c r="E1483" s="26"/>
    </row>
    <row r="1484" spans="1:5" ht="14.25" customHeight="1">
      <c r="A1484" s="36"/>
      <c r="B1484" s="36"/>
      <c r="C1484" s="27"/>
      <c r="D1484" s="26"/>
      <c r="E1484" s="26"/>
    </row>
    <row r="1485" spans="1:5" ht="14.25" customHeight="1">
      <c r="A1485" s="36"/>
      <c r="B1485" s="36"/>
      <c r="C1485" s="27"/>
      <c r="D1485" s="26"/>
      <c r="E1485" s="26"/>
    </row>
    <row r="1486" spans="1:5" ht="14.25" customHeight="1">
      <c r="A1486" s="36"/>
      <c r="B1486" s="36"/>
      <c r="C1486" s="27"/>
      <c r="D1486" s="26"/>
      <c r="E1486" s="26"/>
    </row>
    <row r="1487" spans="1:5" ht="14.25" customHeight="1">
      <c r="A1487" s="36"/>
      <c r="B1487" s="36"/>
      <c r="C1487" s="27"/>
      <c r="D1487" s="26"/>
      <c r="E1487" s="26"/>
    </row>
    <row r="1488" spans="1:5" ht="14.25" customHeight="1">
      <c r="A1488" s="36"/>
      <c r="B1488" s="36"/>
      <c r="C1488" s="27"/>
      <c r="D1488" s="26"/>
      <c r="E1488" s="26"/>
    </row>
    <row r="1489" spans="1:5" ht="14.25" customHeight="1">
      <c r="A1489" s="36"/>
      <c r="B1489" s="36"/>
      <c r="C1489" s="27"/>
      <c r="D1489" s="26"/>
      <c r="E1489" s="26"/>
    </row>
    <row r="1490" spans="1:5" ht="14.25" customHeight="1">
      <c r="A1490" s="36"/>
      <c r="B1490" s="36"/>
      <c r="C1490" s="27"/>
      <c r="D1490" s="26"/>
      <c r="E1490" s="26"/>
    </row>
    <row r="1491" spans="1:5" ht="14.25" customHeight="1">
      <c r="A1491" s="36"/>
      <c r="B1491" s="36"/>
      <c r="C1491" s="27"/>
      <c r="D1491" s="26"/>
      <c r="E1491" s="26"/>
    </row>
    <row r="1492" spans="1:5" ht="14.25" customHeight="1">
      <c r="A1492" s="36"/>
      <c r="B1492" s="36"/>
      <c r="C1492" s="27"/>
      <c r="D1492" s="26"/>
      <c r="E1492" s="26"/>
    </row>
    <row r="1493" spans="1:5" ht="14.25" customHeight="1">
      <c r="A1493" s="36"/>
      <c r="B1493" s="36"/>
      <c r="C1493" s="27"/>
      <c r="D1493" s="26"/>
      <c r="E1493" s="26"/>
    </row>
    <row r="1494" spans="1:5" ht="14.25" customHeight="1">
      <c r="A1494" s="36"/>
      <c r="B1494" s="36"/>
      <c r="C1494" s="27"/>
      <c r="D1494" s="26"/>
      <c r="E1494" s="26"/>
    </row>
    <row r="1495" spans="1:5" ht="14.25" customHeight="1">
      <c r="A1495" s="36"/>
      <c r="B1495" s="36"/>
      <c r="C1495" s="27"/>
      <c r="D1495" s="26"/>
      <c r="E1495" s="26"/>
    </row>
    <row r="1496" spans="1:5" ht="14.25" customHeight="1">
      <c r="A1496" s="36"/>
      <c r="B1496" s="36"/>
      <c r="C1496" s="27"/>
      <c r="D1496" s="26"/>
      <c r="E1496" s="26"/>
    </row>
    <row r="1497" spans="1:5" ht="14.25" customHeight="1">
      <c r="A1497" s="36"/>
      <c r="B1497" s="36"/>
      <c r="C1497" s="27"/>
      <c r="D1497" s="26"/>
      <c r="E1497" s="26"/>
    </row>
    <row r="1498" spans="1:5" ht="14.25" customHeight="1">
      <c r="A1498" s="36"/>
      <c r="B1498" s="36"/>
      <c r="C1498" s="27"/>
      <c r="D1498" s="26"/>
      <c r="E1498" s="26"/>
    </row>
    <row r="1499" spans="1:5" ht="14.25" customHeight="1">
      <c r="A1499" s="36"/>
      <c r="B1499" s="36"/>
      <c r="C1499" s="27"/>
      <c r="D1499" s="26"/>
      <c r="E1499" s="26"/>
    </row>
    <row r="1500" spans="1:5" ht="14.25" customHeight="1">
      <c r="A1500" s="36"/>
      <c r="B1500" s="36"/>
      <c r="C1500" s="27"/>
      <c r="D1500" s="26"/>
      <c r="E1500" s="26"/>
    </row>
    <row r="1501" spans="1:5" ht="14.25" customHeight="1">
      <c r="A1501" s="36"/>
      <c r="B1501" s="36"/>
      <c r="C1501" s="27"/>
      <c r="D1501" s="26"/>
      <c r="E1501" s="26"/>
    </row>
    <row r="1502" spans="1:5" ht="14.25" customHeight="1">
      <c r="A1502" s="36"/>
      <c r="B1502" s="36"/>
      <c r="C1502" s="27"/>
      <c r="D1502" s="26"/>
      <c r="E1502" s="26"/>
    </row>
    <row r="1503" spans="1:5" ht="14.25" customHeight="1">
      <c r="A1503" s="36"/>
      <c r="B1503" s="36"/>
      <c r="C1503" s="27"/>
      <c r="D1503" s="26"/>
      <c r="E1503" s="26"/>
    </row>
    <row r="1504" spans="1:5" ht="14.25" customHeight="1">
      <c r="A1504" s="36"/>
      <c r="B1504" s="36"/>
      <c r="C1504" s="27"/>
      <c r="D1504" s="26"/>
      <c r="E1504" s="26"/>
    </row>
    <row r="1505" spans="1:5" ht="14.25" customHeight="1">
      <c r="A1505" s="36"/>
      <c r="B1505" s="36"/>
      <c r="C1505" s="27"/>
      <c r="D1505" s="26"/>
      <c r="E1505" s="26"/>
    </row>
    <row r="1506" spans="1:5" ht="14.25" customHeight="1">
      <c r="A1506" s="36"/>
      <c r="B1506" s="36"/>
      <c r="C1506" s="27"/>
      <c r="D1506" s="26"/>
      <c r="E1506" s="26"/>
    </row>
    <row r="1507" spans="1:5" ht="14.25" customHeight="1">
      <c r="A1507" s="36"/>
      <c r="B1507" s="36"/>
      <c r="C1507" s="27"/>
      <c r="D1507" s="26"/>
      <c r="E1507" s="26"/>
    </row>
    <row r="1508" spans="1:5" ht="14.25" customHeight="1">
      <c r="A1508" s="36"/>
      <c r="B1508" s="36"/>
      <c r="C1508" s="27"/>
      <c r="D1508" s="26"/>
      <c r="E1508" s="26"/>
    </row>
    <row r="1509" spans="1:5" ht="14.25" customHeight="1">
      <c r="A1509" s="36"/>
      <c r="B1509" s="36"/>
      <c r="C1509" s="27"/>
      <c r="D1509" s="26"/>
      <c r="E1509" s="26"/>
    </row>
    <row r="1510" spans="1:5" ht="14.25" customHeight="1">
      <c r="A1510" s="36"/>
      <c r="B1510" s="36"/>
      <c r="C1510" s="27"/>
      <c r="D1510" s="26"/>
      <c r="E1510" s="26"/>
    </row>
    <row r="1511" spans="1:5" ht="14.25" customHeight="1">
      <c r="A1511" s="36"/>
      <c r="B1511" s="36"/>
      <c r="C1511" s="27"/>
      <c r="D1511" s="26"/>
      <c r="E1511" s="26"/>
    </row>
    <row r="1512" spans="1:5" ht="14.25" customHeight="1">
      <c r="A1512" s="36"/>
      <c r="B1512" s="36"/>
      <c r="C1512" s="27"/>
      <c r="D1512" s="26"/>
      <c r="E1512" s="26"/>
    </row>
    <row r="1513" spans="1:5" ht="14.25" customHeight="1">
      <c r="A1513" s="36"/>
      <c r="B1513" s="36"/>
      <c r="C1513" s="27"/>
      <c r="D1513" s="26"/>
      <c r="E1513" s="26"/>
    </row>
    <row r="1514" spans="1:5" ht="14.25" customHeight="1">
      <c r="A1514" s="36"/>
      <c r="B1514" s="36"/>
      <c r="C1514" s="27"/>
      <c r="D1514" s="26"/>
      <c r="E1514" s="26"/>
    </row>
    <row r="1515" spans="1:5" ht="14.25" customHeight="1">
      <c r="A1515" s="36"/>
      <c r="B1515" s="36"/>
      <c r="C1515" s="27"/>
      <c r="D1515" s="26"/>
      <c r="E1515" s="26"/>
    </row>
    <row r="1516" spans="1:5" ht="14.25" customHeight="1">
      <c r="A1516" s="36"/>
      <c r="B1516" s="36"/>
      <c r="C1516" s="27"/>
      <c r="D1516" s="26"/>
      <c r="E1516" s="26"/>
    </row>
    <row r="1517" spans="1:5" ht="14.25" customHeight="1">
      <c r="A1517" s="36"/>
      <c r="B1517" s="36"/>
      <c r="C1517" s="27"/>
      <c r="D1517" s="26"/>
      <c r="E1517" s="26"/>
    </row>
    <row r="1518" spans="1:5" ht="14.25" customHeight="1">
      <c r="A1518" s="36"/>
      <c r="B1518" s="36"/>
      <c r="C1518" s="27"/>
      <c r="D1518" s="26"/>
      <c r="E1518" s="26"/>
    </row>
    <row r="1519" spans="1:5" ht="14.25" customHeight="1">
      <c r="A1519" s="36"/>
      <c r="B1519" s="36"/>
      <c r="C1519" s="27"/>
      <c r="D1519" s="26"/>
      <c r="E1519" s="26"/>
    </row>
    <row r="1520" spans="1:5" ht="14.25" customHeight="1">
      <c r="A1520" s="36"/>
      <c r="B1520" s="36"/>
      <c r="C1520" s="27"/>
      <c r="D1520" s="26"/>
      <c r="E1520" s="26"/>
    </row>
    <row r="1521" spans="1:5" ht="14.25" customHeight="1">
      <c r="A1521" s="36"/>
      <c r="B1521" s="36"/>
      <c r="C1521" s="27"/>
      <c r="D1521" s="26"/>
      <c r="E1521" s="26"/>
    </row>
    <row r="1522" spans="1:5" ht="14.25" customHeight="1">
      <c r="A1522" s="36"/>
      <c r="B1522" s="36"/>
      <c r="C1522" s="27"/>
      <c r="D1522" s="26"/>
      <c r="E1522" s="26"/>
    </row>
    <row r="1523" spans="1:5" ht="14.25" customHeight="1">
      <c r="A1523" s="36"/>
      <c r="B1523" s="36"/>
      <c r="C1523" s="27"/>
      <c r="D1523" s="26"/>
      <c r="E1523" s="26"/>
    </row>
    <row r="1524" spans="1:5" ht="14.25" customHeight="1">
      <c r="A1524" s="36"/>
      <c r="B1524" s="36"/>
      <c r="C1524" s="27"/>
      <c r="D1524" s="26"/>
      <c r="E1524" s="26"/>
    </row>
    <row r="1525" spans="1:5" ht="14.25" customHeight="1">
      <c r="A1525" s="36"/>
      <c r="B1525" s="36"/>
      <c r="C1525" s="27"/>
      <c r="D1525" s="26"/>
      <c r="E1525" s="26"/>
    </row>
    <row r="1526" spans="1:5" ht="14.25" customHeight="1">
      <c r="A1526" s="36"/>
      <c r="B1526" s="36"/>
      <c r="C1526" s="27"/>
      <c r="D1526" s="26"/>
      <c r="E1526" s="26"/>
    </row>
    <row r="1527" spans="1:5" ht="14.25" customHeight="1">
      <c r="A1527" s="36"/>
      <c r="B1527" s="36"/>
      <c r="C1527" s="27"/>
      <c r="D1527" s="26"/>
      <c r="E1527" s="26"/>
    </row>
    <row r="1528" spans="1:5" ht="14.25" customHeight="1">
      <c r="A1528" s="36"/>
      <c r="B1528" s="36"/>
      <c r="C1528" s="27"/>
      <c r="D1528" s="26"/>
      <c r="E1528" s="26"/>
    </row>
    <row r="1529" spans="1:5" ht="14.25" customHeight="1">
      <c r="A1529" s="36"/>
      <c r="B1529" s="36"/>
      <c r="C1529" s="27"/>
      <c r="D1529" s="26"/>
      <c r="E1529" s="26"/>
    </row>
    <row r="1530" spans="1:5" ht="14.25" customHeight="1">
      <c r="A1530" s="36"/>
      <c r="B1530" s="36"/>
      <c r="C1530" s="27"/>
      <c r="D1530" s="26"/>
      <c r="E1530" s="26"/>
    </row>
    <row r="1531" spans="1:5" ht="14.25" customHeight="1">
      <c r="A1531" s="36"/>
      <c r="B1531" s="36"/>
      <c r="C1531" s="27"/>
      <c r="D1531" s="26"/>
      <c r="E1531" s="26"/>
    </row>
    <row r="1532" spans="1:5" ht="14.25" customHeight="1">
      <c r="A1532" s="36"/>
      <c r="B1532" s="36"/>
      <c r="C1532" s="27"/>
      <c r="D1532" s="26"/>
      <c r="E1532" s="26"/>
    </row>
    <row r="1533" spans="1:5" ht="14.25" customHeight="1">
      <c r="A1533" s="36"/>
      <c r="B1533" s="36"/>
      <c r="C1533" s="27"/>
      <c r="D1533" s="26"/>
      <c r="E1533" s="26"/>
    </row>
    <row r="1534" spans="1:5" ht="14.25" customHeight="1">
      <c r="A1534" s="36"/>
      <c r="B1534" s="36"/>
      <c r="C1534" s="27"/>
      <c r="D1534" s="26"/>
      <c r="E1534" s="26"/>
    </row>
    <row r="1535" spans="1:5" ht="14.25" customHeight="1">
      <c r="A1535" s="36"/>
      <c r="B1535" s="36"/>
      <c r="C1535" s="27"/>
      <c r="D1535" s="26"/>
      <c r="E1535" s="26"/>
    </row>
    <row r="1536" spans="1:5" ht="14.25" customHeight="1">
      <c r="A1536" s="36"/>
      <c r="B1536" s="36"/>
      <c r="C1536" s="27"/>
      <c r="D1536" s="26"/>
      <c r="E1536" s="26"/>
    </row>
    <row r="1537" spans="1:5" ht="14.25" customHeight="1">
      <c r="A1537" s="36"/>
      <c r="B1537" s="36"/>
      <c r="C1537" s="27"/>
      <c r="D1537" s="26"/>
      <c r="E1537" s="26"/>
    </row>
    <row r="1538" spans="1:5" ht="14.25" customHeight="1">
      <c r="A1538" s="36"/>
      <c r="B1538" s="36"/>
      <c r="C1538" s="27"/>
      <c r="D1538" s="26"/>
      <c r="E1538" s="26"/>
    </row>
    <row r="1539" spans="1:5" ht="14.25" customHeight="1">
      <c r="A1539" s="36"/>
      <c r="B1539" s="36"/>
      <c r="C1539" s="27"/>
      <c r="D1539" s="26"/>
      <c r="E1539" s="26"/>
    </row>
    <row r="1540" spans="1:5" ht="14.25" customHeight="1">
      <c r="A1540" s="36"/>
      <c r="B1540" s="36"/>
      <c r="C1540" s="27"/>
      <c r="D1540" s="26"/>
      <c r="E1540" s="26"/>
    </row>
    <row r="1541" spans="1:5" ht="14.25" customHeight="1">
      <c r="A1541" s="36"/>
      <c r="B1541" s="36"/>
      <c r="C1541" s="27"/>
      <c r="D1541" s="26"/>
      <c r="E1541" s="26"/>
    </row>
    <row r="1542" spans="1:5" ht="14.25" customHeight="1">
      <c r="A1542" s="36"/>
      <c r="B1542" s="36"/>
      <c r="C1542" s="27"/>
      <c r="D1542" s="26"/>
      <c r="E1542" s="26"/>
    </row>
    <row r="1543" spans="1:5" ht="14.25" customHeight="1">
      <c r="A1543" s="36"/>
      <c r="B1543" s="36"/>
      <c r="C1543" s="27"/>
      <c r="D1543" s="26"/>
      <c r="E1543" s="26"/>
    </row>
    <row r="1544" spans="1:5" ht="14.25" customHeight="1">
      <c r="A1544" s="36"/>
      <c r="B1544" s="36"/>
      <c r="C1544" s="27"/>
      <c r="D1544" s="26"/>
      <c r="E1544" s="26"/>
    </row>
    <row r="1545" spans="1:5" ht="14.25" customHeight="1">
      <c r="A1545" s="36"/>
      <c r="B1545" s="36"/>
      <c r="C1545" s="27"/>
      <c r="D1545" s="26"/>
      <c r="E1545" s="26"/>
    </row>
    <row r="1546" spans="1:5" ht="14.25" customHeight="1">
      <c r="A1546" s="36"/>
      <c r="B1546" s="36"/>
      <c r="C1546" s="27"/>
      <c r="D1546" s="26"/>
      <c r="E1546" s="26"/>
    </row>
    <row r="1547" spans="1:5" ht="14.25" customHeight="1">
      <c r="A1547" s="36"/>
      <c r="B1547" s="36"/>
      <c r="C1547" s="27"/>
      <c r="D1547" s="26"/>
      <c r="E1547" s="26"/>
    </row>
    <row r="1548" spans="1:5" ht="14.25" customHeight="1">
      <c r="A1548" s="36"/>
      <c r="B1548" s="36"/>
      <c r="C1548" s="27"/>
      <c r="D1548" s="26"/>
      <c r="E1548" s="26"/>
    </row>
    <row r="1549" spans="1:5" ht="14.25" customHeight="1">
      <c r="A1549" s="36"/>
      <c r="B1549" s="36"/>
      <c r="C1549" s="27"/>
      <c r="D1549" s="26"/>
      <c r="E1549" s="26"/>
    </row>
    <row r="1550" spans="1:5" ht="14.25" customHeight="1">
      <c r="A1550" s="36"/>
      <c r="B1550" s="36"/>
      <c r="C1550" s="27"/>
      <c r="D1550" s="26"/>
      <c r="E1550" s="26"/>
    </row>
    <row r="1551" spans="1:5" ht="14.25" customHeight="1">
      <c r="A1551" s="36"/>
      <c r="B1551" s="36"/>
      <c r="C1551" s="27"/>
      <c r="D1551" s="26"/>
      <c r="E1551" s="26"/>
    </row>
    <row r="1552" spans="1:5" ht="14.25" customHeight="1">
      <c r="A1552" s="36"/>
      <c r="B1552" s="36"/>
      <c r="C1552" s="27"/>
      <c r="D1552" s="26"/>
      <c r="E1552" s="26"/>
    </row>
    <row r="1553" spans="1:5" ht="14.25" customHeight="1">
      <c r="A1553" s="36"/>
      <c r="B1553" s="36"/>
      <c r="C1553" s="27"/>
      <c r="D1553" s="26"/>
      <c r="E1553" s="26"/>
    </row>
    <row r="1554" spans="1:5" ht="14.25" customHeight="1">
      <c r="A1554" s="36"/>
      <c r="B1554" s="36"/>
      <c r="C1554" s="27"/>
      <c r="D1554" s="26"/>
      <c r="E1554" s="26"/>
    </row>
    <row r="1555" spans="1:5" ht="14.25" customHeight="1">
      <c r="A1555" s="36"/>
      <c r="B1555" s="36"/>
      <c r="C1555" s="27"/>
      <c r="D1555" s="26"/>
      <c r="E1555" s="26"/>
    </row>
    <row r="1556" spans="1:5" ht="14.25" customHeight="1">
      <c r="A1556" s="36"/>
      <c r="B1556" s="36"/>
      <c r="C1556" s="27"/>
      <c r="D1556" s="26"/>
      <c r="E1556" s="26"/>
    </row>
    <row r="1557" spans="1:5" ht="14.25" customHeight="1">
      <c r="A1557" s="36"/>
      <c r="B1557" s="36"/>
      <c r="C1557" s="27"/>
      <c r="D1557" s="26"/>
      <c r="E1557" s="26"/>
    </row>
    <row r="1558" spans="1:5" ht="14.25" customHeight="1">
      <c r="A1558" s="36"/>
      <c r="B1558" s="36"/>
      <c r="C1558" s="27"/>
      <c r="D1558" s="26"/>
      <c r="E1558" s="26"/>
    </row>
    <row r="1559" spans="1:5" ht="14.25" customHeight="1">
      <c r="A1559" s="36"/>
      <c r="B1559" s="36"/>
      <c r="C1559" s="27"/>
      <c r="D1559" s="26"/>
      <c r="E1559" s="26"/>
    </row>
    <row r="1560" spans="1:5" ht="14.25" customHeight="1">
      <c r="A1560" s="36"/>
      <c r="B1560" s="36"/>
      <c r="C1560" s="27"/>
      <c r="D1560" s="26"/>
      <c r="E1560" s="26"/>
    </row>
    <row r="1561" spans="1:5" ht="14.25" customHeight="1">
      <c r="A1561" s="36"/>
      <c r="B1561" s="36"/>
      <c r="C1561" s="27"/>
      <c r="D1561" s="26"/>
      <c r="E1561" s="26"/>
    </row>
    <row r="1562" spans="1:5" ht="14.25" customHeight="1">
      <c r="A1562" s="36"/>
      <c r="B1562" s="36"/>
      <c r="C1562" s="27"/>
      <c r="D1562" s="26"/>
      <c r="E1562" s="26"/>
    </row>
    <row r="1563" spans="1:5" ht="14.25" customHeight="1">
      <c r="A1563" s="36"/>
      <c r="B1563" s="36"/>
      <c r="C1563" s="27"/>
      <c r="D1563" s="26"/>
      <c r="E1563" s="26"/>
    </row>
    <row r="1564" spans="1:5" ht="14.25" customHeight="1">
      <c r="A1564" s="36"/>
      <c r="B1564" s="36"/>
      <c r="C1564" s="27"/>
      <c r="D1564" s="26"/>
      <c r="E1564" s="26"/>
    </row>
    <row r="1565" spans="1:5" ht="14.25" customHeight="1">
      <c r="A1565" s="36"/>
      <c r="B1565" s="36"/>
      <c r="C1565" s="27"/>
      <c r="D1565" s="26"/>
      <c r="E1565" s="26"/>
    </row>
    <row r="1566" spans="1:5" ht="14.25" customHeight="1">
      <c r="A1566" s="36"/>
      <c r="B1566" s="36"/>
      <c r="C1566" s="27"/>
      <c r="D1566" s="26"/>
      <c r="E1566" s="26"/>
    </row>
    <row r="1567" spans="1:5" ht="14.25" customHeight="1">
      <c r="A1567" s="36"/>
      <c r="B1567" s="36"/>
      <c r="C1567" s="27"/>
      <c r="D1567" s="26"/>
      <c r="E1567" s="26"/>
    </row>
    <row r="1568" spans="1:5" ht="14.25" customHeight="1">
      <c r="A1568" s="36"/>
      <c r="B1568" s="36"/>
      <c r="C1568" s="27"/>
      <c r="D1568" s="26"/>
      <c r="E1568" s="26"/>
    </row>
    <row r="1569" spans="1:5" ht="14.25" customHeight="1">
      <c r="A1569" s="36"/>
      <c r="B1569" s="36"/>
      <c r="C1569" s="27"/>
      <c r="D1569" s="26"/>
      <c r="E1569" s="26"/>
    </row>
    <row r="1570" spans="1:5" ht="14.25" customHeight="1">
      <c r="A1570" s="36"/>
      <c r="B1570" s="36"/>
      <c r="C1570" s="27"/>
      <c r="D1570" s="26"/>
      <c r="E1570" s="26"/>
    </row>
    <row r="1571" spans="1:5" ht="14.25" customHeight="1">
      <c r="A1571" s="36"/>
      <c r="B1571" s="36"/>
      <c r="C1571" s="27"/>
      <c r="D1571" s="26"/>
      <c r="E1571" s="26"/>
    </row>
    <row r="1572" spans="1:5" ht="14.25" customHeight="1">
      <c r="A1572" s="36"/>
      <c r="B1572" s="36"/>
      <c r="C1572" s="27"/>
      <c r="D1572" s="26"/>
      <c r="E1572" s="26"/>
    </row>
    <row r="1573" spans="1:5" ht="14.25" customHeight="1">
      <c r="A1573" s="36"/>
      <c r="B1573" s="36"/>
      <c r="C1573" s="27"/>
      <c r="D1573" s="26"/>
      <c r="E1573" s="26"/>
    </row>
    <row r="1574" spans="1:5" ht="14.25" customHeight="1">
      <c r="A1574" s="36"/>
      <c r="B1574" s="36"/>
      <c r="C1574" s="27"/>
      <c r="D1574" s="26"/>
      <c r="E1574" s="26"/>
    </row>
    <row r="1575" spans="1:5" ht="14.25" customHeight="1">
      <c r="A1575" s="36"/>
      <c r="B1575" s="36"/>
      <c r="C1575" s="27"/>
      <c r="D1575" s="26"/>
      <c r="E1575" s="26"/>
    </row>
    <row r="1576" spans="1:5" ht="14.25" customHeight="1">
      <c r="A1576" s="36"/>
      <c r="B1576" s="36"/>
      <c r="C1576" s="27"/>
      <c r="D1576" s="26"/>
      <c r="E1576" s="26"/>
    </row>
    <row r="1577" spans="1:5" ht="14.25" customHeight="1">
      <c r="A1577" s="36"/>
      <c r="B1577" s="36"/>
      <c r="C1577" s="27"/>
      <c r="D1577" s="26"/>
      <c r="E1577" s="26"/>
    </row>
    <row r="1578" spans="1:5" ht="14.25" customHeight="1">
      <c r="A1578" s="36"/>
      <c r="B1578" s="36"/>
      <c r="C1578" s="27"/>
      <c r="D1578" s="26"/>
      <c r="E1578" s="26"/>
    </row>
    <row r="1579" spans="1:5" ht="14.25" customHeight="1">
      <c r="A1579" s="36"/>
      <c r="B1579" s="36"/>
      <c r="C1579" s="27"/>
      <c r="D1579" s="26"/>
      <c r="E1579" s="26"/>
    </row>
    <row r="1580" spans="1:5" ht="14.25" customHeight="1">
      <c r="A1580" s="36"/>
      <c r="B1580" s="36"/>
      <c r="C1580" s="27"/>
      <c r="D1580" s="26"/>
      <c r="E1580" s="26"/>
    </row>
    <row r="1581" spans="1:5" ht="14.25" customHeight="1">
      <c r="A1581" s="36"/>
      <c r="B1581" s="36"/>
      <c r="C1581" s="27"/>
      <c r="D1581" s="26"/>
      <c r="E1581" s="26"/>
    </row>
    <row r="1582" spans="1:5" ht="14.25" customHeight="1">
      <c r="A1582" s="36"/>
      <c r="B1582" s="36"/>
      <c r="C1582" s="27"/>
      <c r="D1582" s="26"/>
      <c r="E1582" s="26"/>
    </row>
    <row r="1583" spans="1:5" ht="14.25" customHeight="1">
      <c r="A1583" s="36"/>
      <c r="B1583" s="36"/>
      <c r="C1583" s="27"/>
      <c r="D1583" s="26"/>
      <c r="E1583" s="26"/>
    </row>
    <row r="1584" spans="1:5" ht="14.25" customHeight="1">
      <c r="A1584" s="36"/>
      <c r="B1584" s="36"/>
      <c r="C1584" s="27"/>
      <c r="D1584" s="26"/>
      <c r="E1584" s="26"/>
    </row>
    <row r="1585" spans="1:5" ht="14.25" customHeight="1">
      <c r="A1585" s="36"/>
      <c r="B1585" s="36"/>
      <c r="C1585" s="27"/>
      <c r="D1585" s="26"/>
      <c r="E1585" s="26"/>
    </row>
    <row r="1586" spans="1:5" ht="14.25" customHeight="1">
      <c r="A1586" s="36"/>
      <c r="B1586" s="36"/>
      <c r="C1586" s="27"/>
      <c r="D1586" s="26"/>
      <c r="E1586" s="26"/>
    </row>
    <row r="1587" spans="1:5" ht="14.25" customHeight="1">
      <c r="A1587" s="36"/>
      <c r="B1587" s="36"/>
      <c r="C1587" s="27"/>
      <c r="D1587" s="26"/>
      <c r="E1587" s="26"/>
    </row>
    <row r="1588" spans="1:5" ht="14.25" customHeight="1">
      <c r="A1588" s="36"/>
      <c r="B1588" s="36"/>
      <c r="C1588" s="27"/>
      <c r="D1588" s="26"/>
      <c r="E1588" s="26"/>
    </row>
    <row r="1589" spans="1:5" ht="14.25" customHeight="1">
      <c r="A1589" s="36"/>
      <c r="B1589" s="36"/>
      <c r="C1589" s="27"/>
      <c r="D1589" s="26"/>
      <c r="E1589" s="26"/>
    </row>
    <row r="1590" spans="1:5" ht="14.25" customHeight="1">
      <c r="A1590" s="36"/>
      <c r="B1590" s="36"/>
      <c r="C1590" s="27"/>
      <c r="D1590" s="26"/>
      <c r="E1590" s="26"/>
    </row>
    <row r="1591" spans="1:5" ht="14.25" customHeight="1">
      <c r="A1591" s="36"/>
      <c r="B1591" s="36"/>
      <c r="C1591" s="27"/>
      <c r="D1591" s="26"/>
      <c r="E1591" s="26"/>
    </row>
    <row r="1592" spans="1:5" ht="14.25" customHeight="1">
      <c r="A1592" s="36"/>
      <c r="B1592" s="36"/>
      <c r="C1592" s="27"/>
      <c r="D1592" s="26"/>
      <c r="E1592" s="26"/>
    </row>
    <row r="1593" spans="1:5" ht="14.25" customHeight="1">
      <c r="A1593" s="36"/>
      <c r="B1593" s="36"/>
      <c r="C1593" s="27"/>
      <c r="D1593" s="26"/>
      <c r="E1593" s="26"/>
    </row>
    <row r="1594" spans="1:5" ht="14.25" customHeight="1">
      <c r="A1594" s="36"/>
      <c r="B1594" s="36"/>
      <c r="C1594" s="27"/>
      <c r="D1594" s="26"/>
      <c r="E1594" s="26"/>
    </row>
    <row r="1595" spans="1:5" ht="14.25" customHeight="1">
      <c r="A1595" s="36"/>
      <c r="B1595" s="36"/>
      <c r="C1595" s="27"/>
      <c r="D1595" s="26"/>
      <c r="E1595" s="26"/>
    </row>
    <row r="1596" spans="1:5" ht="14.25" customHeight="1">
      <c r="A1596" s="36"/>
      <c r="B1596" s="36"/>
      <c r="C1596" s="27"/>
      <c r="D1596" s="26"/>
      <c r="E1596" s="26"/>
    </row>
    <row r="1597" spans="1:5" ht="14.25" customHeight="1">
      <c r="A1597" s="36"/>
      <c r="B1597" s="36"/>
      <c r="C1597" s="27"/>
      <c r="D1597" s="26"/>
      <c r="E1597" s="26"/>
    </row>
    <row r="1598" spans="1:5" ht="14.25" customHeight="1">
      <c r="A1598" s="36"/>
      <c r="B1598" s="36"/>
      <c r="C1598" s="27"/>
      <c r="D1598" s="26"/>
      <c r="E1598" s="26"/>
    </row>
    <row r="1599" spans="1:5" ht="14.25" customHeight="1">
      <c r="A1599" s="36"/>
      <c r="B1599" s="36"/>
      <c r="C1599" s="27"/>
      <c r="D1599" s="26"/>
      <c r="E1599" s="26"/>
    </row>
    <row r="1600" spans="1:5" ht="14.25" customHeight="1">
      <c r="A1600" s="36"/>
      <c r="B1600" s="36"/>
      <c r="C1600" s="27"/>
      <c r="D1600" s="26"/>
      <c r="E1600" s="26"/>
    </row>
    <row r="1601" spans="1:5" ht="14.25" customHeight="1">
      <c r="A1601" s="36"/>
      <c r="B1601" s="36"/>
      <c r="C1601" s="27"/>
      <c r="D1601" s="26"/>
      <c r="E1601" s="26"/>
    </row>
    <row r="1602" spans="1:5" ht="14.25" customHeight="1">
      <c r="A1602" s="36"/>
      <c r="B1602" s="36"/>
      <c r="C1602" s="27"/>
      <c r="D1602" s="26"/>
      <c r="E1602" s="26"/>
    </row>
    <row r="1603" spans="1:5" ht="14.25" customHeight="1">
      <c r="A1603" s="36"/>
      <c r="B1603" s="36"/>
      <c r="C1603" s="27"/>
      <c r="D1603" s="26"/>
      <c r="E1603" s="26"/>
    </row>
    <row r="1604" spans="1:5" ht="14.25" customHeight="1">
      <c r="A1604" s="36"/>
      <c r="B1604" s="36"/>
      <c r="C1604" s="27"/>
      <c r="D1604" s="26"/>
      <c r="E1604" s="26"/>
    </row>
    <row r="1605" spans="1:5" ht="14.25" customHeight="1">
      <c r="A1605" s="36"/>
      <c r="B1605" s="36"/>
      <c r="C1605" s="27"/>
      <c r="D1605" s="26"/>
      <c r="E1605" s="26"/>
    </row>
    <row r="1606" spans="1:5" ht="14.25" customHeight="1">
      <c r="A1606" s="36"/>
      <c r="B1606" s="36"/>
      <c r="C1606" s="27"/>
      <c r="D1606" s="26"/>
      <c r="E1606" s="26"/>
    </row>
    <row r="1607" spans="1:5" ht="14.25" customHeight="1">
      <c r="A1607" s="36"/>
      <c r="B1607" s="36"/>
      <c r="C1607" s="27"/>
      <c r="D1607" s="26"/>
      <c r="E1607" s="26"/>
    </row>
    <row r="1608" spans="1:5" ht="14.25" customHeight="1">
      <c r="A1608" s="36"/>
      <c r="B1608" s="36"/>
      <c r="C1608" s="27"/>
      <c r="D1608" s="26"/>
      <c r="E1608" s="26"/>
    </row>
    <row r="1609" spans="1:5" ht="14.25" customHeight="1">
      <c r="A1609" s="36"/>
      <c r="B1609" s="36"/>
      <c r="C1609" s="27"/>
      <c r="D1609" s="26"/>
      <c r="E1609" s="26"/>
    </row>
    <row r="1610" spans="1:5" ht="14.25" customHeight="1">
      <c r="A1610" s="36"/>
      <c r="B1610" s="36"/>
      <c r="C1610" s="27"/>
      <c r="D1610" s="26"/>
      <c r="E1610" s="26"/>
    </row>
    <row r="1611" spans="1:5" ht="14.25" customHeight="1">
      <c r="A1611" s="36"/>
      <c r="B1611" s="36"/>
      <c r="C1611" s="27"/>
      <c r="D1611" s="26"/>
      <c r="E1611" s="26"/>
    </row>
    <row r="1612" spans="1:5" ht="14.25" customHeight="1">
      <c r="A1612" s="36"/>
      <c r="B1612" s="36"/>
      <c r="C1612" s="27"/>
      <c r="D1612" s="26"/>
      <c r="E1612" s="26"/>
    </row>
    <row r="1613" spans="1:5" ht="14.25" customHeight="1">
      <c r="A1613" s="36"/>
      <c r="B1613" s="36"/>
      <c r="C1613" s="27"/>
      <c r="D1613" s="26"/>
      <c r="E1613" s="26"/>
    </row>
    <row r="1614" spans="1:5" ht="14.25" customHeight="1">
      <c r="A1614" s="36"/>
      <c r="B1614" s="36"/>
      <c r="C1614" s="27"/>
      <c r="D1614" s="26"/>
      <c r="E1614" s="26"/>
    </row>
    <row r="1615" spans="1:5" ht="14.25" customHeight="1">
      <c r="A1615" s="36"/>
      <c r="B1615" s="36"/>
      <c r="C1615" s="27"/>
      <c r="D1615" s="26"/>
      <c r="E1615" s="26"/>
    </row>
    <row r="1616" spans="1:5" ht="14.25" customHeight="1">
      <c r="A1616" s="36"/>
      <c r="B1616" s="36"/>
      <c r="C1616" s="27"/>
      <c r="D1616" s="26"/>
      <c r="E1616" s="26"/>
    </row>
    <row r="1617" spans="1:5" ht="14.25" customHeight="1">
      <c r="A1617" s="36"/>
      <c r="B1617" s="36"/>
      <c r="C1617" s="27"/>
      <c r="D1617" s="26"/>
      <c r="E1617" s="26"/>
    </row>
    <row r="1618" spans="1:5" ht="14.25" customHeight="1">
      <c r="A1618" s="36"/>
      <c r="B1618" s="36"/>
      <c r="C1618" s="27"/>
      <c r="D1618" s="26"/>
      <c r="E1618" s="26"/>
    </row>
    <row r="1619" spans="1:5" ht="14.25" customHeight="1">
      <c r="A1619" s="36"/>
      <c r="B1619" s="36"/>
      <c r="C1619" s="27"/>
      <c r="D1619" s="26"/>
      <c r="E1619" s="26"/>
    </row>
    <row r="1620" spans="1:5" ht="14.25" customHeight="1">
      <c r="A1620" s="36"/>
      <c r="B1620" s="36"/>
      <c r="C1620" s="27"/>
      <c r="D1620" s="26"/>
      <c r="E1620" s="26"/>
    </row>
    <row r="1621" spans="1:5" ht="14.25" customHeight="1">
      <c r="A1621" s="36"/>
      <c r="B1621" s="36"/>
      <c r="C1621" s="27"/>
      <c r="D1621" s="26"/>
      <c r="E1621" s="26"/>
    </row>
    <row r="1622" spans="1:5" ht="14.25" customHeight="1">
      <c r="A1622" s="36"/>
      <c r="B1622" s="36"/>
      <c r="C1622" s="27"/>
      <c r="D1622" s="26"/>
      <c r="E1622" s="26"/>
    </row>
    <row r="1623" spans="1:5" ht="14.25" customHeight="1">
      <c r="A1623" s="36"/>
      <c r="B1623" s="36"/>
      <c r="C1623" s="27"/>
      <c r="D1623" s="26"/>
      <c r="E1623" s="26"/>
    </row>
    <row r="1624" spans="1:5" ht="14.25" customHeight="1">
      <c r="A1624" s="36"/>
      <c r="B1624" s="36"/>
      <c r="C1624" s="27"/>
      <c r="D1624" s="26"/>
      <c r="E1624" s="26"/>
    </row>
    <row r="1625" spans="1:5" ht="14.25" customHeight="1">
      <c r="A1625" s="36"/>
      <c r="B1625" s="36"/>
      <c r="C1625" s="27"/>
      <c r="D1625" s="26"/>
      <c r="E1625" s="26"/>
    </row>
    <row r="1626" spans="1:5" ht="14.25" customHeight="1">
      <c r="A1626" s="36"/>
      <c r="B1626" s="36"/>
      <c r="C1626" s="27"/>
      <c r="D1626" s="26"/>
      <c r="E1626" s="26"/>
    </row>
    <row r="1627" spans="1:5" ht="14.25" customHeight="1">
      <c r="A1627" s="36"/>
      <c r="B1627" s="36"/>
      <c r="C1627" s="27"/>
      <c r="D1627" s="26"/>
      <c r="E1627" s="26"/>
    </row>
    <row r="1628" spans="1:5" ht="14.25" customHeight="1">
      <c r="A1628" s="36"/>
      <c r="B1628" s="36"/>
      <c r="C1628" s="27"/>
      <c r="D1628" s="26"/>
      <c r="E1628" s="26"/>
    </row>
    <row r="1629" spans="1:5" ht="14.25" customHeight="1">
      <c r="A1629" s="36"/>
      <c r="B1629" s="36"/>
      <c r="C1629" s="27"/>
      <c r="D1629" s="26"/>
      <c r="E1629" s="26"/>
    </row>
    <row r="1630" spans="1:5" ht="14.25" customHeight="1">
      <c r="A1630" s="36"/>
      <c r="B1630" s="36"/>
      <c r="C1630" s="27"/>
      <c r="D1630" s="26"/>
      <c r="E1630" s="26"/>
    </row>
    <row r="1631" spans="1:5" ht="14.25" customHeight="1">
      <c r="A1631" s="36"/>
      <c r="B1631" s="36"/>
      <c r="C1631" s="27"/>
      <c r="D1631" s="26"/>
      <c r="E1631" s="26"/>
    </row>
    <row r="1632" spans="1:5" ht="14.25" customHeight="1">
      <c r="A1632" s="36"/>
      <c r="B1632" s="36"/>
      <c r="C1632" s="27"/>
      <c r="D1632" s="26"/>
      <c r="E1632" s="26"/>
    </row>
    <row r="1633" spans="1:5" ht="14.25" customHeight="1">
      <c r="A1633" s="36"/>
      <c r="B1633" s="36"/>
      <c r="C1633" s="27"/>
      <c r="D1633" s="26"/>
      <c r="E1633" s="26"/>
    </row>
    <row r="1634" spans="1:5" ht="14.25" customHeight="1">
      <c r="A1634" s="36"/>
      <c r="B1634" s="36"/>
      <c r="C1634" s="27"/>
      <c r="D1634" s="26"/>
      <c r="E1634" s="26"/>
    </row>
    <row r="1635" spans="1:5" ht="14.25" customHeight="1">
      <c r="A1635" s="36"/>
      <c r="B1635" s="36"/>
      <c r="C1635" s="27"/>
      <c r="D1635" s="26"/>
      <c r="E1635" s="26"/>
    </row>
    <row r="1636" spans="1:5" ht="14.25" customHeight="1">
      <c r="A1636" s="36"/>
      <c r="B1636" s="36"/>
      <c r="C1636" s="27"/>
      <c r="D1636" s="26"/>
      <c r="E1636" s="26"/>
    </row>
    <row r="1637" spans="1:5" ht="14.25" customHeight="1">
      <c r="A1637" s="36"/>
      <c r="B1637" s="36"/>
      <c r="C1637" s="27"/>
      <c r="D1637" s="26"/>
      <c r="E1637" s="26"/>
    </row>
    <row r="1638" spans="1:5" ht="14.25" customHeight="1">
      <c r="A1638" s="36"/>
      <c r="B1638" s="36"/>
      <c r="C1638" s="27"/>
      <c r="D1638" s="26"/>
      <c r="E1638" s="26"/>
    </row>
    <row r="1639" spans="1:5" ht="14.25" customHeight="1">
      <c r="A1639" s="36"/>
      <c r="B1639" s="36"/>
      <c r="C1639" s="27"/>
      <c r="D1639" s="26"/>
      <c r="E1639" s="26"/>
    </row>
    <row r="1640" spans="1:5" ht="14.25" customHeight="1">
      <c r="A1640" s="36"/>
      <c r="B1640" s="36"/>
      <c r="C1640" s="27"/>
      <c r="D1640" s="26"/>
      <c r="E1640" s="26"/>
    </row>
    <row r="1641" spans="1:5" ht="14.25" customHeight="1">
      <c r="A1641" s="36"/>
      <c r="B1641" s="36"/>
      <c r="C1641" s="27"/>
      <c r="D1641" s="26"/>
      <c r="E1641" s="26"/>
    </row>
    <row r="1642" spans="1:5" ht="14.25" customHeight="1">
      <c r="A1642" s="36"/>
      <c r="B1642" s="36"/>
      <c r="C1642" s="27"/>
      <c r="D1642" s="26"/>
      <c r="E1642" s="26"/>
    </row>
    <row r="1643" spans="1:5" ht="14.25" customHeight="1">
      <c r="A1643" s="36"/>
      <c r="B1643" s="36"/>
      <c r="C1643" s="27"/>
      <c r="D1643" s="26"/>
      <c r="E1643" s="26"/>
    </row>
    <row r="1644" spans="1:5" ht="14.25" customHeight="1">
      <c r="A1644" s="36"/>
      <c r="B1644" s="36"/>
      <c r="C1644" s="27"/>
      <c r="D1644" s="26"/>
      <c r="E1644" s="26"/>
    </row>
    <row r="1645" spans="1:5" ht="14.25" customHeight="1">
      <c r="A1645" s="36"/>
      <c r="B1645" s="36"/>
      <c r="C1645" s="27"/>
      <c r="D1645" s="26"/>
      <c r="E1645" s="26"/>
    </row>
    <row r="1646" spans="1:5" ht="14.25" customHeight="1">
      <c r="A1646" s="36"/>
      <c r="B1646" s="36"/>
      <c r="C1646" s="27"/>
      <c r="D1646" s="26"/>
      <c r="E1646" s="26"/>
    </row>
    <row r="1647" spans="1:5" ht="14.25" customHeight="1">
      <c r="A1647" s="36"/>
      <c r="B1647" s="36"/>
      <c r="C1647" s="27"/>
      <c r="D1647" s="26"/>
      <c r="E1647" s="26"/>
    </row>
    <row r="1648" spans="1:5" ht="14.25" customHeight="1">
      <c r="A1648" s="36"/>
      <c r="B1648" s="36"/>
      <c r="C1648" s="27"/>
      <c r="D1648" s="26"/>
      <c r="E1648" s="26"/>
    </row>
    <row r="1649" spans="1:5" ht="14.25" customHeight="1">
      <c r="A1649" s="36"/>
      <c r="B1649" s="36"/>
      <c r="C1649" s="27"/>
      <c r="D1649" s="26"/>
      <c r="E1649" s="26"/>
    </row>
    <row r="1650" spans="1:5" ht="14.25" customHeight="1">
      <c r="A1650" s="36"/>
      <c r="B1650" s="36"/>
      <c r="C1650" s="27"/>
      <c r="D1650" s="26"/>
      <c r="E1650" s="26"/>
    </row>
    <row r="1651" spans="1:5" ht="14.25" customHeight="1">
      <c r="A1651" s="36"/>
      <c r="B1651" s="36"/>
      <c r="C1651" s="27"/>
      <c r="D1651" s="26"/>
      <c r="E1651" s="26"/>
    </row>
    <row r="1652" spans="1:5" ht="14.25" customHeight="1">
      <c r="A1652" s="36"/>
      <c r="B1652" s="36"/>
      <c r="C1652" s="27"/>
      <c r="D1652" s="26"/>
      <c r="E1652" s="26"/>
    </row>
    <row r="1653" spans="1:5" ht="14.25" customHeight="1">
      <c r="A1653" s="36"/>
      <c r="B1653" s="36"/>
      <c r="C1653" s="27"/>
      <c r="D1653" s="26"/>
      <c r="E1653" s="26"/>
    </row>
    <row r="1654" spans="1:5" ht="14.25" customHeight="1">
      <c r="A1654" s="36"/>
      <c r="B1654" s="36"/>
      <c r="C1654" s="27"/>
      <c r="D1654" s="26"/>
      <c r="E1654" s="26"/>
    </row>
    <row r="1655" spans="1:5" ht="14.25" customHeight="1">
      <c r="A1655" s="36"/>
      <c r="B1655" s="36"/>
      <c r="C1655" s="27"/>
      <c r="D1655" s="26"/>
      <c r="E1655" s="26"/>
    </row>
    <row r="1656" spans="1:5" ht="14.25" customHeight="1">
      <c r="A1656" s="36"/>
      <c r="B1656" s="36"/>
      <c r="C1656" s="27"/>
      <c r="D1656" s="26"/>
      <c r="E1656" s="26"/>
    </row>
    <row r="1657" spans="1:5" ht="14.25" customHeight="1">
      <c r="A1657" s="36"/>
      <c r="B1657" s="36"/>
      <c r="C1657" s="27"/>
      <c r="D1657" s="26"/>
      <c r="E1657" s="26"/>
    </row>
    <row r="1658" spans="1:5" ht="14.25" customHeight="1">
      <c r="A1658" s="36"/>
      <c r="B1658" s="36"/>
      <c r="C1658" s="27"/>
      <c r="D1658" s="26"/>
      <c r="E1658" s="26"/>
    </row>
    <row r="1659" spans="1:5" ht="14.25" customHeight="1">
      <c r="A1659" s="36"/>
      <c r="B1659" s="36"/>
      <c r="C1659" s="27"/>
      <c r="D1659" s="26"/>
      <c r="E1659" s="26"/>
    </row>
    <row r="1660" spans="1:5" ht="14.25" customHeight="1">
      <c r="A1660" s="36"/>
      <c r="B1660" s="36"/>
      <c r="C1660" s="27"/>
      <c r="D1660" s="26"/>
      <c r="E1660" s="26"/>
    </row>
    <row r="1661" spans="1:5" ht="14.25" customHeight="1">
      <c r="A1661" s="36"/>
      <c r="B1661" s="36"/>
      <c r="C1661" s="27"/>
      <c r="D1661" s="26"/>
      <c r="E1661" s="26"/>
    </row>
    <row r="1662" spans="1:5" ht="14.25" customHeight="1">
      <c r="A1662" s="36"/>
      <c r="B1662" s="36"/>
      <c r="C1662" s="27"/>
      <c r="D1662" s="26"/>
      <c r="E1662" s="26"/>
    </row>
    <row r="1663" spans="1:5" ht="14.25" customHeight="1">
      <c r="A1663" s="36"/>
      <c r="B1663" s="36"/>
      <c r="C1663" s="27"/>
      <c r="D1663" s="26"/>
      <c r="E1663" s="26"/>
    </row>
    <row r="1664" spans="1:5" ht="14.25" customHeight="1">
      <c r="A1664" s="36"/>
      <c r="B1664" s="36"/>
      <c r="C1664" s="27"/>
      <c r="D1664" s="26"/>
      <c r="E1664" s="26"/>
    </row>
    <row r="1665" spans="1:5" ht="14.25" customHeight="1">
      <c r="A1665" s="36"/>
      <c r="B1665" s="36"/>
      <c r="C1665" s="27"/>
      <c r="D1665" s="26"/>
      <c r="E1665" s="26"/>
    </row>
    <row r="1666" spans="1:5" ht="14.25" customHeight="1">
      <c r="A1666" s="36"/>
      <c r="B1666" s="36"/>
      <c r="C1666" s="27"/>
      <c r="D1666" s="26"/>
      <c r="E1666" s="26"/>
    </row>
    <row r="1667" spans="1:5" ht="14.25" customHeight="1">
      <c r="A1667" s="36"/>
      <c r="B1667" s="36"/>
      <c r="C1667" s="27"/>
      <c r="D1667" s="26"/>
      <c r="E1667" s="26"/>
    </row>
    <row r="1668" spans="1:5" ht="14.25" customHeight="1">
      <c r="A1668" s="36"/>
      <c r="B1668" s="36"/>
      <c r="C1668" s="27"/>
      <c r="D1668" s="26"/>
      <c r="E1668" s="26"/>
    </row>
    <row r="1669" spans="1:5" ht="14.25" customHeight="1">
      <c r="A1669" s="36"/>
      <c r="B1669" s="36"/>
      <c r="C1669" s="27"/>
      <c r="D1669" s="26"/>
      <c r="E1669" s="26"/>
    </row>
    <row r="1670" spans="1:5" ht="14.25" customHeight="1">
      <c r="A1670" s="36"/>
      <c r="B1670" s="36"/>
      <c r="C1670" s="27"/>
      <c r="D1670" s="26"/>
      <c r="E1670" s="26"/>
    </row>
    <row r="1671" spans="1:5" ht="14.25" customHeight="1">
      <c r="A1671" s="36"/>
      <c r="B1671" s="36"/>
      <c r="C1671" s="27"/>
      <c r="D1671" s="26"/>
      <c r="E1671" s="26"/>
    </row>
    <row r="1672" spans="1:5" ht="14.25" customHeight="1">
      <c r="A1672" s="36"/>
      <c r="B1672" s="36"/>
      <c r="C1672" s="27"/>
      <c r="D1672" s="26"/>
      <c r="E1672" s="26"/>
    </row>
    <row r="1673" spans="1:5" ht="14.25" customHeight="1">
      <c r="A1673" s="36"/>
      <c r="B1673" s="36"/>
      <c r="C1673" s="27"/>
      <c r="D1673" s="26"/>
      <c r="E1673" s="26"/>
    </row>
    <row r="1674" spans="1:5" ht="14.25" customHeight="1">
      <c r="A1674" s="36"/>
      <c r="B1674" s="36"/>
      <c r="C1674" s="27"/>
      <c r="D1674" s="26"/>
      <c r="E1674" s="26"/>
    </row>
    <row r="1675" spans="1:5" ht="14.25" customHeight="1">
      <c r="A1675" s="36"/>
      <c r="B1675" s="36"/>
      <c r="C1675" s="27"/>
      <c r="D1675" s="26"/>
      <c r="E1675" s="26"/>
    </row>
    <row r="1676" spans="1:5" ht="14.25" customHeight="1">
      <c r="A1676" s="36"/>
      <c r="B1676" s="36"/>
      <c r="C1676" s="27"/>
      <c r="D1676" s="26"/>
      <c r="E1676" s="26"/>
    </row>
    <row r="1677" spans="1:5" ht="14.25" customHeight="1">
      <c r="A1677" s="36"/>
      <c r="B1677" s="36"/>
      <c r="C1677" s="27"/>
      <c r="D1677" s="26"/>
      <c r="E1677" s="26"/>
    </row>
    <row r="1678" spans="1:5" ht="14.25" customHeight="1">
      <c r="A1678" s="36"/>
      <c r="B1678" s="36"/>
      <c r="C1678" s="27"/>
      <c r="D1678" s="26"/>
      <c r="E1678" s="26"/>
    </row>
    <row r="1679" spans="1:5" ht="14.25" customHeight="1">
      <c r="A1679" s="36"/>
      <c r="B1679" s="36"/>
      <c r="C1679" s="27"/>
      <c r="D1679" s="26"/>
      <c r="E1679" s="26"/>
    </row>
    <row r="1680" spans="1:5" ht="14.25" customHeight="1">
      <c r="A1680" s="36"/>
      <c r="B1680" s="36"/>
      <c r="C1680" s="27"/>
      <c r="D1680" s="26"/>
      <c r="E1680" s="26"/>
    </row>
    <row r="1681" spans="1:5" ht="14.25" customHeight="1">
      <c r="A1681" s="36"/>
      <c r="B1681" s="36"/>
      <c r="C1681" s="27"/>
      <c r="D1681" s="26"/>
      <c r="E1681" s="26"/>
    </row>
    <row r="1682" spans="1:5" ht="14.25" customHeight="1">
      <c r="A1682" s="36"/>
      <c r="B1682" s="36"/>
      <c r="C1682" s="27"/>
      <c r="D1682" s="26"/>
      <c r="E1682" s="26"/>
    </row>
    <row r="1683" spans="1:5" ht="14.25" customHeight="1">
      <c r="A1683" s="36"/>
      <c r="B1683" s="36"/>
      <c r="C1683" s="27"/>
      <c r="D1683" s="26"/>
      <c r="E1683" s="26"/>
    </row>
    <row r="1684" spans="1:5" ht="14.25" customHeight="1">
      <c r="A1684" s="36"/>
      <c r="B1684" s="36"/>
      <c r="C1684" s="27"/>
      <c r="D1684" s="26"/>
      <c r="E1684" s="26"/>
    </row>
    <row r="1685" spans="1:5" ht="14.25" customHeight="1">
      <c r="A1685" s="36"/>
      <c r="B1685" s="36"/>
      <c r="C1685" s="27"/>
      <c r="D1685" s="26"/>
      <c r="E1685" s="26"/>
    </row>
    <row r="1686" spans="1:5" ht="14.25" customHeight="1">
      <c r="A1686" s="36"/>
      <c r="B1686" s="36"/>
      <c r="C1686" s="27"/>
      <c r="D1686" s="26"/>
      <c r="E1686" s="26"/>
    </row>
    <row r="1687" spans="1:5" ht="14.25" customHeight="1">
      <c r="A1687" s="36"/>
      <c r="B1687" s="36"/>
      <c r="C1687" s="27"/>
      <c r="D1687" s="26"/>
      <c r="E1687" s="26"/>
    </row>
    <row r="1688" spans="1:5" ht="14.25" customHeight="1">
      <c r="A1688" s="36"/>
      <c r="B1688" s="36"/>
      <c r="C1688" s="27"/>
      <c r="D1688" s="26"/>
      <c r="E1688" s="26"/>
    </row>
    <row r="1689" spans="1:5" ht="14.25" customHeight="1">
      <c r="A1689" s="36"/>
      <c r="B1689" s="36"/>
      <c r="C1689" s="27"/>
      <c r="D1689" s="26"/>
      <c r="E1689" s="26"/>
    </row>
    <row r="1690" spans="1:5" ht="14.25" customHeight="1">
      <c r="A1690" s="36"/>
      <c r="B1690" s="36"/>
      <c r="C1690" s="27"/>
      <c r="D1690" s="26"/>
      <c r="E1690" s="26"/>
    </row>
    <row r="1691" spans="1:5" ht="14.25" customHeight="1">
      <c r="A1691" s="36"/>
      <c r="B1691" s="36"/>
      <c r="C1691" s="27"/>
      <c r="D1691" s="26"/>
      <c r="E1691" s="26"/>
    </row>
    <row r="1692" spans="1:5" ht="14.25" customHeight="1">
      <c r="A1692" s="36"/>
      <c r="B1692" s="36"/>
      <c r="C1692" s="27"/>
      <c r="D1692" s="26"/>
      <c r="E1692" s="26"/>
    </row>
    <row r="1693" spans="1:5" ht="14.25" customHeight="1">
      <c r="A1693" s="36"/>
      <c r="B1693" s="36"/>
      <c r="C1693" s="27"/>
      <c r="D1693" s="26"/>
      <c r="E1693" s="26"/>
    </row>
    <row r="1694" spans="1:5" ht="14.25" customHeight="1">
      <c r="A1694" s="36"/>
      <c r="B1694" s="36"/>
      <c r="C1694" s="27"/>
      <c r="D1694" s="26"/>
      <c r="E1694" s="26"/>
    </row>
    <row r="1695" spans="1:5" ht="14.25" customHeight="1">
      <c r="A1695" s="36"/>
      <c r="B1695" s="36"/>
      <c r="C1695" s="27"/>
      <c r="D1695" s="26"/>
      <c r="E1695" s="26"/>
    </row>
    <row r="1696" spans="1:5" ht="14.25" customHeight="1">
      <c r="A1696" s="36"/>
      <c r="B1696" s="36"/>
      <c r="C1696" s="27"/>
      <c r="D1696" s="26"/>
      <c r="E1696" s="26"/>
    </row>
    <row r="1697" spans="1:5" ht="14.25" customHeight="1">
      <c r="A1697" s="36"/>
      <c r="B1697" s="36"/>
      <c r="C1697" s="27"/>
      <c r="D1697" s="26"/>
      <c r="E1697" s="26"/>
    </row>
    <row r="1698" spans="1:5" ht="14.25" customHeight="1">
      <c r="A1698" s="36"/>
      <c r="B1698" s="36"/>
      <c r="C1698" s="27"/>
      <c r="D1698" s="26"/>
      <c r="E1698" s="26"/>
    </row>
    <row r="1699" spans="1:5" ht="14.25" customHeight="1">
      <c r="A1699" s="36"/>
      <c r="B1699" s="36"/>
      <c r="C1699" s="27"/>
      <c r="D1699" s="26"/>
      <c r="E1699" s="26"/>
    </row>
    <row r="1700" spans="1:5" ht="14.25" customHeight="1">
      <c r="A1700" s="36"/>
      <c r="B1700" s="36"/>
      <c r="C1700" s="27"/>
      <c r="D1700" s="26"/>
      <c r="E1700" s="26"/>
    </row>
    <row r="1701" spans="1:5" ht="14.25" customHeight="1">
      <c r="A1701" s="36"/>
      <c r="B1701" s="36"/>
      <c r="C1701" s="27"/>
      <c r="D1701" s="26"/>
      <c r="E1701" s="26"/>
    </row>
    <row r="1702" spans="1:5" ht="14.25" customHeight="1">
      <c r="A1702" s="36"/>
      <c r="B1702" s="36"/>
      <c r="C1702" s="27"/>
      <c r="D1702" s="26"/>
      <c r="E1702" s="26"/>
    </row>
    <row r="1703" spans="1:5" ht="14.25" customHeight="1">
      <c r="A1703" s="36"/>
      <c r="B1703" s="36"/>
      <c r="C1703" s="27"/>
      <c r="D1703" s="26"/>
      <c r="E1703" s="26"/>
    </row>
    <row r="1704" spans="1:5" ht="14.25" customHeight="1">
      <c r="A1704" s="36"/>
      <c r="B1704" s="36"/>
      <c r="C1704" s="27"/>
      <c r="D1704" s="26"/>
      <c r="E1704" s="26"/>
    </row>
    <row r="1705" spans="1:5" ht="14.25" customHeight="1">
      <c r="A1705" s="36"/>
      <c r="B1705" s="36"/>
      <c r="C1705" s="27"/>
      <c r="D1705" s="26"/>
      <c r="E1705" s="26"/>
    </row>
    <row r="1706" spans="1:5" ht="14.25" customHeight="1">
      <c r="A1706" s="36"/>
      <c r="B1706" s="36"/>
      <c r="C1706" s="27"/>
      <c r="D1706" s="26"/>
      <c r="E1706" s="26"/>
    </row>
    <row r="1707" spans="1:5" ht="14.25" customHeight="1">
      <c r="A1707" s="36"/>
      <c r="B1707" s="36"/>
      <c r="C1707" s="27"/>
      <c r="D1707" s="26"/>
      <c r="E1707" s="26"/>
    </row>
    <row r="1708" spans="1:5" ht="14.25" customHeight="1">
      <c r="A1708" s="36"/>
      <c r="B1708" s="36"/>
      <c r="C1708" s="27"/>
      <c r="D1708" s="26"/>
      <c r="E1708" s="26"/>
    </row>
    <row r="1709" spans="1:5" ht="14.25" customHeight="1">
      <c r="A1709" s="36"/>
      <c r="B1709" s="36"/>
      <c r="C1709" s="27"/>
      <c r="D1709" s="26"/>
      <c r="E1709" s="26"/>
    </row>
    <row r="1710" spans="1:5" ht="14.25" customHeight="1">
      <c r="A1710" s="36"/>
      <c r="B1710" s="36"/>
      <c r="C1710" s="27"/>
      <c r="D1710" s="26"/>
      <c r="E1710" s="26"/>
    </row>
    <row r="1711" spans="1:5" ht="14.25" customHeight="1">
      <c r="A1711" s="36"/>
      <c r="B1711" s="36"/>
      <c r="C1711" s="27"/>
      <c r="D1711" s="26"/>
      <c r="E1711" s="26"/>
    </row>
    <row r="1712" spans="1:5" ht="14.25" customHeight="1">
      <c r="A1712" s="36"/>
      <c r="B1712" s="36"/>
      <c r="C1712" s="27"/>
      <c r="D1712" s="26"/>
      <c r="E1712" s="26"/>
    </row>
    <row r="1713" spans="1:5" ht="14.25" customHeight="1">
      <c r="A1713" s="36"/>
      <c r="B1713" s="36"/>
      <c r="C1713" s="27"/>
      <c r="D1713" s="26"/>
      <c r="E1713" s="26"/>
    </row>
    <row r="1714" spans="1:5" ht="14.25" customHeight="1">
      <c r="A1714" s="36"/>
      <c r="B1714" s="36"/>
      <c r="C1714" s="27"/>
      <c r="D1714" s="26"/>
      <c r="E1714" s="26"/>
    </row>
    <row r="1715" spans="1:5" ht="14.25" customHeight="1">
      <c r="A1715" s="36"/>
      <c r="B1715" s="36"/>
      <c r="C1715" s="27"/>
      <c r="D1715" s="26"/>
      <c r="E1715" s="26"/>
    </row>
    <row r="1716" spans="1:5" ht="14.25" customHeight="1">
      <c r="A1716" s="36"/>
      <c r="B1716" s="36"/>
      <c r="C1716" s="27"/>
      <c r="D1716" s="26"/>
      <c r="E1716" s="26"/>
    </row>
    <row r="1717" spans="1:5" ht="14.25" customHeight="1">
      <c r="A1717" s="36"/>
      <c r="B1717" s="36"/>
      <c r="C1717" s="27"/>
      <c r="D1717" s="26"/>
      <c r="E1717" s="26"/>
    </row>
    <row r="1718" spans="1:5" ht="14.25" customHeight="1">
      <c r="A1718" s="36"/>
      <c r="B1718" s="36"/>
      <c r="C1718" s="27"/>
      <c r="D1718" s="26"/>
      <c r="E1718" s="26"/>
    </row>
    <row r="1719" spans="1:5" ht="14.25" customHeight="1">
      <c r="A1719" s="36"/>
      <c r="B1719" s="36"/>
      <c r="C1719" s="27"/>
      <c r="D1719" s="26"/>
      <c r="E1719" s="26"/>
    </row>
    <row r="1720" spans="1:5" ht="14.25" customHeight="1">
      <c r="A1720" s="36"/>
      <c r="B1720" s="36"/>
      <c r="C1720" s="27"/>
      <c r="D1720" s="26"/>
      <c r="E1720" s="26"/>
    </row>
    <row r="1721" spans="1:5" ht="14.25" customHeight="1">
      <c r="A1721" s="36"/>
      <c r="B1721" s="36"/>
      <c r="C1721" s="27"/>
      <c r="D1721" s="26"/>
      <c r="E1721" s="26"/>
    </row>
    <row r="1722" spans="1:5" ht="14.25" customHeight="1">
      <c r="A1722" s="36"/>
      <c r="B1722" s="36"/>
      <c r="C1722" s="27"/>
      <c r="D1722" s="26"/>
      <c r="E1722" s="26"/>
    </row>
    <row r="1723" spans="1:5" ht="14.25" customHeight="1">
      <c r="A1723" s="36"/>
      <c r="B1723" s="36"/>
      <c r="C1723" s="27"/>
      <c r="D1723" s="26"/>
      <c r="E1723" s="26"/>
    </row>
    <row r="1724" spans="1:5" ht="14.25" customHeight="1">
      <c r="A1724" s="36"/>
      <c r="B1724" s="36"/>
      <c r="C1724" s="27"/>
      <c r="D1724" s="26"/>
      <c r="E1724" s="26"/>
    </row>
    <row r="1725" spans="1:5" ht="14.25" customHeight="1">
      <c r="A1725" s="36"/>
      <c r="B1725" s="36"/>
      <c r="C1725" s="27"/>
      <c r="D1725" s="26"/>
      <c r="E1725" s="26"/>
    </row>
    <row r="1726" spans="1:5" ht="14.25" customHeight="1">
      <c r="A1726" s="36"/>
      <c r="B1726" s="36"/>
      <c r="C1726" s="27"/>
      <c r="D1726" s="26"/>
      <c r="E1726" s="26"/>
    </row>
    <row r="1727" spans="1:5" ht="14.25" customHeight="1">
      <c r="A1727" s="36"/>
      <c r="B1727" s="36"/>
      <c r="C1727" s="27"/>
      <c r="D1727" s="26"/>
      <c r="E1727" s="26"/>
    </row>
    <row r="1728" spans="1:5" ht="14.25" customHeight="1">
      <c r="A1728" s="36"/>
      <c r="B1728" s="36"/>
      <c r="C1728" s="27"/>
      <c r="D1728" s="26"/>
      <c r="E1728" s="26"/>
    </row>
    <row r="1729" spans="1:5" ht="14.25" customHeight="1">
      <c r="A1729" s="36"/>
      <c r="B1729" s="36"/>
      <c r="C1729" s="27"/>
      <c r="D1729" s="26"/>
      <c r="E1729" s="26"/>
    </row>
    <row r="1730" spans="1:5" ht="14.25" customHeight="1">
      <c r="A1730" s="36"/>
      <c r="B1730" s="36"/>
      <c r="C1730" s="27"/>
      <c r="D1730" s="26"/>
      <c r="E1730" s="26"/>
    </row>
    <row r="1731" spans="1:5" ht="14.25" customHeight="1">
      <c r="A1731" s="36"/>
      <c r="B1731" s="36"/>
      <c r="C1731" s="27"/>
      <c r="D1731" s="26"/>
      <c r="E1731" s="26"/>
    </row>
    <row r="1732" spans="1:5" ht="14.25" customHeight="1">
      <c r="A1732" s="36"/>
      <c r="B1732" s="36"/>
      <c r="C1732" s="27"/>
      <c r="D1732" s="26"/>
      <c r="E1732" s="26"/>
    </row>
    <row r="1733" spans="1:5" ht="14.25" customHeight="1">
      <c r="A1733" s="36"/>
      <c r="B1733" s="36"/>
      <c r="C1733" s="27"/>
      <c r="D1733" s="26"/>
      <c r="E1733" s="26"/>
    </row>
    <row r="1734" spans="1:5" ht="14.25" customHeight="1">
      <c r="A1734" s="36"/>
      <c r="B1734" s="36"/>
      <c r="C1734" s="27"/>
      <c r="D1734" s="26"/>
      <c r="E1734" s="26"/>
    </row>
    <row r="1735" spans="1:5" ht="14.25" customHeight="1">
      <c r="A1735" s="36"/>
      <c r="B1735" s="36"/>
      <c r="C1735" s="27"/>
      <c r="D1735" s="26"/>
      <c r="E1735" s="26"/>
    </row>
    <row r="1736" spans="1:5" ht="14.25" customHeight="1">
      <c r="A1736" s="36"/>
      <c r="B1736" s="36"/>
      <c r="C1736" s="27"/>
      <c r="D1736" s="26"/>
      <c r="E1736" s="26"/>
    </row>
    <row r="1737" spans="1:5" ht="14.25" customHeight="1">
      <c r="A1737" s="36"/>
      <c r="B1737" s="36"/>
      <c r="C1737" s="27"/>
      <c r="D1737" s="26"/>
      <c r="E1737" s="26"/>
    </row>
    <row r="1738" spans="1:5" ht="14.25" customHeight="1">
      <c r="A1738" s="36"/>
      <c r="B1738" s="36"/>
      <c r="C1738" s="27"/>
      <c r="D1738" s="26"/>
      <c r="E1738" s="26"/>
    </row>
    <row r="1739" spans="1:5" ht="14.25" customHeight="1">
      <c r="A1739" s="36"/>
      <c r="B1739" s="36"/>
      <c r="C1739" s="27"/>
      <c r="D1739" s="26"/>
      <c r="E1739" s="26"/>
    </row>
    <row r="1740" spans="1:5" ht="14.25" customHeight="1">
      <c r="A1740" s="36"/>
      <c r="B1740" s="36"/>
      <c r="C1740" s="27"/>
      <c r="D1740" s="26"/>
      <c r="E1740" s="26"/>
    </row>
    <row r="1741" spans="1:5" ht="14.25" customHeight="1">
      <c r="A1741" s="36"/>
      <c r="B1741" s="36"/>
      <c r="C1741" s="27"/>
      <c r="D1741" s="26"/>
      <c r="E1741" s="26"/>
    </row>
    <row r="1742" spans="1:5" ht="14.25" customHeight="1">
      <c r="A1742" s="36"/>
      <c r="B1742" s="36"/>
      <c r="C1742" s="27"/>
      <c r="D1742" s="26"/>
      <c r="E1742" s="26"/>
    </row>
    <row r="1743" spans="1:5" ht="14.25" customHeight="1">
      <c r="A1743" s="36"/>
      <c r="B1743" s="36"/>
      <c r="C1743" s="27"/>
      <c r="D1743" s="26"/>
      <c r="E1743" s="26"/>
    </row>
    <row r="1744" spans="1:5" ht="14.25" customHeight="1">
      <c r="A1744" s="36"/>
      <c r="B1744" s="36"/>
      <c r="C1744" s="27"/>
      <c r="D1744" s="26"/>
      <c r="E1744" s="26"/>
    </row>
    <row r="1745" spans="1:5" ht="14.25" customHeight="1">
      <c r="A1745" s="36"/>
      <c r="B1745" s="36"/>
      <c r="C1745" s="27"/>
      <c r="D1745" s="26"/>
      <c r="E1745" s="26"/>
    </row>
    <row r="1746" spans="1:5" ht="14.25" customHeight="1">
      <c r="A1746" s="36"/>
      <c r="B1746" s="36"/>
      <c r="C1746" s="27"/>
      <c r="D1746" s="26"/>
      <c r="E1746" s="26"/>
    </row>
    <row r="1747" spans="1:5" ht="14.25" customHeight="1">
      <c r="A1747" s="36"/>
      <c r="B1747" s="36"/>
      <c r="C1747" s="27"/>
      <c r="D1747" s="26"/>
      <c r="E1747" s="26"/>
    </row>
    <row r="1748" spans="1:5" ht="14.25" customHeight="1">
      <c r="A1748" s="36"/>
      <c r="B1748" s="36"/>
      <c r="C1748" s="27"/>
      <c r="D1748" s="26"/>
      <c r="E1748" s="26"/>
    </row>
    <row r="1749" spans="1:5" ht="14.25" customHeight="1">
      <c r="A1749" s="36"/>
      <c r="B1749" s="36"/>
      <c r="C1749" s="27"/>
      <c r="D1749" s="26"/>
      <c r="E1749" s="26"/>
    </row>
    <row r="1750" spans="1:5" ht="14.25" customHeight="1">
      <c r="A1750" s="36"/>
      <c r="B1750" s="36"/>
      <c r="C1750" s="27"/>
      <c r="D1750" s="26"/>
      <c r="E1750" s="26"/>
    </row>
    <row r="1751" spans="1:5" ht="14.25" customHeight="1">
      <c r="A1751" s="36"/>
      <c r="B1751" s="36"/>
      <c r="C1751" s="27"/>
      <c r="D1751" s="26"/>
      <c r="E1751" s="26"/>
    </row>
    <row r="1752" spans="1:5" ht="14.25" customHeight="1">
      <c r="A1752" s="36"/>
      <c r="B1752" s="36"/>
      <c r="C1752" s="27"/>
      <c r="D1752" s="26"/>
      <c r="E1752" s="26"/>
    </row>
    <row r="1753" spans="1:5" ht="14.25" customHeight="1">
      <c r="A1753" s="36"/>
      <c r="B1753" s="36"/>
      <c r="C1753" s="27"/>
      <c r="D1753" s="26"/>
      <c r="E1753" s="26"/>
    </row>
    <row r="1754" spans="1:5" ht="14.25" customHeight="1">
      <c r="A1754" s="36"/>
      <c r="B1754" s="36"/>
      <c r="C1754" s="27"/>
      <c r="D1754" s="26"/>
      <c r="E1754" s="26"/>
    </row>
    <row r="1755" spans="1:5" ht="14.25" customHeight="1">
      <c r="A1755" s="36"/>
      <c r="B1755" s="36"/>
      <c r="C1755" s="27"/>
      <c r="D1755" s="26"/>
      <c r="E1755" s="26"/>
    </row>
    <row r="1756" spans="1:5" ht="14.25" customHeight="1">
      <c r="A1756" s="36"/>
      <c r="B1756" s="36"/>
      <c r="C1756" s="27"/>
      <c r="D1756" s="26"/>
      <c r="E1756" s="26"/>
    </row>
    <row r="1757" spans="1:5" ht="14.25" customHeight="1">
      <c r="A1757" s="36"/>
      <c r="B1757" s="36"/>
      <c r="C1757" s="27"/>
      <c r="D1757" s="26"/>
      <c r="E1757" s="26"/>
    </row>
    <row r="1758" spans="1:5" ht="14.25" customHeight="1">
      <c r="A1758" s="36"/>
      <c r="B1758" s="36"/>
      <c r="C1758" s="27"/>
      <c r="D1758" s="26"/>
      <c r="E1758" s="26"/>
    </row>
    <row r="1759" spans="1:5" ht="14.25" customHeight="1">
      <c r="A1759" s="36"/>
      <c r="B1759" s="36"/>
      <c r="C1759" s="27"/>
      <c r="D1759" s="26"/>
      <c r="E1759" s="26"/>
    </row>
    <row r="1760" spans="1:5" ht="14.25" customHeight="1">
      <c r="A1760" s="36"/>
      <c r="B1760" s="36"/>
      <c r="C1760" s="27"/>
      <c r="D1760" s="26"/>
      <c r="E1760" s="26"/>
    </row>
    <row r="1761" spans="1:5" ht="14.25" customHeight="1">
      <c r="A1761" s="36"/>
      <c r="B1761" s="36"/>
      <c r="C1761" s="27"/>
      <c r="D1761" s="26"/>
      <c r="E1761" s="26"/>
    </row>
    <row r="1762" spans="1:5" ht="14.25" customHeight="1">
      <c r="A1762" s="36"/>
      <c r="B1762" s="36"/>
      <c r="C1762" s="27"/>
      <c r="D1762" s="26"/>
      <c r="E1762" s="26"/>
    </row>
    <row r="1763" spans="1:5" ht="14.25" customHeight="1">
      <c r="A1763" s="36"/>
      <c r="B1763" s="36"/>
      <c r="C1763" s="27"/>
      <c r="D1763" s="26"/>
      <c r="E1763" s="26"/>
    </row>
    <row r="1764" spans="1:5" ht="14.25" customHeight="1">
      <c r="A1764" s="36"/>
      <c r="B1764" s="36"/>
      <c r="C1764" s="27"/>
      <c r="D1764" s="26"/>
      <c r="E1764" s="26"/>
    </row>
    <row r="1765" spans="1:5" ht="14.25" customHeight="1">
      <c r="A1765" s="36"/>
      <c r="B1765" s="36"/>
      <c r="C1765" s="27"/>
      <c r="D1765" s="26"/>
      <c r="E1765" s="26"/>
    </row>
    <row r="1766" spans="1:5" ht="14.25" customHeight="1">
      <c r="A1766" s="36"/>
      <c r="B1766" s="36"/>
      <c r="C1766" s="27"/>
      <c r="D1766" s="26"/>
      <c r="E1766" s="26"/>
    </row>
    <row r="1767" spans="1:5" ht="14.25" customHeight="1">
      <c r="A1767" s="36"/>
      <c r="B1767" s="36"/>
      <c r="C1767" s="27"/>
      <c r="D1767" s="26"/>
      <c r="E1767" s="26"/>
    </row>
    <row r="1768" spans="1:5" ht="14.25" customHeight="1">
      <c r="A1768" s="36"/>
      <c r="B1768" s="36"/>
      <c r="C1768" s="27"/>
      <c r="D1768" s="26"/>
      <c r="E1768" s="26"/>
    </row>
    <row r="1769" spans="1:5" ht="14.25" customHeight="1">
      <c r="A1769" s="36"/>
      <c r="B1769" s="36"/>
      <c r="C1769" s="27"/>
      <c r="D1769" s="26"/>
      <c r="E1769" s="26"/>
    </row>
    <row r="1770" spans="1:5" ht="14.25" customHeight="1">
      <c r="A1770" s="36"/>
      <c r="B1770" s="36"/>
      <c r="C1770" s="27"/>
      <c r="D1770" s="26"/>
      <c r="E1770" s="26"/>
    </row>
    <row r="1771" spans="1:5" ht="14.25" customHeight="1">
      <c r="A1771" s="36"/>
      <c r="B1771" s="36"/>
      <c r="C1771" s="27"/>
      <c r="D1771" s="26"/>
      <c r="E1771" s="26"/>
    </row>
    <row r="1772" spans="1:5" ht="14.25" customHeight="1">
      <c r="A1772" s="36"/>
      <c r="B1772" s="36"/>
      <c r="C1772" s="27"/>
      <c r="D1772" s="26"/>
      <c r="E1772" s="26"/>
    </row>
    <row r="1773" spans="1:5" ht="14.25" customHeight="1">
      <c r="A1773" s="36"/>
      <c r="B1773" s="36"/>
      <c r="C1773" s="27"/>
      <c r="D1773" s="26"/>
      <c r="E1773" s="26"/>
    </row>
    <row r="1774" spans="1:5" ht="14.25" customHeight="1">
      <c r="A1774" s="36"/>
      <c r="B1774" s="36"/>
      <c r="C1774" s="27"/>
      <c r="D1774" s="26"/>
      <c r="E1774" s="26"/>
    </row>
    <row r="1775" spans="1:5" ht="14.25" customHeight="1">
      <c r="A1775" s="36"/>
      <c r="B1775" s="36"/>
      <c r="C1775" s="27"/>
      <c r="D1775" s="26"/>
      <c r="E1775" s="26"/>
    </row>
    <row r="1776" spans="1:5" ht="14.25" customHeight="1">
      <c r="A1776" s="36"/>
      <c r="B1776" s="36"/>
      <c r="C1776" s="27"/>
      <c r="D1776" s="26"/>
      <c r="E1776" s="26"/>
    </row>
    <row r="1777" spans="1:5" ht="14.25" customHeight="1">
      <c r="A1777" s="36"/>
      <c r="B1777" s="36"/>
      <c r="C1777" s="27"/>
      <c r="D1777" s="26"/>
      <c r="E1777" s="26"/>
    </row>
    <row r="1778" spans="1:5" ht="14.25" customHeight="1">
      <c r="A1778" s="36"/>
      <c r="B1778" s="36"/>
      <c r="C1778" s="27"/>
      <c r="D1778" s="26"/>
      <c r="E1778" s="26"/>
    </row>
    <row r="1779" spans="1:5" ht="14.25" customHeight="1">
      <c r="A1779" s="36"/>
      <c r="B1779" s="36"/>
      <c r="C1779" s="27"/>
      <c r="D1779" s="26"/>
      <c r="E1779" s="26"/>
    </row>
    <row r="1780" spans="1:5" ht="14.25" customHeight="1">
      <c r="A1780" s="36"/>
      <c r="B1780" s="36"/>
      <c r="C1780" s="27"/>
      <c r="D1780" s="26"/>
      <c r="E1780" s="26"/>
    </row>
    <row r="1781" spans="1:5" ht="14.25" customHeight="1">
      <c r="A1781" s="36"/>
      <c r="B1781" s="36"/>
      <c r="C1781" s="27"/>
      <c r="D1781" s="26"/>
      <c r="E1781" s="26"/>
    </row>
    <row r="1782" spans="1:5" ht="14.25" customHeight="1">
      <c r="A1782" s="36"/>
      <c r="B1782" s="36"/>
      <c r="C1782" s="27"/>
      <c r="D1782" s="26"/>
      <c r="E1782" s="26"/>
    </row>
    <row r="1783" spans="1:5" ht="14.25" customHeight="1">
      <c r="A1783" s="36"/>
      <c r="B1783" s="36"/>
      <c r="C1783" s="27"/>
      <c r="D1783" s="26"/>
      <c r="E1783" s="26"/>
    </row>
    <row r="1784" spans="1:5" ht="14.25" customHeight="1">
      <c r="A1784" s="36"/>
      <c r="B1784" s="36"/>
      <c r="C1784" s="27"/>
      <c r="D1784" s="26"/>
      <c r="E1784" s="26"/>
    </row>
    <row r="1785" spans="1:5" ht="14.25" customHeight="1">
      <c r="A1785" s="36"/>
      <c r="B1785" s="36"/>
      <c r="C1785" s="27"/>
      <c r="D1785" s="26"/>
      <c r="E1785" s="26"/>
    </row>
    <row r="1786" spans="1:5" ht="14.25" customHeight="1">
      <c r="A1786" s="36"/>
      <c r="B1786" s="36"/>
      <c r="C1786" s="27"/>
      <c r="D1786" s="26"/>
      <c r="E1786" s="26"/>
    </row>
    <row r="1787" spans="1:5" ht="14.25" customHeight="1">
      <c r="A1787" s="36"/>
      <c r="B1787" s="36"/>
      <c r="C1787" s="27"/>
      <c r="D1787" s="26"/>
      <c r="E1787" s="26"/>
    </row>
    <row r="1788" spans="1:5" ht="14.25" customHeight="1">
      <c r="A1788" s="36"/>
      <c r="B1788" s="36"/>
      <c r="C1788" s="27"/>
      <c r="D1788" s="26"/>
      <c r="E1788" s="26"/>
    </row>
    <row r="1789" spans="1:5" ht="14.25" customHeight="1">
      <c r="A1789" s="36"/>
      <c r="B1789" s="36"/>
      <c r="C1789" s="27"/>
      <c r="D1789" s="26"/>
      <c r="E1789" s="26"/>
    </row>
    <row r="1790" spans="1:5" ht="14.25" customHeight="1">
      <c r="A1790" s="36"/>
      <c r="B1790" s="36"/>
      <c r="C1790" s="27"/>
      <c r="D1790" s="26"/>
      <c r="E1790" s="26"/>
    </row>
    <row r="1791" spans="1:5" ht="14.25" customHeight="1">
      <c r="A1791" s="36"/>
      <c r="B1791" s="36"/>
      <c r="C1791" s="27"/>
      <c r="D1791" s="26"/>
      <c r="E1791" s="26"/>
    </row>
    <row r="1792" spans="1:5" ht="14.25" customHeight="1">
      <c r="A1792" s="36"/>
      <c r="B1792" s="36"/>
      <c r="C1792" s="27"/>
      <c r="D1792" s="26"/>
      <c r="E1792" s="26"/>
    </row>
    <row r="1793" spans="1:5" ht="14.25" customHeight="1">
      <c r="A1793" s="36"/>
      <c r="B1793" s="36"/>
      <c r="C1793" s="27"/>
      <c r="D1793" s="26"/>
      <c r="E1793" s="26"/>
    </row>
    <row r="1794" spans="1:5" ht="14.25" customHeight="1">
      <c r="A1794" s="36"/>
      <c r="B1794" s="36"/>
      <c r="C1794" s="27"/>
      <c r="D1794" s="26"/>
      <c r="E1794" s="26"/>
    </row>
    <row r="1795" spans="1:5" ht="14.25" customHeight="1">
      <c r="A1795" s="36"/>
      <c r="B1795" s="36"/>
      <c r="C1795" s="27"/>
      <c r="D1795" s="26"/>
      <c r="E1795" s="26"/>
    </row>
    <row r="1796" spans="1:5" ht="14.25" customHeight="1">
      <c r="A1796" s="36"/>
      <c r="B1796" s="36"/>
      <c r="C1796" s="27"/>
      <c r="D1796" s="26"/>
      <c r="E1796" s="26"/>
    </row>
    <row r="1797" spans="1:5" ht="14.25" customHeight="1">
      <c r="A1797" s="36"/>
      <c r="B1797" s="36"/>
      <c r="C1797" s="27"/>
      <c r="D1797" s="26"/>
      <c r="E1797" s="26"/>
    </row>
    <row r="1798" spans="1:5" ht="14.25" customHeight="1">
      <c r="A1798" s="36"/>
      <c r="B1798" s="36"/>
      <c r="C1798" s="27"/>
      <c r="D1798" s="26"/>
      <c r="E1798" s="26"/>
    </row>
    <row r="1799" spans="1:5" ht="14.25" customHeight="1">
      <c r="A1799" s="36"/>
      <c r="B1799" s="36"/>
      <c r="C1799" s="27"/>
      <c r="D1799" s="26"/>
      <c r="E1799" s="26"/>
    </row>
    <row r="1800" spans="1:5" ht="14.25" customHeight="1">
      <c r="A1800" s="36"/>
      <c r="B1800" s="36"/>
      <c r="C1800" s="27"/>
      <c r="D1800" s="26"/>
      <c r="E1800" s="26"/>
    </row>
    <row r="1801" spans="1:5" ht="14.25" customHeight="1">
      <c r="A1801" s="36"/>
      <c r="B1801" s="36"/>
      <c r="C1801" s="27"/>
      <c r="D1801" s="26"/>
      <c r="E1801" s="26"/>
    </row>
    <row r="1802" spans="1:5" ht="14.25" customHeight="1">
      <c r="A1802" s="36"/>
      <c r="B1802" s="36"/>
      <c r="C1802" s="27"/>
      <c r="D1802" s="26"/>
      <c r="E1802" s="26"/>
    </row>
    <row r="1803" spans="1:5" ht="14.25" customHeight="1">
      <c r="A1803" s="36"/>
      <c r="B1803" s="36"/>
      <c r="C1803" s="27"/>
      <c r="D1803" s="26"/>
      <c r="E1803" s="26"/>
    </row>
    <row r="1804" spans="1:5" ht="14.25" customHeight="1">
      <c r="A1804" s="36"/>
      <c r="B1804" s="36"/>
      <c r="C1804" s="27"/>
      <c r="D1804" s="26"/>
      <c r="E1804" s="26"/>
    </row>
    <row r="1805" spans="1:5" ht="14.25" customHeight="1">
      <c r="A1805" s="36"/>
      <c r="B1805" s="36"/>
      <c r="C1805" s="27"/>
      <c r="D1805" s="26"/>
      <c r="E1805" s="26"/>
    </row>
    <row r="1806" spans="1:5" ht="14.25" customHeight="1">
      <c r="A1806" s="36"/>
      <c r="B1806" s="36"/>
      <c r="C1806" s="27"/>
      <c r="D1806" s="26"/>
      <c r="E1806" s="26"/>
    </row>
    <row r="1807" spans="1:5" ht="14.25" customHeight="1">
      <c r="A1807" s="36"/>
      <c r="B1807" s="36"/>
      <c r="C1807" s="27"/>
      <c r="D1807" s="26"/>
      <c r="E1807" s="26"/>
    </row>
    <row r="1808" spans="1:5" ht="14.25" customHeight="1">
      <c r="A1808" s="36"/>
      <c r="B1808" s="36"/>
      <c r="C1808" s="27"/>
      <c r="D1808" s="26"/>
      <c r="E1808" s="26"/>
    </row>
    <row r="1809" spans="1:5" ht="14.25" customHeight="1">
      <c r="A1809" s="36"/>
      <c r="B1809" s="36"/>
      <c r="C1809" s="27"/>
      <c r="D1809" s="26"/>
      <c r="E1809" s="26"/>
    </row>
    <row r="1810" spans="1:5" ht="14.25" customHeight="1">
      <c r="A1810" s="36"/>
      <c r="B1810" s="36"/>
      <c r="C1810" s="27"/>
      <c r="D1810" s="26"/>
      <c r="E1810" s="26"/>
    </row>
    <row r="1811" spans="1:5" ht="14.25" customHeight="1">
      <c r="A1811" s="36"/>
      <c r="B1811" s="36"/>
      <c r="C1811" s="27"/>
      <c r="D1811" s="26"/>
      <c r="E1811" s="26"/>
    </row>
    <row r="1812" spans="1:5" ht="14.25" customHeight="1">
      <c r="A1812" s="36"/>
      <c r="B1812" s="36"/>
      <c r="C1812" s="27"/>
      <c r="D1812" s="26"/>
      <c r="E1812" s="26"/>
    </row>
    <row r="1813" spans="1:5" ht="14.25" customHeight="1">
      <c r="A1813" s="36"/>
      <c r="B1813" s="36"/>
      <c r="C1813" s="27"/>
      <c r="D1813" s="26"/>
      <c r="E1813" s="26"/>
    </row>
    <row r="1814" spans="1:5" ht="14.25" customHeight="1">
      <c r="A1814" s="36"/>
      <c r="B1814" s="36"/>
      <c r="C1814" s="27"/>
      <c r="D1814" s="26"/>
      <c r="E1814" s="26"/>
    </row>
    <row r="1815" spans="1:5" ht="14.25" customHeight="1">
      <c r="A1815" s="36"/>
      <c r="B1815" s="36"/>
      <c r="C1815" s="27"/>
      <c r="D1815" s="26"/>
      <c r="E1815" s="26"/>
    </row>
    <row r="1816" spans="1:5" ht="14.25" customHeight="1">
      <c r="A1816" s="36"/>
      <c r="B1816" s="36"/>
      <c r="C1816" s="27"/>
      <c r="D1816" s="26"/>
      <c r="E1816" s="26"/>
    </row>
    <row r="1817" spans="1:5" ht="14.25" customHeight="1">
      <c r="A1817" s="36"/>
      <c r="B1817" s="36"/>
      <c r="C1817" s="27"/>
      <c r="D1817" s="26"/>
      <c r="E1817" s="26"/>
    </row>
    <row r="1818" spans="1:5" ht="14.25" customHeight="1">
      <c r="A1818" s="36"/>
      <c r="B1818" s="36"/>
      <c r="C1818" s="27"/>
      <c r="D1818" s="26"/>
      <c r="E1818" s="26"/>
    </row>
    <row r="1819" spans="1:5" ht="14.25" customHeight="1">
      <c r="A1819" s="36"/>
      <c r="B1819" s="36"/>
      <c r="C1819" s="27"/>
      <c r="D1819" s="26"/>
      <c r="E1819" s="26"/>
    </row>
    <row r="1820" spans="1:5" ht="14.25" customHeight="1">
      <c r="A1820" s="36"/>
      <c r="B1820" s="36"/>
      <c r="C1820" s="27"/>
      <c r="D1820" s="26"/>
      <c r="E1820" s="26"/>
    </row>
    <row r="1821" spans="1:5" ht="14.25" customHeight="1">
      <c r="A1821" s="36"/>
      <c r="B1821" s="36"/>
      <c r="C1821" s="27"/>
      <c r="D1821" s="26"/>
      <c r="E1821" s="26"/>
    </row>
    <row r="1822" spans="1:5" ht="14.25" customHeight="1">
      <c r="A1822" s="36"/>
      <c r="B1822" s="36"/>
      <c r="C1822" s="27"/>
      <c r="D1822" s="26"/>
      <c r="E1822" s="26"/>
    </row>
    <row r="1823" spans="1:5" ht="14.25" customHeight="1">
      <c r="A1823" s="36"/>
      <c r="B1823" s="36"/>
      <c r="C1823" s="27"/>
      <c r="D1823" s="26"/>
      <c r="E1823" s="26"/>
    </row>
    <row r="1824" spans="1:5" ht="14.25" customHeight="1">
      <c r="A1824" s="36"/>
      <c r="B1824" s="36"/>
      <c r="C1824" s="27"/>
      <c r="D1824" s="26"/>
      <c r="E1824" s="26"/>
    </row>
    <row r="1825" spans="1:5" ht="14.25" customHeight="1">
      <c r="A1825" s="36"/>
      <c r="B1825" s="36"/>
      <c r="C1825" s="27"/>
      <c r="D1825" s="26"/>
      <c r="E1825" s="26"/>
    </row>
    <row r="1826" spans="1:5" ht="14.25" customHeight="1">
      <c r="A1826" s="36"/>
      <c r="B1826" s="36"/>
      <c r="C1826" s="27"/>
      <c r="D1826" s="26"/>
      <c r="E1826" s="26"/>
    </row>
    <row r="1827" spans="1:5" ht="14.25" customHeight="1">
      <c r="A1827" s="36"/>
      <c r="B1827" s="36"/>
      <c r="C1827" s="27"/>
      <c r="D1827" s="26"/>
      <c r="E1827" s="26"/>
    </row>
    <row r="1828" spans="1:5" ht="14.25" customHeight="1">
      <c r="A1828" s="36"/>
      <c r="B1828" s="36"/>
      <c r="C1828" s="27"/>
      <c r="D1828" s="26"/>
      <c r="E1828" s="26"/>
    </row>
    <row r="1829" spans="1:5" ht="14.25" customHeight="1">
      <c r="A1829" s="36"/>
      <c r="B1829" s="36"/>
      <c r="C1829" s="27"/>
      <c r="D1829" s="26"/>
      <c r="E1829" s="26"/>
    </row>
    <row r="1830" spans="1:5" ht="14.25" customHeight="1">
      <c r="A1830" s="36"/>
      <c r="B1830" s="36"/>
      <c r="C1830" s="27"/>
      <c r="D1830" s="26"/>
      <c r="E1830" s="26"/>
    </row>
    <row r="1831" spans="1:5" ht="14.25" customHeight="1">
      <c r="A1831" s="36"/>
      <c r="B1831" s="36"/>
      <c r="C1831" s="27"/>
      <c r="D1831" s="26"/>
      <c r="E1831" s="26"/>
    </row>
    <row r="1832" spans="1:5" ht="14.25" customHeight="1">
      <c r="A1832" s="36"/>
      <c r="B1832" s="36"/>
      <c r="C1832" s="27"/>
      <c r="D1832" s="26"/>
      <c r="E1832" s="26"/>
    </row>
    <row r="1833" spans="1:5" ht="14.25" customHeight="1">
      <c r="A1833" s="36"/>
      <c r="B1833" s="36"/>
      <c r="C1833" s="27"/>
      <c r="D1833" s="26"/>
      <c r="E1833" s="26"/>
    </row>
    <row r="1834" spans="1:5" ht="14.25" customHeight="1">
      <c r="A1834" s="36"/>
      <c r="B1834" s="36"/>
      <c r="C1834" s="27"/>
      <c r="D1834" s="26"/>
      <c r="E1834" s="26"/>
    </row>
    <row r="1835" spans="1:5" ht="14.25" customHeight="1">
      <c r="A1835" s="36"/>
      <c r="B1835" s="36"/>
      <c r="C1835" s="27"/>
      <c r="D1835" s="26"/>
      <c r="E1835" s="26"/>
    </row>
    <row r="1836" spans="1:5" ht="14.25" customHeight="1">
      <c r="A1836" s="36"/>
      <c r="B1836" s="36"/>
      <c r="C1836" s="27"/>
      <c r="D1836" s="26"/>
      <c r="E1836" s="26"/>
    </row>
    <row r="1837" spans="1:5" ht="14.25" customHeight="1">
      <c r="A1837" s="36"/>
      <c r="B1837" s="36"/>
      <c r="C1837" s="27"/>
      <c r="D1837" s="26"/>
      <c r="E1837" s="26"/>
    </row>
    <row r="1838" spans="1:5" ht="14.25" customHeight="1">
      <c r="A1838" s="36"/>
      <c r="B1838" s="36"/>
      <c r="C1838" s="27"/>
      <c r="D1838" s="26"/>
      <c r="E1838" s="26"/>
    </row>
    <row r="1839" spans="1:5" ht="14.25" customHeight="1">
      <c r="A1839" s="36"/>
      <c r="B1839" s="36"/>
      <c r="C1839" s="27"/>
      <c r="D1839" s="26"/>
      <c r="E1839" s="26"/>
    </row>
    <row r="1840" spans="1:5" ht="14.25" customHeight="1">
      <c r="A1840" s="36"/>
      <c r="B1840" s="36"/>
      <c r="C1840" s="27"/>
      <c r="D1840" s="26"/>
      <c r="E1840" s="26"/>
    </row>
    <row r="1841" spans="1:5" ht="14.25" customHeight="1">
      <c r="A1841" s="36"/>
      <c r="B1841" s="36"/>
      <c r="C1841" s="27"/>
      <c r="D1841" s="26"/>
      <c r="E1841" s="26"/>
    </row>
    <row r="1842" spans="1:5" ht="14.25" customHeight="1">
      <c r="A1842" s="36"/>
      <c r="B1842" s="36"/>
      <c r="C1842" s="27"/>
      <c r="D1842" s="26"/>
      <c r="E1842" s="26"/>
    </row>
    <row r="1843" spans="1:5" ht="14.25" customHeight="1">
      <c r="A1843" s="36"/>
      <c r="B1843" s="36"/>
      <c r="C1843" s="27"/>
      <c r="D1843" s="26"/>
      <c r="E1843" s="26"/>
    </row>
    <row r="1844" spans="1:5" ht="14.25" customHeight="1">
      <c r="A1844" s="36"/>
      <c r="B1844" s="36"/>
      <c r="C1844" s="27"/>
      <c r="D1844" s="26"/>
      <c r="E1844" s="26"/>
    </row>
    <row r="1845" spans="1:5" ht="14.25" customHeight="1">
      <c r="A1845" s="36"/>
      <c r="B1845" s="36"/>
      <c r="C1845" s="27"/>
      <c r="D1845" s="26"/>
      <c r="E1845" s="26"/>
    </row>
    <row r="1846" spans="1:5" ht="14.25" customHeight="1">
      <c r="A1846" s="36"/>
      <c r="B1846" s="36"/>
      <c r="C1846" s="27"/>
      <c r="D1846" s="26"/>
      <c r="E1846" s="26"/>
    </row>
    <row r="1847" spans="1:5" ht="14.25" customHeight="1">
      <c r="A1847" s="36"/>
      <c r="B1847" s="36"/>
      <c r="C1847" s="27"/>
      <c r="D1847" s="26"/>
      <c r="E1847" s="26"/>
    </row>
    <row r="1848" spans="1:5" ht="14.25" customHeight="1">
      <c r="A1848" s="36"/>
      <c r="B1848" s="36"/>
      <c r="C1848" s="27"/>
      <c r="D1848" s="26"/>
      <c r="E1848" s="26"/>
    </row>
    <row r="1849" spans="1:5" ht="14.25" customHeight="1">
      <c r="A1849" s="36"/>
      <c r="B1849" s="36"/>
      <c r="C1849" s="27"/>
      <c r="D1849" s="26"/>
      <c r="E1849" s="26"/>
    </row>
    <row r="1850" spans="1:5" ht="14.25" customHeight="1">
      <c r="A1850" s="36"/>
      <c r="B1850" s="36"/>
      <c r="C1850" s="27"/>
      <c r="D1850" s="26"/>
      <c r="E1850" s="26"/>
    </row>
    <row r="1851" spans="1:5" ht="14.25" customHeight="1">
      <c r="A1851" s="36"/>
      <c r="B1851" s="36"/>
      <c r="C1851" s="27"/>
      <c r="D1851" s="26"/>
      <c r="E1851" s="26"/>
    </row>
    <row r="1852" spans="1:5" ht="14.25" customHeight="1">
      <c r="A1852" s="36"/>
      <c r="B1852" s="36"/>
      <c r="C1852" s="27"/>
      <c r="D1852" s="26"/>
      <c r="E1852" s="26"/>
    </row>
    <row r="1853" spans="1:5" ht="14.25" customHeight="1">
      <c r="A1853" s="36"/>
      <c r="B1853" s="36"/>
      <c r="C1853" s="27"/>
      <c r="D1853" s="26"/>
      <c r="E1853" s="26"/>
    </row>
    <row r="1854" spans="1:5" ht="14.25" customHeight="1">
      <c r="A1854" s="36"/>
      <c r="B1854" s="36"/>
      <c r="C1854" s="27"/>
      <c r="D1854" s="26"/>
      <c r="E1854" s="26"/>
    </row>
    <row r="1855" spans="1:5" ht="14.25" customHeight="1">
      <c r="A1855" s="36"/>
      <c r="B1855" s="36"/>
      <c r="C1855" s="27"/>
      <c r="D1855" s="26"/>
      <c r="E1855" s="26"/>
    </row>
    <row r="1856" spans="1:5" ht="14.25" customHeight="1">
      <c r="A1856" s="36"/>
      <c r="B1856" s="36"/>
      <c r="C1856" s="27"/>
      <c r="D1856" s="26"/>
      <c r="E1856" s="26"/>
    </row>
    <row r="1857" spans="1:5" ht="14.25" customHeight="1">
      <c r="A1857" s="36"/>
      <c r="B1857" s="36"/>
      <c r="C1857" s="27"/>
      <c r="D1857" s="26"/>
      <c r="E1857" s="26"/>
    </row>
    <row r="1858" spans="1:5" ht="14.25" customHeight="1">
      <c r="A1858" s="36"/>
      <c r="B1858" s="36"/>
      <c r="C1858" s="27"/>
      <c r="D1858" s="26"/>
      <c r="E1858" s="26"/>
    </row>
    <row r="1859" spans="1:5" ht="14.25" customHeight="1">
      <c r="A1859" s="36"/>
      <c r="B1859" s="36"/>
      <c r="C1859" s="27"/>
      <c r="D1859" s="26"/>
      <c r="E1859" s="26"/>
    </row>
    <row r="1860" spans="1:5" ht="14.25" customHeight="1">
      <c r="A1860" s="36"/>
      <c r="B1860" s="36"/>
      <c r="C1860" s="27"/>
      <c r="D1860" s="26"/>
      <c r="E1860" s="26"/>
    </row>
    <row r="1861" spans="1:5" ht="14.25" customHeight="1">
      <c r="A1861" s="36"/>
      <c r="B1861" s="36"/>
      <c r="C1861" s="27"/>
      <c r="D1861" s="26"/>
      <c r="E1861" s="26"/>
    </row>
    <row r="1862" spans="1:5" ht="14.25" customHeight="1">
      <c r="A1862" s="36"/>
      <c r="B1862" s="36"/>
      <c r="C1862" s="27"/>
      <c r="D1862" s="26"/>
      <c r="E1862" s="26"/>
    </row>
    <row r="1863" spans="1:5" ht="14.25" customHeight="1">
      <c r="A1863" s="36"/>
      <c r="B1863" s="36"/>
      <c r="C1863" s="27"/>
      <c r="D1863" s="26"/>
      <c r="E1863" s="26"/>
    </row>
    <row r="1864" spans="1:5" ht="14.25" customHeight="1">
      <c r="A1864" s="36"/>
      <c r="B1864" s="36"/>
      <c r="C1864" s="27"/>
      <c r="D1864" s="26"/>
      <c r="E1864" s="26"/>
    </row>
    <row r="1865" spans="1:5" ht="14.25" customHeight="1">
      <c r="A1865" s="36"/>
      <c r="B1865" s="36"/>
      <c r="C1865" s="27"/>
      <c r="D1865" s="26"/>
      <c r="E1865" s="26"/>
    </row>
    <row r="1866" spans="1:5" ht="14.25" customHeight="1">
      <c r="A1866" s="36"/>
      <c r="B1866" s="36"/>
      <c r="C1866" s="27"/>
      <c r="D1866" s="26"/>
      <c r="E1866" s="26"/>
    </row>
    <row r="1867" spans="1:5" ht="14.25" customHeight="1">
      <c r="A1867" s="36"/>
      <c r="B1867" s="36"/>
      <c r="C1867" s="27"/>
      <c r="D1867" s="26"/>
      <c r="E1867" s="26"/>
    </row>
    <row r="1868" spans="1:5" ht="14.25" customHeight="1">
      <c r="A1868" s="36"/>
      <c r="B1868" s="36"/>
      <c r="C1868" s="27"/>
      <c r="D1868" s="26"/>
      <c r="E1868" s="26"/>
    </row>
    <row r="1869" spans="1:5" ht="14.25" customHeight="1">
      <c r="A1869" s="36"/>
      <c r="B1869" s="36"/>
      <c r="C1869" s="27"/>
      <c r="D1869" s="26"/>
      <c r="E1869" s="26"/>
    </row>
    <row r="1870" spans="1:5" ht="14.25" customHeight="1">
      <c r="A1870" s="36"/>
      <c r="B1870" s="36"/>
      <c r="C1870" s="27"/>
      <c r="D1870" s="26"/>
      <c r="E1870" s="26"/>
    </row>
    <row r="1871" spans="1:5" ht="14.25" customHeight="1">
      <c r="A1871" s="36"/>
      <c r="B1871" s="36"/>
      <c r="C1871" s="27"/>
      <c r="D1871" s="26"/>
      <c r="E1871" s="26"/>
    </row>
    <row r="1872" spans="1:5" ht="14.25" customHeight="1">
      <c r="A1872" s="36"/>
      <c r="B1872" s="36"/>
      <c r="C1872" s="27"/>
      <c r="D1872" s="26"/>
      <c r="E1872" s="26"/>
    </row>
    <row r="1873" spans="1:5" ht="14.25" customHeight="1">
      <c r="A1873" s="36"/>
      <c r="B1873" s="36"/>
      <c r="C1873" s="27"/>
      <c r="D1873" s="26"/>
      <c r="E1873" s="26"/>
    </row>
    <row r="1874" spans="1:5" ht="14.25" customHeight="1">
      <c r="A1874" s="36"/>
      <c r="B1874" s="36"/>
      <c r="C1874" s="27"/>
      <c r="D1874" s="26"/>
      <c r="E1874" s="26"/>
    </row>
    <row r="1875" spans="1:5" ht="14.25" customHeight="1">
      <c r="A1875" s="36"/>
      <c r="B1875" s="36"/>
      <c r="C1875" s="27"/>
      <c r="D1875" s="26"/>
      <c r="E1875" s="26"/>
    </row>
    <row r="1876" spans="1:5" ht="14.25" customHeight="1">
      <c r="A1876" s="36"/>
      <c r="B1876" s="36"/>
      <c r="C1876" s="27"/>
      <c r="D1876" s="26"/>
      <c r="E1876" s="26"/>
    </row>
    <row r="1877" spans="1:5" ht="14.25" customHeight="1">
      <c r="A1877" s="36"/>
      <c r="B1877" s="36"/>
      <c r="C1877" s="27"/>
      <c r="D1877" s="26"/>
      <c r="E1877" s="26"/>
    </row>
    <row r="1878" spans="1:5" ht="14.25" customHeight="1">
      <c r="A1878" s="36"/>
      <c r="B1878" s="36"/>
      <c r="C1878" s="27"/>
      <c r="D1878" s="26"/>
      <c r="E1878" s="26"/>
    </row>
    <row r="1879" spans="1:5" ht="14.25" customHeight="1">
      <c r="A1879" s="36"/>
      <c r="B1879" s="36"/>
      <c r="C1879" s="27"/>
      <c r="D1879" s="26"/>
      <c r="E1879" s="26"/>
    </row>
    <row r="1880" spans="1:5" ht="14.25" customHeight="1">
      <c r="A1880" s="36"/>
      <c r="B1880" s="36"/>
      <c r="C1880" s="27"/>
      <c r="D1880" s="26"/>
      <c r="E1880" s="26"/>
    </row>
    <row r="1881" spans="1:5" ht="14.25" customHeight="1">
      <c r="A1881" s="36"/>
      <c r="B1881" s="36"/>
      <c r="C1881" s="27"/>
      <c r="D1881" s="26"/>
      <c r="E1881" s="26"/>
    </row>
    <row r="1882" spans="1:5" ht="14.25" customHeight="1">
      <c r="A1882" s="36"/>
      <c r="B1882" s="36"/>
      <c r="C1882" s="27"/>
      <c r="D1882" s="26"/>
      <c r="E1882" s="26"/>
    </row>
    <row r="1883" spans="1:5" ht="14.25" customHeight="1">
      <c r="A1883" s="36"/>
      <c r="B1883" s="36"/>
      <c r="C1883" s="27"/>
      <c r="D1883" s="26"/>
      <c r="E1883" s="26"/>
    </row>
    <row r="1884" spans="1:5" ht="14.25" customHeight="1">
      <c r="A1884" s="36"/>
      <c r="B1884" s="36"/>
      <c r="C1884" s="27"/>
      <c r="D1884" s="26"/>
      <c r="E1884" s="26"/>
    </row>
    <row r="1885" spans="1:5" ht="14.25" customHeight="1">
      <c r="A1885" s="36"/>
      <c r="B1885" s="36"/>
      <c r="C1885" s="27"/>
      <c r="D1885" s="26"/>
      <c r="E1885" s="26"/>
    </row>
    <row r="1886" spans="1:5" ht="14.25" customHeight="1">
      <c r="A1886" s="36"/>
      <c r="B1886" s="36"/>
      <c r="C1886" s="27"/>
      <c r="D1886" s="26"/>
      <c r="E1886" s="26"/>
    </row>
    <row r="1887" spans="1:5" ht="14.25" customHeight="1">
      <c r="A1887" s="36"/>
      <c r="B1887" s="36"/>
      <c r="C1887" s="27"/>
      <c r="D1887" s="26"/>
      <c r="E1887" s="26"/>
    </row>
    <row r="1888" spans="1:5" ht="14.25" customHeight="1">
      <c r="A1888" s="36"/>
      <c r="B1888" s="36"/>
      <c r="C1888" s="27"/>
      <c r="D1888" s="26"/>
      <c r="E1888" s="26"/>
    </row>
    <row r="1889" spans="1:5" ht="14.25" customHeight="1">
      <c r="A1889" s="36"/>
      <c r="B1889" s="36"/>
      <c r="C1889" s="27"/>
      <c r="D1889" s="26"/>
      <c r="E1889" s="26"/>
    </row>
    <row r="1890" spans="1:5" ht="14.25" customHeight="1">
      <c r="A1890" s="36"/>
      <c r="B1890" s="36"/>
      <c r="C1890" s="27"/>
      <c r="D1890" s="26"/>
      <c r="E1890" s="26"/>
    </row>
    <row r="1891" spans="1:5" ht="14.25" customHeight="1">
      <c r="A1891" s="36"/>
      <c r="B1891" s="36"/>
      <c r="C1891" s="27"/>
      <c r="D1891" s="26"/>
      <c r="E1891" s="26"/>
    </row>
    <row r="1892" spans="1:5" ht="14.25" customHeight="1">
      <c r="A1892" s="36"/>
      <c r="B1892" s="36"/>
      <c r="C1892" s="27"/>
      <c r="D1892" s="26"/>
      <c r="E1892" s="26"/>
    </row>
    <row r="1893" spans="1:5" ht="14.25" customHeight="1">
      <c r="A1893" s="36"/>
      <c r="B1893" s="36"/>
      <c r="C1893" s="27"/>
      <c r="D1893" s="26"/>
      <c r="E1893" s="26"/>
    </row>
    <row r="1894" spans="1:5" ht="14.25" customHeight="1">
      <c r="A1894" s="36"/>
      <c r="B1894" s="36"/>
      <c r="C1894" s="27"/>
      <c r="D1894" s="26"/>
      <c r="E1894" s="26"/>
    </row>
    <row r="1895" spans="1:5" ht="14.25" customHeight="1">
      <c r="A1895" s="36"/>
      <c r="B1895" s="36"/>
      <c r="C1895" s="27"/>
      <c r="D1895" s="26"/>
      <c r="E1895" s="26"/>
    </row>
    <row r="1896" spans="1:5" ht="14.25" customHeight="1">
      <c r="A1896" s="36"/>
      <c r="B1896" s="36"/>
      <c r="C1896" s="27"/>
      <c r="D1896" s="26"/>
      <c r="E1896" s="26"/>
    </row>
    <row r="1897" spans="1:5" ht="14.25" customHeight="1">
      <c r="A1897" s="36"/>
      <c r="B1897" s="36"/>
      <c r="C1897" s="27"/>
      <c r="D1897" s="26"/>
      <c r="E1897" s="26"/>
    </row>
    <row r="1898" spans="1:5" ht="14.25" customHeight="1">
      <c r="A1898" s="36"/>
      <c r="B1898" s="36"/>
      <c r="C1898" s="27"/>
      <c r="D1898" s="26"/>
      <c r="E1898" s="26"/>
    </row>
    <row r="1899" spans="1:5" ht="14.25" customHeight="1">
      <c r="A1899" s="36"/>
      <c r="B1899" s="36"/>
      <c r="C1899" s="27"/>
      <c r="D1899" s="26"/>
      <c r="E1899" s="26"/>
    </row>
    <row r="1900" spans="1:5" ht="14.25" customHeight="1">
      <c r="A1900" s="36"/>
      <c r="B1900" s="36"/>
      <c r="C1900" s="27"/>
      <c r="D1900" s="26"/>
      <c r="E1900" s="26"/>
    </row>
    <row r="1901" spans="1:5" ht="14.25" customHeight="1">
      <c r="A1901" s="36"/>
      <c r="B1901" s="36"/>
      <c r="C1901" s="27"/>
      <c r="D1901" s="26"/>
      <c r="E1901" s="26"/>
    </row>
    <row r="1902" spans="1:5" ht="14.25" customHeight="1">
      <c r="A1902" s="36"/>
      <c r="B1902" s="36"/>
      <c r="C1902" s="27"/>
      <c r="D1902" s="26"/>
      <c r="E1902" s="26"/>
    </row>
    <row r="1903" spans="1:5" ht="14.25" customHeight="1">
      <c r="A1903" s="36"/>
      <c r="B1903" s="36"/>
      <c r="C1903" s="27"/>
      <c r="D1903" s="26"/>
      <c r="E1903" s="26"/>
    </row>
    <row r="1904" spans="1:5" ht="14.25" customHeight="1">
      <c r="A1904" s="36"/>
      <c r="B1904" s="36"/>
      <c r="C1904" s="27"/>
      <c r="D1904" s="26"/>
      <c r="E1904" s="26"/>
    </row>
    <row r="1905" spans="1:5" ht="14.25" customHeight="1">
      <c r="A1905" s="36"/>
      <c r="B1905" s="36"/>
      <c r="C1905" s="27"/>
      <c r="D1905" s="26"/>
      <c r="E1905" s="26"/>
    </row>
    <row r="1906" spans="1:5" ht="14.25" customHeight="1">
      <c r="A1906" s="36"/>
      <c r="B1906" s="36"/>
      <c r="C1906" s="27"/>
      <c r="D1906" s="26"/>
      <c r="E1906" s="26"/>
    </row>
    <row r="1907" spans="1:5" ht="14.25" customHeight="1">
      <c r="A1907" s="36"/>
      <c r="B1907" s="36"/>
      <c r="C1907" s="27"/>
      <c r="D1907" s="26"/>
      <c r="E1907" s="26"/>
    </row>
    <row r="1908" spans="1:5" ht="14.25" customHeight="1">
      <c r="A1908" s="36"/>
      <c r="B1908" s="36"/>
      <c r="C1908" s="27"/>
      <c r="D1908" s="26"/>
      <c r="E1908" s="26"/>
    </row>
    <row r="1909" spans="1:5" ht="14.25" customHeight="1">
      <c r="A1909" s="36"/>
      <c r="B1909" s="36"/>
      <c r="C1909" s="27"/>
      <c r="D1909" s="26"/>
      <c r="E1909" s="26"/>
    </row>
    <row r="1910" spans="1:5" ht="14.25" customHeight="1">
      <c r="A1910" s="36"/>
      <c r="B1910" s="36"/>
      <c r="C1910" s="27"/>
      <c r="D1910" s="26"/>
      <c r="E1910" s="26"/>
    </row>
    <row r="1911" spans="1:5" ht="14.25" customHeight="1">
      <c r="A1911" s="36"/>
      <c r="B1911" s="36"/>
      <c r="C1911" s="27"/>
      <c r="D1911" s="26"/>
      <c r="E1911" s="26"/>
    </row>
    <row r="1912" spans="1:5" ht="14.25" customHeight="1">
      <c r="A1912" s="36"/>
      <c r="B1912" s="36"/>
      <c r="C1912" s="27"/>
      <c r="D1912" s="26"/>
      <c r="E1912" s="26"/>
    </row>
    <row r="1913" spans="1:5" ht="14.25" customHeight="1">
      <c r="A1913" s="36"/>
      <c r="B1913" s="36"/>
      <c r="C1913" s="27"/>
      <c r="D1913" s="26"/>
      <c r="E1913" s="26"/>
    </row>
    <row r="1914" spans="1:5" ht="14.25" customHeight="1">
      <c r="A1914" s="36"/>
      <c r="B1914" s="36"/>
      <c r="C1914" s="27"/>
      <c r="D1914" s="26"/>
      <c r="E1914" s="26"/>
    </row>
    <row r="1915" spans="1:5" ht="14.25" customHeight="1">
      <c r="A1915" s="36"/>
      <c r="B1915" s="36"/>
      <c r="C1915" s="27"/>
      <c r="D1915" s="26"/>
      <c r="E1915" s="26"/>
    </row>
    <row r="1916" spans="1:5" ht="14.25" customHeight="1">
      <c r="A1916" s="36"/>
      <c r="B1916" s="36"/>
      <c r="C1916" s="27"/>
      <c r="D1916" s="26"/>
      <c r="E1916" s="26"/>
    </row>
    <row r="1917" spans="1:5" ht="14.25" customHeight="1">
      <c r="A1917" s="36"/>
      <c r="B1917" s="36"/>
      <c r="C1917" s="27"/>
      <c r="D1917" s="26"/>
      <c r="E1917" s="26"/>
    </row>
    <row r="1918" spans="1:5" ht="14.25" customHeight="1">
      <c r="A1918" s="36"/>
      <c r="B1918" s="36"/>
      <c r="C1918" s="27"/>
      <c r="D1918" s="26"/>
      <c r="E1918" s="26"/>
    </row>
    <row r="1919" spans="1:5" ht="14.25" customHeight="1">
      <c r="A1919" s="36"/>
      <c r="B1919" s="36"/>
      <c r="C1919" s="27"/>
      <c r="D1919" s="26"/>
      <c r="E1919" s="26"/>
    </row>
    <row r="1920" spans="1:5" ht="14.25" customHeight="1">
      <c r="A1920" s="36"/>
      <c r="B1920" s="36"/>
      <c r="C1920" s="27"/>
      <c r="D1920" s="26"/>
      <c r="E1920" s="26"/>
    </row>
    <row r="1921" spans="1:5" ht="14.25" customHeight="1">
      <c r="A1921" s="36"/>
      <c r="B1921" s="36"/>
      <c r="C1921" s="27"/>
      <c r="D1921" s="26"/>
      <c r="E1921" s="26"/>
    </row>
    <row r="1922" spans="1:5" ht="14.25" customHeight="1">
      <c r="A1922" s="36"/>
      <c r="B1922" s="36"/>
      <c r="C1922" s="27"/>
      <c r="D1922" s="26"/>
      <c r="E1922" s="26"/>
    </row>
    <row r="1923" spans="1:5" ht="14.25" customHeight="1">
      <c r="A1923" s="36"/>
      <c r="B1923" s="36"/>
      <c r="C1923" s="27"/>
      <c r="D1923" s="26"/>
      <c r="E1923" s="26"/>
    </row>
    <row r="1924" spans="1:5" ht="14.25" customHeight="1">
      <c r="A1924" s="36"/>
      <c r="B1924" s="36"/>
      <c r="C1924" s="27"/>
      <c r="D1924" s="26"/>
      <c r="E1924" s="26"/>
    </row>
    <row r="1925" spans="1:5" ht="14.25" customHeight="1">
      <c r="A1925" s="36"/>
      <c r="B1925" s="36"/>
      <c r="C1925" s="27"/>
      <c r="D1925" s="26"/>
      <c r="E1925" s="26"/>
    </row>
    <row r="1926" spans="1:5" ht="14.25" customHeight="1">
      <c r="A1926" s="36"/>
      <c r="B1926" s="36"/>
      <c r="C1926" s="27"/>
      <c r="D1926" s="26"/>
      <c r="E1926" s="26"/>
    </row>
    <row r="1927" spans="1:5" ht="14.25" customHeight="1">
      <c r="A1927" s="36"/>
      <c r="B1927" s="36"/>
      <c r="C1927" s="27"/>
      <c r="D1927" s="26"/>
      <c r="E1927" s="26"/>
    </row>
    <row r="1928" spans="1:5" ht="14.25" customHeight="1">
      <c r="A1928" s="36"/>
      <c r="B1928" s="36"/>
      <c r="C1928" s="27"/>
      <c r="D1928" s="26"/>
      <c r="E1928" s="26"/>
    </row>
    <row r="1929" spans="1:5" ht="14.25" customHeight="1">
      <c r="A1929" s="36"/>
      <c r="B1929" s="36"/>
      <c r="C1929" s="27"/>
      <c r="D1929" s="26"/>
      <c r="E1929" s="26"/>
    </row>
    <row r="1930" spans="1:5" ht="14.25" customHeight="1">
      <c r="A1930" s="36"/>
      <c r="B1930" s="36"/>
      <c r="C1930" s="27"/>
      <c r="D1930" s="26"/>
      <c r="E1930" s="26"/>
    </row>
    <row r="1931" spans="1:5" ht="14.25" customHeight="1">
      <c r="A1931" s="36"/>
      <c r="B1931" s="36"/>
      <c r="C1931" s="27"/>
      <c r="D1931" s="26"/>
      <c r="E1931" s="26"/>
    </row>
    <row r="1932" spans="1:5" ht="14.25" customHeight="1">
      <c r="A1932" s="36"/>
      <c r="B1932" s="36"/>
      <c r="C1932" s="27"/>
      <c r="D1932" s="26"/>
      <c r="E1932" s="26"/>
    </row>
    <row r="1933" spans="1:5" ht="14.25" customHeight="1">
      <c r="A1933" s="36"/>
      <c r="B1933" s="36"/>
      <c r="C1933" s="27"/>
      <c r="D1933" s="26"/>
      <c r="E1933" s="26"/>
    </row>
    <row r="1934" spans="1:5" ht="14.25" customHeight="1">
      <c r="A1934" s="36"/>
      <c r="B1934" s="36"/>
      <c r="C1934" s="27"/>
      <c r="D1934" s="26"/>
      <c r="E1934" s="26"/>
    </row>
    <row r="1935" spans="1:5" ht="14.25" customHeight="1">
      <c r="A1935" s="36"/>
      <c r="B1935" s="36"/>
      <c r="C1935" s="27"/>
      <c r="D1935" s="26"/>
      <c r="E1935" s="26"/>
    </row>
    <row r="1936" spans="1:5" ht="14.25" customHeight="1">
      <c r="A1936" s="36"/>
      <c r="B1936" s="36"/>
      <c r="C1936" s="27"/>
      <c r="D1936" s="26"/>
      <c r="E1936" s="26"/>
    </row>
    <row r="1937" spans="1:5" ht="14.25" customHeight="1">
      <c r="A1937" s="36"/>
      <c r="B1937" s="36"/>
      <c r="C1937" s="27"/>
      <c r="D1937" s="26"/>
      <c r="E1937" s="26"/>
    </row>
    <row r="1938" spans="1:5" ht="14.25" customHeight="1">
      <c r="A1938" s="36"/>
      <c r="B1938" s="36"/>
      <c r="C1938" s="27"/>
      <c r="D1938" s="26"/>
      <c r="E1938" s="26"/>
    </row>
    <row r="1939" spans="1:5" ht="14.25" customHeight="1">
      <c r="A1939" s="36"/>
      <c r="B1939" s="36"/>
      <c r="C1939" s="27"/>
      <c r="D1939" s="26"/>
      <c r="E1939" s="26"/>
    </row>
    <row r="1940" spans="1:5" ht="14.25" customHeight="1">
      <c r="A1940" s="36"/>
      <c r="B1940" s="36"/>
      <c r="C1940" s="27"/>
      <c r="D1940" s="26"/>
      <c r="E1940" s="26"/>
    </row>
    <row r="1941" spans="1:5" ht="14.25" customHeight="1">
      <c r="A1941" s="36"/>
      <c r="B1941" s="36"/>
      <c r="C1941" s="27"/>
      <c r="D1941" s="26"/>
      <c r="E1941" s="26"/>
    </row>
    <row r="1942" spans="1:5" ht="14.25" customHeight="1">
      <c r="A1942" s="36"/>
      <c r="B1942" s="36"/>
      <c r="C1942" s="27"/>
      <c r="D1942" s="26"/>
      <c r="E1942" s="26"/>
    </row>
    <row r="1943" spans="1:5" ht="14.25" customHeight="1">
      <c r="A1943" s="36"/>
      <c r="B1943" s="36"/>
      <c r="C1943" s="27"/>
      <c r="D1943" s="26"/>
      <c r="E1943" s="26"/>
    </row>
    <row r="1944" spans="1:5" ht="14.25" customHeight="1">
      <c r="A1944" s="36"/>
      <c r="B1944" s="36"/>
      <c r="C1944" s="27"/>
      <c r="D1944" s="26"/>
      <c r="E1944" s="26"/>
    </row>
    <row r="1945" spans="1:5" ht="14.25" customHeight="1">
      <c r="A1945" s="36"/>
      <c r="B1945" s="36"/>
      <c r="C1945" s="27"/>
      <c r="D1945" s="26"/>
      <c r="E1945" s="26"/>
    </row>
    <row r="1946" spans="1:5" ht="14.25" customHeight="1">
      <c r="A1946" s="36"/>
      <c r="B1946" s="36"/>
      <c r="C1946" s="27"/>
      <c r="D1946" s="26"/>
      <c r="E1946" s="26"/>
    </row>
    <row r="1947" spans="1:5" ht="14.25" customHeight="1">
      <c r="A1947" s="36"/>
      <c r="B1947" s="36"/>
      <c r="C1947" s="27"/>
      <c r="D1947" s="26"/>
      <c r="E1947" s="26"/>
    </row>
    <row r="1948" spans="1:5" ht="14.25" customHeight="1">
      <c r="A1948" s="36"/>
      <c r="B1948" s="36"/>
      <c r="C1948" s="27"/>
      <c r="D1948" s="26"/>
      <c r="E1948" s="26"/>
    </row>
    <row r="1949" spans="1:5" ht="14.25" customHeight="1">
      <c r="A1949" s="36"/>
      <c r="B1949" s="36"/>
      <c r="C1949" s="27"/>
      <c r="D1949" s="26"/>
      <c r="E1949" s="26"/>
    </row>
    <row r="1950" spans="1:5" ht="14.25" customHeight="1">
      <c r="A1950" s="36"/>
      <c r="B1950" s="36"/>
      <c r="C1950" s="27"/>
      <c r="D1950" s="26"/>
      <c r="E1950" s="26"/>
    </row>
    <row r="1951" spans="1:5" ht="14.25" customHeight="1">
      <c r="A1951" s="36"/>
      <c r="B1951" s="36"/>
      <c r="C1951" s="27"/>
      <c r="D1951" s="26"/>
      <c r="E1951" s="26"/>
    </row>
    <row r="1952" spans="1:5" ht="14.25" customHeight="1">
      <c r="A1952" s="36"/>
      <c r="B1952" s="36"/>
      <c r="C1952" s="27"/>
      <c r="D1952" s="26"/>
      <c r="E1952" s="26"/>
    </row>
    <row r="1953" spans="1:5" ht="14.25" customHeight="1">
      <c r="A1953" s="36"/>
      <c r="B1953" s="36"/>
      <c r="C1953" s="27"/>
      <c r="D1953" s="26"/>
      <c r="E1953" s="26"/>
    </row>
    <row r="1954" spans="1:5" ht="14.25" customHeight="1">
      <c r="A1954" s="36"/>
      <c r="B1954" s="36"/>
      <c r="C1954" s="27"/>
      <c r="D1954" s="26"/>
      <c r="E1954" s="26"/>
    </row>
    <row r="1955" spans="1:5" ht="14.25" customHeight="1">
      <c r="A1955" s="36"/>
      <c r="B1955" s="36"/>
      <c r="C1955" s="27"/>
      <c r="D1955" s="26"/>
      <c r="E1955" s="26"/>
    </row>
    <row r="1956" spans="1:5" ht="14.25" customHeight="1">
      <c r="A1956" s="36"/>
      <c r="B1956" s="36"/>
      <c r="C1956" s="27"/>
      <c r="D1956" s="26"/>
      <c r="E1956" s="26"/>
    </row>
    <row r="1957" spans="1:5" ht="14.25" customHeight="1">
      <c r="A1957" s="36"/>
      <c r="B1957" s="36"/>
      <c r="C1957" s="27"/>
      <c r="D1957" s="26"/>
      <c r="E1957" s="26"/>
    </row>
    <row r="1958" spans="1:5" ht="14.25" customHeight="1">
      <c r="A1958" s="36"/>
      <c r="B1958" s="36"/>
      <c r="C1958" s="27"/>
      <c r="D1958" s="26"/>
      <c r="E1958" s="26"/>
    </row>
    <row r="1959" spans="1:5" ht="14.25" customHeight="1">
      <c r="A1959" s="36"/>
      <c r="B1959" s="36"/>
      <c r="C1959" s="27"/>
      <c r="D1959" s="26"/>
      <c r="E1959" s="26"/>
    </row>
    <row r="1960" spans="1:5" ht="14.25" customHeight="1">
      <c r="A1960" s="36"/>
      <c r="B1960" s="36"/>
      <c r="C1960" s="27"/>
      <c r="D1960" s="26"/>
      <c r="E1960" s="26"/>
    </row>
    <row r="1961" spans="1:5" ht="14.25" customHeight="1">
      <c r="A1961" s="36"/>
      <c r="B1961" s="36"/>
      <c r="C1961" s="27"/>
      <c r="D1961" s="26"/>
      <c r="E1961" s="26"/>
    </row>
    <row r="1962" spans="1:5" ht="14.25" customHeight="1">
      <c r="A1962" s="36"/>
      <c r="B1962" s="36"/>
      <c r="C1962" s="27"/>
      <c r="D1962" s="26"/>
      <c r="E1962" s="26"/>
    </row>
    <row r="1963" spans="1:5" ht="14.25" customHeight="1">
      <c r="A1963" s="36"/>
      <c r="B1963" s="36"/>
      <c r="C1963" s="27"/>
      <c r="D1963" s="26"/>
      <c r="E1963" s="26"/>
    </row>
    <row r="1964" spans="1:5" ht="14.25" customHeight="1">
      <c r="A1964" s="36"/>
      <c r="B1964" s="36"/>
      <c r="C1964" s="27"/>
      <c r="D1964" s="26"/>
      <c r="E1964" s="26"/>
    </row>
    <row r="1965" spans="1:5" ht="14.25" customHeight="1">
      <c r="A1965" s="36"/>
      <c r="B1965" s="36"/>
      <c r="C1965" s="27"/>
      <c r="D1965" s="26"/>
      <c r="E1965" s="26"/>
    </row>
    <row r="1966" spans="1:5" ht="14.25" customHeight="1">
      <c r="A1966" s="36"/>
      <c r="B1966" s="36"/>
      <c r="C1966" s="27"/>
      <c r="D1966" s="26"/>
      <c r="E1966" s="26"/>
    </row>
    <row r="1967" spans="1:5" ht="14.25" customHeight="1">
      <c r="A1967" s="36"/>
      <c r="B1967" s="36"/>
      <c r="C1967" s="27"/>
      <c r="D1967" s="26"/>
      <c r="E1967" s="26"/>
    </row>
    <row r="1968" spans="1:5" ht="14.25" customHeight="1">
      <c r="A1968" s="36"/>
      <c r="B1968" s="36"/>
      <c r="C1968" s="27"/>
      <c r="D1968" s="26"/>
      <c r="E1968" s="26"/>
    </row>
    <row r="1969" spans="1:5" ht="14.25" customHeight="1">
      <c r="A1969" s="36"/>
      <c r="B1969" s="36"/>
      <c r="C1969" s="27"/>
      <c r="D1969" s="26"/>
      <c r="E1969" s="26"/>
    </row>
    <row r="1970" spans="1:5" ht="14.25" customHeight="1">
      <c r="A1970" s="36"/>
      <c r="B1970" s="36"/>
      <c r="C1970" s="27"/>
      <c r="D1970" s="26"/>
      <c r="E1970" s="26"/>
    </row>
    <row r="1971" spans="1:5" ht="14.25" customHeight="1">
      <c r="A1971" s="36"/>
      <c r="B1971" s="36"/>
      <c r="C1971" s="27"/>
      <c r="D1971" s="26"/>
      <c r="E1971" s="26"/>
    </row>
    <row r="1972" spans="1:5" ht="14.25" customHeight="1">
      <c r="A1972" s="36"/>
      <c r="B1972" s="36"/>
      <c r="C1972" s="27"/>
      <c r="D1972" s="26"/>
      <c r="E1972" s="26"/>
    </row>
    <row r="1973" spans="1:5" ht="14.25" customHeight="1">
      <c r="A1973" s="36"/>
      <c r="B1973" s="36"/>
      <c r="C1973" s="27"/>
      <c r="D1973" s="26"/>
      <c r="E1973" s="26"/>
    </row>
    <row r="1974" spans="1:5" ht="14.25" customHeight="1">
      <c r="A1974" s="36"/>
      <c r="B1974" s="36"/>
      <c r="C1974" s="27"/>
      <c r="D1974" s="26"/>
      <c r="E1974" s="26"/>
    </row>
    <row r="1975" spans="1:5" ht="14.25" customHeight="1">
      <c r="A1975" s="36"/>
      <c r="B1975" s="36"/>
      <c r="C1975" s="27"/>
      <c r="D1975" s="26"/>
      <c r="E1975" s="26"/>
    </row>
    <row r="1976" spans="1:5" ht="14.25" customHeight="1">
      <c r="A1976" s="36"/>
      <c r="B1976" s="36"/>
      <c r="C1976" s="27"/>
      <c r="D1976" s="26"/>
      <c r="E1976" s="26"/>
    </row>
    <row r="1977" spans="1:5" ht="14.25" customHeight="1">
      <c r="A1977" s="36"/>
      <c r="B1977" s="36"/>
      <c r="C1977" s="27"/>
      <c r="D1977" s="26"/>
      <c r="E1977" s="26"/>
    </row>
    <row r="1978" spans="1:5" ht="14.25" customHeight="1">
      <c r="A1978" s="36"/>
      <c r="B1978" s="36"/>
      <c r="C1978" s="27"/>
      <c r="D1978" s="26"/>
      <c r="E1978" s="26"/>
    </row>
    <row r="1979" spans="1:5" ht="14.25" customHeight="1">
      <c r="A1979" s="36"/>
      <c r="B1979" s="36"/>
      <c r="C1979" s="27"/>
      <c r="D1979" s="26"/>
      <c r="E1979" s="26"/>
    </row>
    <row r="1980" spans="1:5" ht="14.25" customHeight="1">
      <c r="A1980" s="36"/>
      <c r="B1980" s="36"/>
      <c r="C1980" s="27"/>
      <c r="D1980" s="26"/>
      <c r="E1980" s="26"/>
    </row>
    <row r="1981" spans="1:5" ht="14.25" customHeight="1">
      <c r="A1981" s="36"/>
      <c r="B1981" s="36"/>
      <c r="C1981" s="27"/>
      <c r="D1981" s="26"/>
      <c r="E1981" s="26"/>
    </row>
    <row r="1982" spans="1:5" ht="14.25" customHeight="1">
      <c r="A1982" s="36"/>
      <c r="B1982" s="36"/>
      <c r="C1982" s="27"/>
      <c r="D1982" s="26"/>
      <c r="E1982" s="26"/>
    </row>
    <row r="1983" spans="1:5" ht="14.25" customHeight="1">
      <c r="A1983" s="36"/>
      <c r="B1983" s="36"/>
      <c r="C1983" s="27"/>
      <c r="D1983" s="26"/>
      <c r="E1983" s="26"/>
    </row>
    <row r="1984" spans="1:5" ht="14.25" customHeight="1">
      <c r="A1984" s="36"/>
      <c r="B1984" s="36"/>
      <c r="C1984" s="27"/>
      <c r="D1984" s="26"/>
      <c r="E1984" s="26"/>
    </row>
    <row r="1985" spans="1:5" ht="14.25" customHeight="1">
      <c r="A1985" s="36"/>
      <c r="B1985" s="36"/>
      <c r="C1985" s="27"/>
      <c r="D1985" s="26"/>
      <c r="E1985" s="26"/>
    </row>
    <row r="1986" spans="1:5" ht="14.25" customHeight="1">
      <c r="A1986" s="36"/>
      <c r="B1986" s="36"/>
      <c r="C1986" s="27"/>
      <c r="D1986" s="26"/>
      <c r="E1986" s="26"/>
    </row>
    <row r="1987" spans="1:5" ht="14.25" customHeight="1">
      <c r="A1987" s="36"/>
      <c r="B1987" s="36"/>
      <c r="C1987" s="27"/>
      <c r="D1987" s="26"/>
      <c r="E1987" s="26"/>
    </row>
    <row r="1988" spans="1:5" ht="14.25" customHeight="1">
      <c r="A1988" s="36"/>
      <c r="B1988" s="36"/>
      <c r="C1988" s="27"/>
      <c r="D1988" s="26"/>
      <c r="E1988" s="26"/>
    </row>
    <row r="1989" spans="1:5" ht="14.25" customHeight="1">
      <c r="A1989" s="36"/>
      <c r="B1989" s="36"/>
      <c r="C1989" s="27"/>
      <c r="D1989" s="26"/>
      <c r="E1989" s="26"/>
    </row>
    <row r="1990" spans="1:5" ht="14.25" customHeight="1">
      <c r="A1990" s="36"/>
      <c r="B1990" s="36"/>
      <c r="C1990" s="27"/>
      <c r="D1990" s="26"/>
      <c r="E1990" s="26"/>
    </row>
    <row r="1991" spans="1:5" ht="14.25" customHeight="1">
      <c r="A1991" s="36"/>
      <c r="B1991" s="36"/>
      <c r="C1991" s="27"/>
      <c r="D1991" s="26"/>
      <c r="E1991" s="26"/>
    </row>
    <row r="1992" spans="1:5" ht="14.25" customHeight="1">
      <c r="A1992" s="36"/>
      <c r="B1992" s="36"/>
      <c r="C1992" s="27"/>
      <c r="D1992" s="26"/>
      <c r="E1992" s="26"/>
    </row>
    <row r="1993" spans="1:5" ht="14.25" customHeight="1">
      <c r="A1993" s="36"/>
      <c r="B1993" s="36"/>
      <c r="C1993" s="27"/>
      <c r="D1993" s="26"/>
      <c r="E1993" s="26"/>
    </row>
    <row r="1994" spans="1:5" ht="14.25" customHeight="1">
      <c r="A1994" s="36"/>
      <c r="B1994" s="36"/>
      <c r="C1994" s="27"/>
      <c r="D1994" s="26"/>
      <c r="E1994" s="26"/>
    </row>
    <row r="1995" spans="1:5" ht="14.25" customHeight="1">
      <c r="A1995" s="36"/>
      <c r="B1995" s="36"/>
      <c r="C1995" s="27"/>
      <c r="D1995" s="26"/>
      <c r="E1995" s="26"/>
    </row>
    <row r="1996" spans="1:5" ht="14.25" customHeight="1">
      <c r="A1996" s="36"/>
      <c r="B1996" s="36"/>
      <c r="C1996" s="27"/>
      <c r="D1996" s="26"/>
      <c r="E1996" s="26"/>
    </row>
    <row r="1997" spans="1:5" ht="14.25" customHeight="1">
      <c r="A1997" s="36"/>
      <c r="B1997" s="36"/>
      <c r="C1997" s="27"/>
      <c r="D1997" s="26"/>
      <c r="E1997" s="26"/>
    </row>
    <row r="1998" spans="1:5" ht="14.25" customHeight="1">
      <c r="A1998" s="36"/>
      <c r="B1998" s="36"/>
      <c r="C1998" s="27"/>
      <c r="D1998" s="26"/>
      <c r="E1998" s="26"/>
    </row>
    <row r="1999" spans="1:5" ht="14.25" customHeight="1">
      <c r="A1999" s="36"/>
      <c r="B1999" s="36"/>
      <c r="C1999" s="27"/>
      <c r="D1999" s="26"/>
      <c r="E1999" s="26"/>
    </row>
    <row r="2000" spans="1:5" ht="14.25" customHeight="1">
      <c r="A2000" s="36"/>
      <c r="B2000" s="36"/>
      <c r="C2000" s="27"/>
      <c r="D2000" s="26"/>
      <c r="E2000" s="26"/>
    </row>
    <row r="2001" spans="1:5" ht="14.25" customHeight="1">
      <c r="A2001" s="36"/>
      <c r="B2001" s="36"/>
      <c r="C2001" s="27"/>
      <c r="D2001" s="26"/>
      <c r="E2001" s="26"/>
    </row>
    <row r="2002" spans="1:5" ht="14.25" customHeight="1">
      <c r="A2002" s="36"/>
      <c r="B2002" s="36"/>
      <c r="C2002" s="27"/>
      <c r="D2002" s="26"/>
      <c r="E2002" s="26"/>
    </row>
    <row r="2003" spans="1:5" ht="14.25" customHeight="1">
      <c r="A2003" s="36"/>
      <c r="B2003" s="36"/>
      <c r="C2003" s="27"/>
      <c r="D2003" s="26"/>
      <c r="E2003" s="26"/>
    </row>
    <row r="2004" spans="1:5" ht="14.25" customHeight="1">
      <c r="A2004" s="36"/>
      <c r="B2004" s="36"/>
      <c r="C2004" s="27"/>
      <c r="D2004" s="26"/>
      <c r="E2004" s="26"/>
    </row>
    <row r="2005" spans="1:5" ht="14.25" customHeight="1">
      <c r="A2005" s="36"/>
      <c r="B2005" s="36"/>
      <c r="C2005" s="27"/>
      <c r="D2005" s="26"/>
      <c r="E2005" s="26"/>
    </row>
    <row r="2006" spans="1:5" ht="14.25" customHeight="1">
      <c r="A2006" s="36"/>
      <c r="B2006" s="36"/>
      <c r="C2006" s="27"/>
      <c r="D2006" s="26"/>
      <c r="E2006" s="26"/>
    </row>
    <row r="2007" spans="1:5" ht="14.25" customHeight="1">
      <c r="A2007" s="36"/>
      <c r="B2007" s="36"/>
      <c r="C2007" s="27"/>
      <c r="D2007" s="26"/>
      <c r="E2007" s="26"/>
    </row>
    <row r="2008" spans="1:5" ht="14.25" customHeight="1">
      <c r="A2008" s="36"/>
      <c r="B2008" s="36"/>
      <c r="C2008" s="27"/>
      <c r="D2008" s="26"/>
      <c r="E2008" s="26"/>
    </row>
    <row r="2009" spans="1:5" ht="14.25" customHeight="1">
      <c r="A2009" s="36"/>
      <c r="B2009" s="36"/>
      <c r="C2009" s="27"/>
      <c r="D2009" s="26"/>
      <c r="E2009" s="26"/>
    </row>
    <row r="2010" spans="1:5" ht="14.25" customHeight="1">
      <c r="A2010" s="36"/>
      <c r="B2010" s="36"/>
      <c r="C2010" s="27"/>
      <c r="D2010" s="26"/>
      <c r="E2010" s="26"/>
    </row>
    <row r="2011" spans="1:5" ht="14.25" customHeight="1">
      <c r="A2011" s="36"/>
      <c r="B2011" s="36"/>
      <c r="C2011" s="27"/>
      <c r="D2011" s="26"/>
      <c r="E2011" s="26"/>
    </row>
    <row r="2012" spans="1:5" ht="14.25" customHeight="1">
      <c r="A2012" s="36"/>
      <c r="B2012" s="36"/>
      <c r="C2012" s="27"/>
      <c r="D2012" s="26"/>
      <c r="E2012" s="26"/>
    </row>
    <row r="2013" spans="1:5" ht="14.25" customHeight="1">
      <c r="A2013" s="36"/>
      <c r="B2013" s="36"/>
      <c r="C2013" s="27"/>
      <c r="D2013" s="26"/>
      <c r="E2013" s="26"/>
    </row>
    <row r="2014" spans="1:5" ht="14.25" customHeight="1">
      <c r="A2014" s="36"/>
      <c r="B2014" s="36"/>
      <c r="C2014" s="27"/>
      <c r="D2014" s="26"/>
      <c r="E2014" s="26"/>
    </row>
    <row r="2015" spans="1:5" ht="14.25" customHeight="1">
      <c r="A2015" s="36"/>
      <c r="B2015" s="36"/>
      <c r="C2015" s="27"/>
      <c r="D2015" s="26"/>
      <c r="E2015" s="26"/>
    </row>
    <row r="2016" spans="1:5" ht="14.25" customHeight="1">
      <c r="A2016" s="36"/>
      <c r="B2016" s="36"/>
      <c r="C2016" s="27"/>
      <c r="D2016" s="26"/>
      <c r="E2016" s="26"/>
    </row>
    <row r="2017" spans="1:5" ht="14.25" customHeight="1">
      <c r="A2017" s="36"/>
      <c r="B2017" s="36"/>
      <c r="C2017" s="27"/>
      <c r="D2017" s="26"/>
      <c r="E2017" s="26"/>
    </row>
    <row r="2018" spans="1:5" ht="14.25" customHeight="1">
      <c r="A2018" s="36"/>
      <c r="B2018" s="36"/>
      <c r="C2018" s="27"/>
      <c r="D2018" s="26"/>
      <c r="E2018" s="26"/>
    </row>
    <row r="2019" spans="1:5" ht="14.25" customHeight="1">
      <c r="A2019" s="36"/>
      <c r="B2019" s="36"/>
      <c r="C2019" s="27"/>
      <c r="D2019" s="26"/>
      <c r="E2019" s="26"/>
    </row>
    <row r="2020" spans="1:5" ht="14.25" customHeight="1">
      <c r="A2020" s="36"/>
      <c r="B2020" s="36"/>
      <c r="C2020" s="27"/>
      <c r="D2020" s="26"/>
      <c r="E2020" s="26"/>
    </row>
    <row r="2021" spans="1:5" ht="14.25" customHeight="1">
      <c r="A2021" s="36"/>
      <c r="B2021" s="36"/>
      <c r="C2021" s="27"/>
      <c r="D2021" s="26"/>
      <c r="E2021" s="26"/>
    </row>
    <row r="2022" spans="1:5" ht="14.25" customHeight="1">
      <c r="A2022" s="36"/>
      <c r="B2022" s="36"/>
      <c r="C2022" s="27"/>
      <c r="D2022" s="26"/>
      <c r="E2022" s="26"/>
    </row>
    <row r="2023" spans="1:5" ht="14.25" customHeight="1">
      <c r="A2023" s="36"/>
      <c r="B2023" s="36"/>
      <c r="C2023" s="27"/>
      <c r="D2023" s="26"/>
      <c r="E2023" s="26"/>
    </row>
    <row r="2024" spans="1:5" ht="14.25" customHeight="1">
      <c r="A2024" s="36"/>
      <c r="B2024" s="36"/>
      <c r="C2024" s="27"/>
      <c r="D2024" s="26"/>
      <c r="E2024" s="26"/>
    </row>
    <row r="2025" spans="1:5" ht="14.25" customHeight="1">
      <c r="A2025" s="36"/>
      <c r="B2025" s="36"/>
      <c r="C2025" s="27"/>
      <c r="D2025" s="26"/>
      <c r="E2025" s="26"/>
    </row>
    <row r="2026" spans="1:5" ht="14.25" customHeight="1">
      <c r="A2026" s="36"/>
      <c r="B2026" s="36"/>
      <c r="C2026" s="27"/>
      <c r="D2026" s="26"/>
      <c r="E2026" s="26"/>
    </row>
    <row r="2027" spans="1:5" ht="14.25" customHeight="1">
      <c r="A2027" s="36"/>
      <c r="B2027" s="36"/>
      <c r="C2027" s="27"/>
      <c r="D2027" s="26"/>
      <c r="E2027" s="26"/>
    </row>
    <row r="2028" spans="1:5" ht="14.25" customHeight="1">
      <c r="A2028" s="36"/>
      <c r="B2028" s="36"/>
      <c r="C2028" s="27"/>
      <c r="D2028" s="26"/>
      <c r="E2028" s="26"/>
    </row>
    <row r="2029" spans="1:5" ht="14.25" customHeight="1">
      <c r="A2029" s="36"/>
      <c r="B2029" s="36"/>
      <c r="C2029" s="27"/>
      <c r="D2029" s="26"/>
      <c r="E2029" s="26"/>
    </row>
    <row r="2030" spans="1:5" ht="14.25" customHeight="1">
      <c r="A2030" s="36"/>
      <c r="B2030" s="36"/>
      <c r="C2030" s="27"/>
      <c r="D2030" s="26"/>
      <c r="E2030" s="26"/>
    </row>
    <row r="2031" spans="1:5" ht="14.25" customHeight="1">
      <c r="A2031" s="36"/>
      <c r="B2031" s="36"/>
      <c r="C2031" s="27"/>
      <c r="D2031" s="26"/>
      <c r="E2031" s="26"/>
    </row>
    <row r="2032" spans="1:5" ht="14.25" customHeight="1">
      <c r="A2032" s="36"/>
      <c r="B2032" s="36"/>
      <c r="C2032" s="27"/>
      <c r="D2032" s="26"/>
      <c r="E2032" s="26"/>
    </row>
    <row r="2033" spans="1:5" ht="14.25" customHeight="1">
      <c r="A2033" s="36"/>
      <c r="B2033" s="36"/>
      <c r="C2033" s="27"/>
      <c r="D2033" s="26"/>
      <c r="E2033" s="26"/>
    </row>
    <row r="2034" spans="1:5" ht="14.25" customHeight="1">
      <c r="A2034" s="36"/>
      <c r="B2034" s="36"/>
      <c r="C2034" s="27"/>
      <c r="D2034" s="26"/>
      <c r="E2034" s="26"/>
    </row>
    <row r="2035" spans="1:5" ht="14.25" customHeight="1">
      <c r="A2035" s="36"/>
      <c r="B2035" s="36"/>
      <c r="C2035" s="27"/>
      <c r="D2035" s="26"/>
      <c r="E2035" s="26"/>
    </row>
    <row r="2036" spans="1:5" ht="14.25" customHeight="1">
      <c r="A2036" s="36"/>
      <c r="B2036" s="36"/>
      <c r="C2036" s="27"/>
      <c r="D2036" s="26"/>
      <c r="E2036" s="26"/>
    </row>
    <row r="2037" spans="1:5" ht="14.25" customHeight="1">
      <c r="A2037" s="36"/>
      <c r="B2037" s="36"/>
      <c r="C2037" s="27"/>
      <c r="D2037" s="26"/>
      <c r="E2037" s="26"/>
    </row>
    <row r="2038" spans="1:5" ht="14.25" customHeight="1">
      <c r="A2038" s="36"/>
      <c r="B2038" s="36"/>
      <c r="C2038" s="27"/>
      <c r="D2038" s="26"/>
      <c r="E2038" s="26"/>
    </row>
    <row r="2039" spans="1:5" ht="14.25" customHeight="1">
      <c r="A2039" s="36"/>
      <c r="B2039" s="36"/>
      <c r="C2039" s="27"/>
      <c r="D2039" s="26"/>
      <c r="E2039" s="26"/>
    </row>
    <row r="2040" spans="1:5" ht="14.25" customHeight="1">
      <c r="A2040" s="36"/>
      <c r="B2040" s="36"/>
      <c r="C2040" s="27"/>
      <c r="D2040" s="26"/>
      <c r="E2040" s="26"/>
    </row>
    <row r="2041" spans="1:5" ht="14.25" customHeight="1">
      <c r="A2041" s="36"/>
      <c r="B2041" s="36"/>
      <c r="C2041" s="27"/>
      <c r="D2041" s="26"/>
      <c r="E2041" s="26"/>
    </row>
    <row r="2042" spans="1:5" ht="14.25" customHeight="1">
      <c r="A2042" s="36"/>
      <c r="B2042" s="36"/>
      <c r="C2042" s="27"/>
      <c r="D2042" s="26"/>
      <c r="E2042" s="26"/>
    </row>
    <row r="2043" spans="1:5" ht="14.25" customHeight="1">
      <c r="A2043" s="36"/>
      <c r="B2043" s="36"/>
      <c r="C2043" s="27"/>
      <c r="D2043" s="26"/>
      <c r="E2043" s="26"/>
    </row>
    <row r="2044" spans="1:5" ht="14.25" customHeight="1">
      <c r="A2044" s="36"/>
      <c r="B2044" s="36"/>
      <c r="C2044" s="27"/>
      <c r="D2044" s="26"/>
      <c r="E2044" s="26"/>
    </row>
    <row r="2045" spans="1:5" ht="14.25" customHeight="1">
      <c r="A2045" s="36"/>
      <c r="B2045" s="36"/>
      <c r="C2045" s="27"/>
      <c r="D2045" s="26"/>
      <c r="E2045" s="26"/>
    </row>
    <row r="2046" spans="1:5" ht="14.25" customHeight="1">
      <c r="A2046" s="36"/>
      <c r="B2046" s="36"/>
      <c r="C2046" s="27"/>
      <c r="D2046" s="26"/>
      <c r="E2046" s="26"/>
    </row>
    <row r="2047" spans="1:5" ht="14.25" customHeight="1">
      <c r="A2047" s="36"/>
      <c r="B2047" s="36"/>
      <c r="C2047" s="27"/>
      <c r="D2047" s="26"/>
      <c r="E2047" s="26"/>
    </row>
    <row r="2048" spans="1:5" ht="14.25" customHeight="1">
      <c r="A2048" s="36"/>
      <c r="B2048" s="36"/>
      <c r="C2048" s="27"/>
      <c r="D2048" s="26"/>
      <c r="E2048" s="26"/>
    </row>
    <row r="2049" spans="1:5" ht="14.25" customHeight="1">
      <c r="A2049" s="36"/>
      <c r="B2049" s="36"/>
      <c r="C2049" s="27"/>
      <c r="D2049" s="26"/>
      <c r="E2049" s="26"/>
    </row>
    <row r="2050" spans="1:5" ht="14.25" customHeight="1">
      <c r="A2050" s="36"/>
      <c r="B2050" s="36"/>
      <c r="C2050" s="27"/>
      <c r="D2050" s="26"/>
      <c r="E2050" s="26"/>
    </row>
    <row r="2051" spans="1:5" ht="14.25" customHeight="1">
      <c r="A2051" s="36"/>
      <c r="B2051" s="36"/>
      <c r="C2051" s="27"/>
      <c r="D2051" s="26"/>
      <c r="E2051" s="26"/>
    </row>
    <row r="2052" spans="1:5" ht="14.25" customHeight="1">
      <c r="A2052" s="36"/>
      <c r="B2052" s="36"/>
      <c r="C2052" s="27"/>
      <c r="D2052" s="26"/>
      <c r="E2052" s="26"/>
    </row>
    <row r="2053" spans="1:5" ht="14.25" customHeight="1">
      <c r="A2053" s="36"/>
      <c r="B2053" s="36"/>
      <c r="C2053" s="27"/>
      <c r="D2053" s="26"/>
      <c r="E2053" s="26"/>
    </row>
    <row r="2054" spans="1:5" ht="14.25" customHeight="1">
      <c r="A2054" s="36"/>
      <c r="B2054" s="36"/>
      <c r="C2054" s="27"/>
      <c r="D2054" s="26"/>
      <c r="E2054" s="26"/>
    </row>
    <row r="2055" spans="1:5" ht="14.25" customHeight="1">
      <c r="A2055" s="36"/>
      <c r="B2055" s="36"/>
      <c r="C2055" s="27"/>
      <c r="D2055" s="26"/>
      <c r="E2055" s="26"/>
    </row>
    <row r="2056" spans="1:5" ht="14.25" customHeight="1">
      <c r="A2056" s="36"/>
      <c r="B2056" s="36"/>
      <c r="C2056" s="27"/>
      <c r="D2056" s="26"/>
      <c r="E2056" s="26"/>
    </row>
    <row r="2057" spans="1:5" ht="14.25" customHeight="1">
      <c r="A2057" s="36"/>
      <c r="B2057" s="36"/>
      <c r="C2057" s="27"/>
      <c r="D2057" s="26"/>
      <c r="E2057" s="26"/>
    </row>
    <row r="2058" spans="1:5" ht="14.25" customHeight="1">
      <c r="A2058" s="36"/>
      <c r="B2058" s="36"/>
      <c r="C2058" s="27"/>
      <c r="D2058" s="26"/>
      <c r="E2058" s="26"/>
    </row>
    <row r="2059" spans="1:5" ht="14.25" customHeight="1">
      <c r="A2059" s="36"/>
      <c r="B2059" s="36"/>
      <c r="C2059" s="27"/>
      <c r="D2059" s="26"/>
      <c r="E2059" s="26"/>
    </row>
    <row r="2060" spans="1:5" ht="14.25" customHeight="1">
      <c r="A2060" s="36"/>
      <c r="B2060" s="36"/>
      <c r="C2060" s="27"/>
      <c r="D2060" s="26"/>
      <c r="E2060" s="26"/>
    </row>
    <row r="2061" spans="1:5" ht="14.25" customHeight="1">
      <c r="A2061" s="36"/>
      <c r="B2061" s="36"/>
      <c r="C2061" s="27"/>
      <c r="D2061" s="26"/>
      <c r="E2061" s="26"/>
    </row>
    <row r="2062" spans="1:5" ht="14.25" customHeight="1">
      <c r="A2062" s="36"/>
      <c r="B2062" s="36"/>
      <c r="C2062" s="27"/>
      <c r="D2062" s="26"/>
      <c r="E2062" s="26"/>
    </row>
    <row r="2063" spans="1:5" ht="14.25" customHeight="1">
      <c r="A2063" s="36"/>
      <c r="B2063" s="36"/>
      <c r="C2063" s="27"/>
      <c r="D2063" s="26"/>
      <c r="E2063" s="26"/>
    </row>
    <row r="2064" spans="1:5" ht="14.25" customHeight="1">
      <c r="A2064" s="36"/>
      <c r="B2064" s="36"/>
      <c r="C2064" s="27"/>
      <c r="D2064" s="26"/>
      <c r="E2064" s="26"/>
    </row>
    <row r="2065" spans="1:5" ht="14.25" customHeight="1">
      <c r="A2065" s="36"/>
      <c r="B2065" s="36"/>
      <c r="C2065" s="27"/>
      <c r="D2065" s="26"/>
      <c r="E2065" s="26"/>
    </row>
    <row r="2066" spans="1:5" ht="14.25" customHeight="1">
      <c r="A2066" s="36"/>
      <c r="B2066" s="36"/>
      <c r="C2066" s="27"/>
      <c r="D2066" s="26"/>
      <c r="E2066" s="26"/>
    </row>
    <row r="2067" spans="1:5" ht="14.25" customHeight="1">
      <c r="A2067" s="36"/>
      <c r="B2067" s="36"/>
      <c r="C2067" s="27"/>
      <c r="D2067" s="26"/>
      <c r="E2067" s="26"/>
    </row>
    <row r="2068" spans="1:5" ht="14.25" customHeight="1">
      <c r="A2068" s="36"/>
      <c r="B2068" s="36"/>
      <c r="C2068" s="27"/>
      <c r="D2068" s="26"/>
      <c r="E2068" s="26"/>
    </row>
    <row r="2069" spans="1:5" ht="14.25" customHeight="1">
      <c r="A2069" s="36"/>
      <c r="B2069" s="36"/>
      <c r="C2069" s="27"/>
      <c r="D2069" s="26"/>
      <c r="E2069" s="26"/>
    </row>
    <row r="2070" spans="1:5" ht="14.25" customHeight="1">
      <c r="A2070" s="36"/>
      <c r="B2070" s="36"/>
      <c r="C2070" s="27"/>
      <c r="D2070" s="26"/>
      <c r="E2070" s="26"/>
    </row>
    <row r="2071" spans="1:5" ht="14.25" customHeight="1">
      <c r="A2071" s="36"/>
      <c r="B2071" s="36"/>
      <c r="C2071" s="27"/>
      <c r="D2071" s="26"/>
      <c r="E2071" s="26"/>
    </row>
    <row r="2072" spans="1:5" ht="14.25" customHeight="1">
      <c r="A2072" s="36"/>
      <c r="B2072" s="36"/>
      <c r="C2072" s="27"/>
      <c r="D2072" s="26"/>
      <c r="E2072" s="26"/>
    </row>
    <row r="2073" spans="1:5" ht="14.25" customHeight="1">
      <c r="A2073" s="36"/>
      <c r="B2073" s="36"/>
      <c r="C2073" s="27"/>
      <c r="D2073" s="26"/>
      <c r="E2073" s="26"/>
    </row>
    <row r="2074" spans="1:5" ht="14.25" customHeight="1">
      <c r="A2074" s="36"/>
      <c r="B2074" s="36"/>
      <c r="C2074" s="27"/>
      <c r="D2074" s="26"/>
      <c r="E2074" s="26"/>
    </row>
    <row r="2075" spans="1:5" ht="14.25" customHeight="1">
      <c r="A2075" s="36"/>
      <c r="B2075" s="36"/>
      <c r="C2075" s="27"/>
      <c r="D2075" s="26"/>
      <c r="E2075" s="26"/>
    </row>
    <row r="2076" spans="1:5" ht="14.25" customHeight="1">
      <c r="A2076" s="36"/>
      <c r="B2076" s="36"/>
      <c r="C2076" s="27"/>
      <c r="D2076" s="26"/>
      <c r="E2076" s="26"/>
    </row>
    <row r="2077" spans="1:5" ht="14.25" customHeight="1">
      <c r="A2077" s="36"/>
      <c r="B2077" s="36"/>
      <c r="C2077" s="27"/>
      <c r="D2077" s="26"/>
      <c r="E2077" s="26"/>
    </row>
    <row r="2078" spans="1:5" ht="14.25" customHeight="1">
      <c r="A2078" s="36"/>
      <c r="B2078" s="36"/>
      <c r="C2078" s="27"/>
      <c r="D2078" s="26"/>
      <c r="E2078" s="26"/>
    </row>
    <row r="2079" spans="1:5" ht="14.25" customHeight="1">
      <c r="A2079" s="36"/>
      <c r="B2079" s="36"/>
      <c r="C2079" s="27"/>
      <c r="D2079" s="26"/>
      <c r="E2079" s="26"/>
    </row>
    <row r="2080" spans="1:5" ht="14.25" customHeight="1">
      <c r="A2080" s="36"/>
      <c r="B2080" s="36"/>
      <c r="C2080" s="27"/>
      <c r="D2080" s="26"/>
      <c r="E2080" s="26"/>
    </row>
    <row r="2081" spans="1:5" ht="14.25" customHeight="1">
      <c r="A2081" s="36"/>
      <c r="B2081" s="36"/>
      <c r="C2081" s="27"/>
      <c r="D2081" s="26"/>
      <c r="E2081" s="26"/>
    </row>
    <row r="2082" spans="1:5" ht="14.25" customHeight="1">
      <c r="A2082" s="36"/>
      <c r="B2082" s="36"/>
      <c r="C2082" s="27"/>
      <c r="D2082" s="26"/>
      <c r="E2082" s="26"/>
    </row>
    <row r="2083" spans="1:5" ht="14.25" customHeight="1">
      <c r="A2083" s="36"/>
      <c r="B2083" s="36"/>
      <c r="C2083" s="27"/>
      <c r="D2083" s="26"/>
      <c r="E2083" s="26"/>
    </row>
    <row r="2084" spans="1:5" ht="14.25" customHeight="1">
      <c r="A2084" s="36"/>
      <c r="B2084" s="36"/>
      <c r="C2084" s="27"/>
      <c r="D2084" s="26"/>
      <c r="E2084" s="26"/>
    </row>
    <row r="2085" spans="1:5" ht="14.25" customHeight="1">
      <c r="A2085" s="36"/>
      <c r="B2085" s="36"/>
      <c r="C2085" s="27"/>
      <c r="D2085" s="26"/>
      <c r="E2085" s="26"/>
    </row>
    <row r="2086" spans="1:5" ht="14.25" customHeight="1">
      <c r="A2086" s="36"/>
      <c r="B2086" s="36"/>
      <c r="C2086" s="27"/>
      <c r="D2086" s="26"/>
      <c r="E2086" s="26"/>
    </row>
    <row r="2087" spans="1:5" ht="14.25" customHeight="1">
      <c r="A2087" s="36"/>
      <c r="B2087" s="36"/>
      <c r="C2087" s="27"/>
      <c r="D2087" s="26"/>
      <c r="E2087" s="26"/>
    </row>
    <row r="2088" spans="1:5" ht="14.25" customHeight="1">
      <c r="A2088" s="36"/>
      <c r="B2088" s="36"/>
      <c r="C2088" s="27"/>
      <c r="D2088" s="26"/>
      <c r="E2088" s="26"/>
    </row>
    <row r="2089" spans="1:5" ht="14.25" customHeight="1">
      <c r="A2089" s="36"/>
      <c r="B2089" s="36"/>
      <c r="C2089" s="27"/>
      <c r="D2089" s="26"/>
      <c r="E2089" s="26"/>
    </row>
    <row r="2090" spans="1:5" ht="14.25" customHeight="1">
      <c r="A2090" s="36"/>
      <c r="B2090" s="36"/>
      <c r="C2090" s="27"/>
      <c r="D2090" s="26"/>
      <c r="E2090" s="26"/>
    </row>
    <row r="2091" spans="1:5" ht="14.25" customHeight="1">
      <c r="A2091" s="36"/>
      <c r="B2091" s="36"/>
      <c r="C2091" s="27"/>
      <c r="D2091" s="26"/>
      <c r="E2091" s="26"/>
    </row>
    <row r="2092" spans="1:5" ht="14.25" customHeight="1">
      <c r="A2092" s="36"/>
      <c r="B2092" s="36"/>
      <c r="C2092" s="27"/>
      <c r="D2092" s="26"/>
      <c r="E2092" s="26"/>
    </row>
    <row r="2093" spans="1:5" ht="14.25" customHeight="1">
      <c r="A2093" s="36"/>
      <c r="B2093" s="36"/>
      <c r="C2093" s="27"/>
      <c r="D2093" s="26"/>
      <c r="E2093" s="26"/>
    </row>
    <row r="2094" spans="1:5" ht="14.25" customHeight="1">
      <c r="A2094" s="36"/>
      <c r="B2094" s="36"/>
      <c r="C2094" s="27"/>
      <c r="D2094" s="26"/>
      <c r="E2094" s="26"/>
    </row>
    <row r="2095" spans="1:5" ht="14.25" customHeight="1">
      <c r="A2095" s="36"/>
      <c r="B2095" s="36"/>
      <c r="C2095" s="27"/>
      <c r="D2095" s="26"/>
      <c r="E2095" s="26"/>
    </row>
    <row r="2096" spans="1:5" ht="14.25" customHeight="1">
      <c r="A2096" s="36"/>
      <c r="B2096" s="36"/>
      <c r="C2096" s="27"/>
      <c r="D2096" s="26"/>
      <c r="E2096" s="26"/>
    </row>
    <row r="2097" spans="1:5" ht="14.25" customHeight="1">
      <c r="A2097" s="36"/>
      <c r="B2097" s="36"/>
      <c r="C2097" s="27"/>
      <c r="D2097" s="26"/>
      <c r="E2097" s="26"/>
    </row>
    <row r="2098" spans="1:5" ht="14.25" customHeight="1">
      <c r="A2098" s="36"/>
      <c r="B2098" s="36"/>
      <c r="C2098" s="27"/>
      <c r="D2098" s="26"/>
      <c r="E2098" s="26"/>
    </row>
    <row r="2099" spans="1:5" ht="14.25" customHeight="1">
      <c r="A2099" s="36"/>
      <c r="B2099" s="36"/>
      <c r="C2099" s="27"/>
      <c r="D2099" s="26"/>
      <c r="E2099" s="26"/>
    </row>
    <row r="2100" spans="1:5" ht="14.25" customHeight="1">
      <c r="A2100" s="36"/>
      <c r="B2100" s="36"/>
      <c r="C2100" s="27"/>
      <c r="D2100" s="26"/>
      <c r="E2100" s="26"/>
    </row>
    <row r="2101" spans="1:5" ht="14.25" customHeight="1">
      <c r="A2101" s="36"/>
      <c r="B2101" s="36"/>
      <c r="C2101" s="27"/>
      <c r="D2101" s="26"/>
      <c r="E2101" s="26"/>
    </row>
    <row r="2102" spans="1:5" ht="14.25" customHeight="1">
      <c r="A2102" s="36"/>
      <c r="B2102" s="36"/>
      <c r="C2102" s="27"/>
      <c r="D2102" s="26"/>
      <c r="E2102" s="26"/>
    </row>
    <row r="2103" spans="1:5" ht="14.25" customHeight="1">
      <c r="A2103" s="36"/>
      <c r="B2103" s="36"/>
      <c r="C2103" s="27"/>
      <c r="D2103" s="26"/>
      <c r="E2103" s="26"/>
    </row>
    <row r="2104" spans="1:5" ht="14.25" customHeight="1">
      <c r="A2104" s="36"/>
      <c r="B2104" s="36"/>
      <c r="C2104" s="27"/>
      <c r="D2104" s="26"/>
      <c r="E2104" s="26"/>
    </row>
    <row r="2105" spans="1:5" ht="14.25" customHeight="1">
      <c r="A2105" s="36"/>
      <c r="B2105" s="36"/>
      <c r="C2105" s="27"/>
      <c r="D2105" s="26"/>
      <c r="E2105" s="26"/>
    </row>
    <row r="2106" spans="1:5" ht="14.25" customHeight="1">
      <c r="A2106" s="36"/>
      <c r="B2106" s="36"/>
      <c r="C2106" s="27"/>
      <c r="D2106" s="26"/>
      <c r="E2106" s="26"/>
    </row>
    <row r="2107" spans="1:5" ht="14.25" customHeight="1">
      <c r="A2107" s="36"/>
      <c r="B2107" s="36"/>
      <c r="C2107" s="27"/>
      <c r="D2107" s="26"/>
      <c r="E2107" s="26"/>
    </row>
    <row r="2108" spans="1:5" ht="14.25" customHeight="1">
      <c r="A2108" s="36"/>
      <c r="B2108" s="36"/>
      <c r="C2108" s="27"/>
      <c r="D2108" s="26"/>
      <c r="E2108" s="26"/>
    </row>
    <row r="2109" spans="1:5" ht="14.25" customHeight="1">
      <c r="A2109" s="36"/>
      <c r="B2109" s="36"/>
      <c r="C2109" s="27"/>
      <c r="D2109" s="26"/>
      <c r="E2109" s="26"/>
    </row>
    <row r="2110" spans="1:5" ht="14.25" customHeight="1">
      <c r="A2110" s="36"/>
      <c r="B2110" s="36"/>
      <c r="C2110" s="27"/>
      <c r="D2110" s="26"/>
      <c r="E2110" s="26"/>
    </row>
    <row r="2111" spans="1:5" ht="14.25" customHeight="1">
      <c r="A2111" s="36"/>
      <c r="B2111" s="36"/>
      <c r="C2111" s="27"/>
      <c r="D2111" s="26"/>
      <c r="E2111" s="26"/>
    </row>
    <row r="2112" spans="1:5" ht="14.25" customHeight="1">
      <c r="A2112" s="36"/>
      <c r="B2112" s="36"/>
      <c r="C2112" s="27"/>
      <c r="D2112" s="26"/>
      <c r="E2112" s="26"/>
    </row>
    <row r="2113" spans="1:5" ht="14.25" customHeight="1">
      <c r="A2113" s="36"/>
      <c r="B2113" s="36"/>
      <c r="C2113" s="27"/>
      <c r="D2113" s="26"/>
      <c r="E2113" s="26"/>
    </row>
    <row r="2114" spans="1:5" ht="14.25" customHeight="1">
      <c r="A2114" s="36"/>
      <c r="B2114" s="36"/>
      <c r="C2114" s="27"/>
      <c r="D2114" s="26"/>
      <c r="E2114" s="26"/>
    </row>
    <row r="2115" spans="1:5" ht="14.25" customHeight="1">
      <c r="A2115" s="36"/>
      <c r="B2115" s="36"/>
      <c r="C2115" s="27"/>
      <c r="D2115" s="26"/>
      <c r="E2115" s="26"/>
    </row>
    <row r="2116" spans="1:5" ht="14.25" customHeight="1">
      <c r="A2116" s="36"/>
      <c r="B2116" s="36"/>
      <c r="C2116" s="27"/>
      <c r="D2116" s="26"/>
      <c r="E2116" s="26"/>
    </row>
    <row r="2117" spans="1:5" ht="14.25" customHeight="1">
      <c r="A2117" s="36"/>
      <c r="B2117" s="36"/>
      <c r="C2117" s="27"/>
      <c r="D2117" s="26"/>
      <c r="E2117" s="26"/>
    </row>
    <row r="2118" spans="1:5" ht="14.25" customHeight="1">
      <c r="A2118" s="36"/>
      <c r="B2118" s="36"/>
      <c r="C2118" s="27"/>
      <c r="D2118" s="26"/>
      <c r="E2118" s="26"/>
    </row>
    <row r="2119" spans="1:5" ht="14.25" customHeight="1">
      <c r="A2119" s="36"/>
      <c r="B2119" s="36"/>
      <c r="C2119" s="27"/>
      <c r="D2119" s="26"/>
      <c r="E2119" s="26"/>
    </row>
    <row r="2120" spans="1:5" ht="14.25" customHeight="1">
      <c r="A2120" s="36"/>
      <c r="B2120" s="36"/>
      <c r="C2120" s="27"/>
      <c r="D2120" s="26"/>
      <c r="E2120" s="26"/>
    </row>
    <row r="2121" spans="1:5" ht="14.25" customHeight="1">
      <c r="A2121" s="36"/>
      <c r="B2121" s="36"/>
      <c r="C2121" s="27"/>
      <c r="D2121" s="26"/>
      <c r="E2121" s="26"/>
    </row>
    <row r="2122" spans="1:5" ht="14.25" customHeight="1">
      <c r="A2122" s="36"/>
      <c r="B2122" s="36"/>
      <c r="C2122" s="27"/>
      <c r="D2122" s="26"/>
      <c r="E2122" s="26"/>
    </row>
    <row r="2123" spans="1:5" ht="14.25" customHeight="1">
      <c r="A2123" s="36"/>
      <c r="B2123" s="36"/>
      <c r="C2123" s="27"/>
      <c r="D2123" s="26"/>
      <c r="E2123" s="26"/>
    </row>
    <row r="2124" spans="1:5" ht="14.25" customHeight="1">
      <c r="A2124" s="36"/>
      <c r="B2124" s="36"/>
      <c r="C2124" s="27"/>
      <c r="D2124" s="26"/>
      <c r="E2124" s="26"/>
    </row>
    <row r="2125" spans="1:5" ht="14.25" customHeight="1">
      <c r="A2125" s="36"/>
      <c r="B2125" s="36"/>
      <c r="C2125" s="27"/>
      <c r="D2125" s="26"/>
      <c r="E2125" s="26"/>
    </row>
    <row r="2126" spans="1:5" ht="14.25" customHeight="1">
      <c r="A2126" s="36"/>
      <c r="B2126" s="36"/>
      <c r="C2126" s="27"/>
      <c r="D2126" s="26"/>
      <c r="E2126" s="26"/>
    </row>
    <row r="2127" spans="1:5" ht="14.25" customHeight="1">
      <c r="A2127" s="36"/>
      <c r="B2127" s="36"/>
      <c r="C2127" s="27"/>
      <c r="D2127" s="26"/>
      <c r="E2127" s="26"/>
    </row>
    <row r="2128" spans="1:5" ht="14.25" customHeight="1">
      <c r="A2128" s="36"/>
      <c r="B2128" s="36"/>
      <c r="C2128" s="27"/>
      <c r="D2128" s="26"/>
      <c r="E2128" s="26"/>
    </row>
    <row r="2129" spans="1:5" ht="14.25" customHeight="1">
      <c r="A2129" s="36"/>
      <c r="B2129" s="36"/>
      <c r="C2129" s="27"/>
      <c r="D2129" s="26"/>
      <c r="E2129" s="26"/>
    </row>
    <row r="2130" spans="1:5" ht="14.25" customHeight="1">
      <c r="A2130" s="36"/>
      <c r="B2130" s="36"/>
      <c r="C2130" s="27"/>
      <c r="D2130" s="26"/>
      <c r="E2130" s="26"/>
    </row>
    <row r="2131" spans="1:5" ht="14.25" customHeight="1">
      <c r="A2131" s="36"/>
      <c r="B2131" s="36"/>
      <c r="C2131" s="27"/>
      <c r="D2131" s="26"/>
      <c r="E2131" s="26"/>
    </row>
    <row r="2132" spans="1:5" ht="14.25" customHeight="1">
      <c r="A2132" s="36"/>
      <c r="B2132" s="36"/>
      <c r="C2132" s="27"/>
      <c r="D2132" s="26"/>
      <c r="E2132" s="26"/>
    </row>
    <row r="2133" spans="1:5" ht="14.25" customHeight="1">
      <c r="A2133" s="36"/>
      <c r="B2133" s="36"/>
      <c r="C2133" s="27"/>
      <c r="D2133" s="26"/>
      <c r="E2133" s="26"/>
    </row>
    <row r="2134" spans="1:5" ht="14.25" customHeight="1">
      <c r="A2134" s="36"/>
      <c r="B2134" s="36"/>
      <c r="C2134" s="27"/>
      <c r="D2134" s="26"/>
      <c r="E2134" s="26"/>
    </row>
    <row r="2135" spans="1:5" ht="14.25" customHeight="1">
      <c r="A2135" s="36"/>
      <c r="B2135" s="36"/>
      <c r="C2135" s="27"/>
      <c r="D2135" s="26"/>
      <c r="E2135" s="26"/>
    </row>
    <row r="2136" spans="1:5" ht="14.25" customHeight="1">
      <c r="A2136" s="36"/>
      <c r="B2136" s="36"/>
      <c r="C2136" s="27"/>
      <c r="D2136" s="26"/>
      <c r="E2136" s="26"/>
    </row>
    <row r="2137" spans="1:5" ht="14.25" customHeight="1">
      <c r="A2137" s="36"/>
      <c r="B2137" s="36"/>
      <c r="C2137" s="27"/>
      <c r="D2137" s="26"/>
      <c r="E2137" s="26"/>
    </row>
    <row r="2138" spans="1:5" ht="14.25" customHeight="1">
      <c r="A2138" s="36"/>
      <c r="B2138" s="36"/>
      <c r="C2138" s="27"/>
      <c r="D2138" s="26"/>
      <c r="E2138" s="26"/>
    </row>
    <row r="2139" spans="1:5" ht="14.25" customHeight="1">
      <c r="A2139" s="36"/>
      <c r="B2139" s="36"/>
      <c r="C2139" s="27"/>
      <c r="D2139" s="26"/>
      <c r="E2139" s="26"/>
    </row>
    <row r="2140" spans="1:5" ht="14.25" customHeight="1">
      <c r="A2140" s="36"/>
      <c r="B2140" s="36"/>
      <c r="C2140" s="27"/>
      <c r="D2140" s="26"/>
      <c r="E2140" s="26"/>
    </row>
    <row r="2141" spans="1:5" ht="14.25" customHeight="1">
      <c r="A2141" s="36"/>
      <c r="B2141" s="36"/>
      <c r="C2141" s="27"/>
      <c r="D2141" s="26"/>
      <c r="E2141" s="26"/>
    </row>
    <row r="2142" spans="1:5" ht="14.25" customHeight="1">
      <c r="A2142" s="36"/>
      <c r="B2142" s="36"/>
      <c r="C2142" s="27"/>
      <c r="D2142" s="26"/>
      <c r="E2142" s="26"/>
    </row>
    <row r="2143" spans="1:5" ht="14.25" customHeight="1">
      <c r="A2143" s="36"/>
      <c r="B2143" s="36"/>
      <c r="C2143" s="27"/>
      <c r="D2143" s="26"/>
      <c r="E2143" s="26"/>
    </row>
    <row r="2144" spans="1:5" ht="14.25" customHeight="1">
      <c r="A2144" s="36"/>
      <c r="B2144" s="36"/>
      <c r="C2144" s="27"/>
      <c r="D2144" s="26"/>
      <c r="E2144" s="26"/>
    </row>
    <row r="2145" spans="1:5" ht="14.25" customHeight="1">
      <c r="A2145" s="36"/>
      <c r="B2145" s="36"/>
      <c r="C2145" s="27"/>
      <c r="D2145" s="26"/>
      <c r="E2145" s="26"/>
    </row>
    <row r="2146" spans="1:5" ht="14.25" customHeight="1">
      <c r="A2146" s="36"/>
      <c r="B2146" s="36"/>
      <c r="C2146" s="27"/>
      <c r="D2146" s="26"/>
      <c r="E2146" s="26"/>
    </row>
    <row r="2147" spans="1:5" ht="14.25" customHeight="1">
      <c r="A2147" s="36"/>
      <c r="B2147" s="36"/>
      <c r="C2147" s="27"/>
      <c r="D2147" s="26"/>
      <c r="E2147" s="26"/>
    </row>
    <row r="2148" spans="1:5" ht="14.25" customHeight="1">
      <c r="A2148" s="36"/>
      <c r="B2148" s="36"/>
      <c r="C2148" s="27"/>
      <c r="D2148" s="26"/>
      <c r="E2148" s="26"/>
    </row>
    <row r="2149" spans="1:5" ht="14.25" customHeight="1">
      <c r="A2149" s="36"/>
      <c r="B2149" s="36"/>
      <c r="C2149" s="27"/>
      <c r="D2149" s="26"/>
      <c r="E2149" s="26"/>
    </row>
    <row r="2150" spans="1:5" ht="14.25" customHeight="1">
      <c r="A2150" s="36"/>
      <c r="B2150" s="36"/>
      <c r="C2150" s="27"/>
      <c r="D2150" s="26"/>
      <c r="E2150" s="26"/>
    </row>
    <row r="2151" spans="1:5" ht="14.25" customHeight="1">
      <c r="A2151" s="36"/>
      <c r="B2151" s="36"/>
      <c r="C2151" s="27"/>
      <c r="D2151" s="26"/>
      <c r="E2151" s="26"/>
    </row>
    <row r="2152" spans="1:5" ht="14.25" customHeight="1">
      <c r="A2152" s="36"/>
      <c r="B2152" s="36"/>
      <c r="C2152" s="27"/>
      <c r="D2152" s="26"/>
      <c r="E2152" s="26"/>
    </row>
    <row r="2153" spans="1:5" ht="14.25" customHeight="1">
      <c r="A2153" s="36"/>
      <c r="B2153" s="36"/>
      <c r="C2153" s="27"/>
      <c r="D2153" s="26"/>
      <c r="E2153" s="26"/>
    </row>
    <row r="2154" spans="1:5" ht="14.25" customHeight="1">
      <c r="A2154" s="36"/>
      <c r="B2154" s="36"/>
      <c r="C2154" s="27"/>
      <c r="D2154" s="26"/>
      <c r="E2154" s="26"/>
    </row>
    <row r="2155" spans="1:5" ht="14.25" customHeight="1">
      <c r="A2155" s="36"/>
      <c r="B2155" s="36"/>
      <c r="C2155" s="27"/>
      <c r="D2155" s="26"/>
      <c r="E2155" s="26"/>
    </row>
    <row r="2156" spans="1:5" ht="14.25" customHeight="1">
      <c r="A2156" s="36"/>
      <c r="B2156" s="36"/>
      <c r="C2156" s="27"/>
      <c r="D2156" s="26"/>
      <c r="E2156" s="26"/>
    </row>
    <row r="2157" spans="1:5" ht="14.25" customHeight="1">
      <c r="A2157" s="36"/>
      <c r="B2157" s="36"/>
      <c r="C2157" s="27"/>
      <c r="D2157" s="26"/>
      <c r="E2157" s="26"/>
    </row>
    <row r="2158" spans="1:5" ht="14.25" customHeight="1">
      <c r="A2158" s="36"/>
      <c r="B2158" s="36"/>
      <c r="C2158" s="27"/>
      <c r="D2158" s="26"/>
      <c r="E2158" s="26"/>
    </row>
    <row r="2159" spans="1:5" ht="14.25" customHeight="1">
      <c r="A2159" s="36"/>
      <c r="B2159" s="36"/>
      <c r="C2159" s="27"/>
      <c r="D2159" s="26"/>
      <c r="E2159" s="26"/>
    </row>
    <row r="2160" spans="1:5" ht="14.25" customHeight="1">
      <c r="A2160" s="36"/>
      <c r="B2160" s="36"/>
      <c r="C2160" s="27"/>
      <c r="D2160" s="26"/>
      <c r="E2160" s="26"/>
    </row>
    <row r="2161" spans="1:5" ht="14.25" customHeight="1">
      <c r="A2161" s="36"/>
      <c r="B2161" s="36"/>
      <c r="C2161" s="27"/>
      <c r="D2161" s="26"/>
      <c r="E2161" s="26"/>
    </row>
    <row r="2162" spans="1:5" ht="14.25" customHeight="1">
      <c r="A2162" s="36"/>
      <c r="B2162" s="36"/>
      <c r="C2162" s="27"/>
      <c r="D2162" s="26"/>
      <c r="E2162" s="26"/>
    </row>
    <row r="2163" spans="1:5" ht="14.25" customHeight="1">
      <c r="A2163" s="36"/>
      <c r="B2163" s="36"/>
      <c r="C2163" s="27"/>
      <c r="D2163" s="26"/>
      <c r="E2163" s="26"/>
    </row>
    <row r="2164" spans="1:5" ht="14.25" customHeight="1">
      <c r="A2164" s="36"/>
      <c r="B2164" s="36"/>
      <c r="C2164" s="27"/>
      <c r="D2164" s="26"/>
      <c r="E2164" s="26"/>
    </row>
    <row r="2165" spans="1:5" ht="14.25" customHeight="1">
      <c r="A2165" s="36"/>
      <c r="B2165" s="36"/>
      <c r="C2165" s="27"/>
      <c r="D2165" s="26"/>
      <c r="E2165" s="26"/>
    </row>
    <row r="2166" spans="1:5" ht="14.25" customHeight="1">
      <c r="A2166" s="36"/>
      <c r="B2166" s="36"/>
      <c r="C2166" s="27"/>
      <c r="D2166" s="26"/>
      <c r="E2166" s="26"/>
    </row>
    <row r="2167" spans="1:5" ht="14.25" customHeight="1">
      <c r="A2167" s="36"/>
      <c r="B2167" s="36"/>
      <c r="C2167" s="27"/>
      <c r="D2167" s="26"/>
      <c r="E2167" s="26"/>
    </row>
    <row r="2168" spans="1:5" ht="14.25" customHeight="1">
      <c r="A2168" s="36"/>
      <c r="B2168" s="36"/>
      <c r="C2168" s="27"/>
      <c r="D2168" s="26"/>
      <c r="E2168" s="26"/>
    </row>
    <row r="2169" spans="1:5" ht="14.25" customHeight="1">
      <c r="A2169" s="36"/>
      <c r="B2169" s="36"/>
      <c r="C2169" s="27"/>
      <c r="D2169" s="26"/>
      <c r="E2169" s="26"/>
    </row>
    <row r="2170" spans="1:5" ht="14.25" customHeight="1">
      <c r="A2170" s="36"/>
      <c r="B2170" s="36"/>
      <c r="C2170" s="27"/>
      <c r="D2170" s="26"/>
      <c r="E2170" s="26"/>
    </row>
    <row r="2171" spans="1:5" ht="14.25" customHeight="1">
      <c r="A2171" s="36"/>
      <c r="B2171" s="36"/>
      <c r="C2171" s="27"/>
      <c r="D2171" s="26"/>
      <c r="E2171" s="26"/>
    </row>
    <row r="2172" spans="1:5" ht="14.25" customHeight="1">
      <c r="A2172" s="36"/>
      <c r="B2172" s="36"/>
      <c r="C2172" s="27"/>
      <c r="D2172" s="26"/>
      <c r="E2172" s="26"/>
    </row>
    <row r="2173" spans="1:5" ht="14.25" customHeight="1">
      <c r="A2173" s="36"/>
      <c r="B2173" s="36"/>
      <c r="C2173" s="27"/>
      <c r="D2173" s="26"/>
      <c r="E2173" s="26"/>
    </row>
    <row r="2174" spans="1:5" ht="14.25" customHeight="1">
      <c r="A2174" s="36"/>
      <c r="B2174" s="36"/>
      <c r="C2174" s="27"/>
      <c r="D2174" s="26"/>
      <c r="E2174" s="26"/>
    </row>
    <row r="2175" spans="1:5" ht="14.25" customHeight="1">
      <c r="A2175" s="36"/>
      <c r="B2175" s="36"/>
      <c r="C2175" s="27"/>
      <c r="D2175" s="26"/>
      <c r="E2175" s="26"/>
    </row>
    <row r="2176" spans="1:5" ht="14.25" customHeight="1">
      <c r="A2176" s="36"/>
      <c r="B2176" s="36"/>
      <c r="C2176" s="27"/>
      <c r="D2176" s="26"/>
      <c r="E2176" s="26"/>
    </row>
    <row r="2177" spans="1:5" ht="14.25" customHeight="1">
      <c r="A2177" s="36"/>
      <c r="B2177" s="36"/>
      <c r="C2177" s="27"/>
      <c r="D2177" s="26"/>
      <c r="E2177" s="26"/>
    </row>
    <row r="2178" spans="1:5" ht="14.25" customHeight="1">
      <c r="A2178" s="36"/>
      <c r="B2178" s="36"/>
      <c r="C2178" s="27"/>
      <c r="D2178" s="26"/>
      <c r="E2178" s="26"/>
    </row>
    <row r="2179" spans="1:5" ht="14.25" customHeight="1">
      <c r="A2179" s="36"/>
      <c r="B2179" s="36"/>
      <c r="C2179" s="27"/>
      <c r="D2179" s="26"/>
      <c r="E2179" s="26"/>
    </row>
    <row r="2180" spans="1:5" ht="14.25" customHeight="1">
      <c r="A2180" s="36"/>
      <c r="B2180" s="36"/>
      <c r="C2180" s="27"/>
      <c r="D2180" s="26"/>
      <c r="E2180" s="26"/>
    </row>
    <row r="2181" spans="1:5" ht="14.25" customHeight="1">
      <c r="A2181" s="36"/>
      <c r="B2181" s="36"/>
      <c r="C2181" s="27"/>
      <c r="D2181" s="26"/>
      <c r="E2181" s="26"/>
    </row>
    <row r="2182" spans="1:5" ht="14.25" customHeight="1">
      <c r="A2182" s="36"/>
      <c r="B2182" s="36"/>
      <c r="C2182" s="27"/>
      <c r="D2182" s="26"/>
      <c r="E2182" s="26"/>
    </row>
    <row r="2183" spans="1:5" ht="14.25" customHeight="1">
      <c r="A2183" s="36"/>
      <c r="B2183" s="36"/>
      <c r="C2183" s="27"/>
      <c r="D2183" s="26"/>
      <c r="E2183" s="26"/>
    </row>
    <row r="2184" spans="1:5" ht="14.25" customHeight="1">
      <c r="A2184" s="36"/>
      <c r="B2184" s="36"/>
      <c r="C2184" s="27"/>
      <c r="D2184" s="26"/>
      <c r="E2184" s="26"/>
    </row>
    <row r="2185" spans="1:5" ht="14.25" customHeight="1">
      <c r="A2185" s="36"/>
      <c r="B2185" s="36"/>
      <c r="C2185" s="27"/>
      <c r="D2185" s="26"/>
      <c r="E2185" s="26"/>
    </row>
    <row r="2186" spans="1:5" ht="14.25" customHeight="1">
      <c r="A2186" s="36"/>
      <c r="B2186" s="36"/>
      <c r="C2186" s="27"/>
      <c r="D2186" s="26"/>
      <c r="E2186" s="26"/>
    </row>
    <row r="2187" spans="1:5" ht="14.25" customHeight="1">
      <c r="A2187" s="36"/>
      <c r="B2187" s="36"/>
      <c r="C2187" s="27"/>
      <c r="D2187" s="26"/>
      <c r="E2187" s="26"/>
    </row>
    <row r="2188" spans="1:5" ht="14.25" customHeight="1">
      <c r="A2188" s="36"/>
      <c r="B2188" s="36"/>
      <c r="C2188" s="27"/>
      <c r="D2188" s="26"/>
      <c r="E2188" s="26"/>
    </row>
    <row r="2189" spans="1:5" ht="14.25" customHeight="1">
      <c r="A2189" s="36"/>
      <c r="B2189" s="36"/>
      <c r="C2189" s="27"/>
      <c r="D2189" s="26"/>
      <c r="E2189" s="26"/>
    </row>
    <row r="2190" spans="1:5" ht="14.25" customHeight="1">
      <c r="A2190" s="36"/>
      <c r="B2190" s="36"/>
      <c r="C2190" s="27"/>
      <c r="D2190" s="26"/>
      <c r="E2190" s="26"/>
    </row>
    <row r="2191" spans="1:5" ht="14.25" customHeight="1">
      <c r="A2191" s="36"/>
      <c r="B2191" s="36"/>
      <c r="C2191" s="27"/>
      <c r="D2191" s="26"/>
      <c r="E2191" s="26"/>
    </row>
    <row r="2192" spans="1:5" ht="14.25" customHeight="1">
      <c r="A2192" s="36"/>
      <c r="B2192" s="36"/>
      <c r="C2192" s="27"/>
      <c r="D2192" s="26"/>
      <c r="E2192" s="26"/>
    </row>
    <row r="2193" spans="1:5" ht="14.25" customHeight="1">
      <c r="A2193" s="36"/>
      <c r="B2193" s="36"/>
      <c r="C2193" s="27"/>
      <c r="D2193" s="26"/>
      <c r="E2193" s="26"/>
    </row>
    <row r="2194" spans="1:5" ht="14.25" customHeight="1">
      <c r="A2194" s="36"/>
      <c r="B2194" s="36"/>
      <c r="C2194" s="27"/>
      <c r="D2194" s="26"/>
      <c r="E2194" s="26"/>
    </row>
    <row r="2195" spans="1:5" ht="14.25" customHeight="1">
      <c r="A2195" s="36"/>
      <c r="B2195" s="36"/>
      <c r="C2195" s="27"/>
      <c r="D2195" s="26"/>
      <c r="E2195" s="26"/>
    </row>
    <row r="2196" spans="1:5" ht="14.25" customHeight="1">
      <c r="A2196" s="36"/>
      <c r="B2196" s="36"/>
      <c r="C2196" s="27"/>
      <c r="D2196" s="26"/>
      <c r="E2196" s="26"/>
    </row>
    <row r="2197" spans="1:5" ht="14.25" customHeight="1">
      <c r="A2197" s="36"/>
      <c r="B2197" s="36"/>
      <c r="C2197" s="27"/>
      <c r="D2197" s="26"/>
      <c r="E2197" s="26"/>
    </row>
    <row r="2198" spans="1:5" ht="14.25" customHeight="1">
      <c r="A2198" s="36"/>
      <c r="B2198" s="36"/>
      <c r="C2198" s="27"/>
      <c r="D2198" s="26"/>
      <c r="E2198" s="26"/>
    </row>
    <row r="2199" spans="1:5" ht="14.25" customHeight="1">
      <c r="A2199" s="36"/>
      <c r="B2199" s="36"/>
      <c r="C2199" s="27"/>
      <c r="D2199" s="26"/>
      <c r="E2199" s="26"/>
    </row>
    <row r="2200" spans="1:5" ht="14.25" customHeight="1">
      <c r="A2200" s="36"/>
      <c r="B2200" s="36"/>
      <c r="C2200" s="27"/>
      <c r="D2200" s="26"/>
      <c r="E2200" s="26"/>
    </row>
    <row r="2201" spans="1:5" ht="14.25" customHeight="1">
      <c r="A2201" s="36"/>
      <c r="B2201" s="36"/>
      <c r="C2201" s="27"/>
      <c r="D2201" s="26"/>
      <c r="E2201" s="26"/>
    </row>
    <row r="2202" spans="1:5" ht="14.25" customHeight="1">
      <c r="A2202" s="36"/>
      <c r="B2202" s="36"/>
      <c r="C2202" s="27"/>
      <c r="D2202" s="26"/>
      <c r="E2202" s="26"/>
    </row>
    <row r="2203" spans="1:5" ht="14.25" customHeight="1">
      <c r="A2203" s="36"/>
      <c r="B2203" s="36"/>
      <c r="C2203" s="27"/>
      <c r="D2203" s="26"/>
      <c r="E2203" s="26"/>
    </row>
    <row r="2204" spans="1:5" ht="14.25" customHeight="1">
      <c r="A2204" s="36"/>
      <c r="B2204" s="36"/>
      <c r="C2204" s="27"/>
      <c r="D2204" s="26"/>
      <c r="E2204" s="26"/>
    </row>
    <row r="2205" spans="1:5" ht="14.25" customHeight="1">
      <c r="A2205" s="36"/>
      <c r="B2205" s="36"/>
      <c r="C2205" s="27"/>
      <c r="D2205" s="26"/>
      <c r="E2205" s="26"/>
    </row>
    <row r="2206" spans="1:5" ht="14.25" customHeight="1">
      <c r="A2206" s="36"/>
      <c r="B2206" s="36"/>
      <c r="C2206" s="27"/>
      <c r="D2206" s="26"/>
      <c r="E2206" s="26"/>
    </row>
    <row r="2207" spans="1:5" ht="14.25" customHeight="1">
      <c r="A2207" s="36"/>
      <c r="B2207" s="36"/>
      <c r="C2207" s="27"/>
      <c r="D2207" s="26"/>
      <c r="E2207" s="26"/>
    </row>
    <row r="2208" spans="1:5" ht="14.25" customHeight="1">
      <c r="A2208" s="36"/>
      <c r="B2208" s="36"/>
      <c r="C2208" s="27"/>
      <c r="D2208" s="26"/>
      <c r="E2208" s="26"/>
    </row>
    <row r="2209" spans="1:5" ht="14.25" customHeight="1">
      <c r="A2209" s="36"/>
      <c r="B2209" s="36"/>
      <c r="C2209" s="27"/>
      <c r="D2209" s="26"/>
      <c r="E2209" s="26"/>
    </row>
    <row r="2210" spans="1:5" ht="14.25" customHeight="1">
      <c r="A2210" s="36"/>
      <c r="B2210" s="36"/>
      <c r="C2210" s="27"/>
      <c r="D2210" s="26"/>
      <c r="E2210" s="26"/>
    </row>
    <row r="2211" spans="1:5" ht="14.25" customHeight="1">
      <c r="A2211" s="36"/>
      <c r="B2211" s="36"/>
      <c r="C2211" s="27"/>
      <c r="D2211" s="26"/>
      <c r="E2211" s="26"/>
    </row>
    <row r="2212" spans="1:5" ht="14.25" customHeight="1">
      <c r="A2212" s="36"/>
      <c r="B2212" s="36"/>
      <c r="C2212" s="27"/>
      <c r="D2212" s="26"/>
      <c r="E2212" s="26"/>
    </row>
    <row r="2213" spans="1:5" ht="14.25" customHeight="1">
      <c r="A2213" s="36"/>
      <c r="B2213" s="36"/>
      <c r="C2213" s="27"/>
      <c r="D2213" s="26"/>
      <c r="E2213" s="26"/>
    </row>
    <row r="2214" spans="1:5" ht="14.25" customHeight="1">
      <c r="A2214" s="36"/>
      <c r="B2214" s="36"/>
      <c r="C2214" s="27"/>
      <c r="D2214" s="26"/>
      <c r="E2214" s="26"/>
    </row>
    <row r="2215" spans="1:5" ht="14.25" customHeight="1">
      <c r="A2215" s="36"/>
      <c r="B2215" s="36"/>
      <c r="C2215" s="27"/>
      <c r="D2215" s="26"/>
      <c r="E2215" s="26"/>
    </row>
    <row r="2216" spans="1:5" ht="14.25" customHeight="1">
      <c r="A2216" s="36"/>
      <c r="B2216" s="36"/>
      <c r="C2216" s="27"/>
      <c r="D2216" s="26"/>
      <c r="E2216" s="26"/>
    </row>
    <row r="2217" spans="1:5" ht="14.25" customHeight="1">
      <c r="A2217" s="36"/>
      <c r="B2217" s="36"/>
      <c r="C2217" s="27"/>
      <c r="D2217" s="26"/>
      <c r="E2217" s="26"/>
    </row>
    <row r="2218" spans="1:5" ht="14.25" customHeight="1">
      <c r="A2218" s="36"/>
      <c r="B2218" s="36"/>
      <c r="C2218" s="27"/>
      <c r="D2218" s="26"/>
      <c r="E2218" s="26"/>
    </row>
    <row r="2219" spans="1:5" ht="14.25" customHeight="1">
      <c r="A2219" s="36"/>
      <c r="B2219" s="36"/>
      <c r="C2219" s="27"/>
      <c r="D2219" s="26"/>
      <c r="E2219" s="26"/>
    </row>
    <row r="2220" spans="1:5" ht="14.25" customHeight="1">
      <c r="A2220" s="36"/>
      <c r="B2220" s="36"/>
      <c r="C2220" s="27"/>
      <c r="D2220" s="26"/>
      <c r="E2220" s="26"/>
    </row>
    <row r="2221" spans="1:5" ht="14.25" customHeight="1">
      <c r="A2221" s="36"/>
      <c r="B2221" s="36"/>
      <c r="C2221" s="27"/>
      <c r="D2221" s="26"/>
      <c r="E2221" s="26"/>
    </row>
    <row r="2222" spans="1:5" ht="14.25" customHeight="1">
      <c r="A2222" s="36"/>
      <c r="B2222" s="36"/>
      <c r="C2222" s="27"/>
      <c r="D2222" s="26"/>
      <c r="E2222" s="26"/>
    </row>
    <row r="2223" spans="1:5" ht="14.25" customHeight="1">
      <c r="A2223" s="36"/>
      <c r="B2223" s="36"/>
      <c r="C2223" s="27"/>
      <c r="D2223" s="26"/>
      <c r="E2223" s="26"/>
    </row>
    <row r="2224" spans="1:5" ht="14.25" customHeight="1">
      <c r="A2224" s="36"/>
      <c r="B2224" s="36"/>
      <c r="C2224" s="27"/>
      <c r="D2224" s="26"/>
      <c r="E2224" s="26"/>
    </row>
    <row r="2225" spans="1:5" ht="14.25" customHeight="1">
      <c r="A2225" s="36"/>
      <c r="B2225" s="36"/>
      <c r="C2225" s="27"/>
      <c r="D2225" s="26"/>
      <c r="E2225" s="26"/>
    </row>
    <row r="2226" spans="1:5" ht="14.25" customHeight="1">
      <c r="A2226" s="36"/>
      <c r="B2226" s="36"/>
      <c r="C2226" s="27"/>
      <c r="D2226" s="26"/>
      <c r="E2226" s="26"/>
    </row>
    <row r="2227" spans="1:5" ht="14.25" customHeight="1">
      <c r="A2227" s="36"/>
      <c r="B2227" s="36"/>
      <c r="C2227" s="27"/>
      <c r="D2227" s="26"/>
      <c r="E2227" s="26"/>
    </row>
    <row r="2228" spans="1:5" ht="14.25" customHeight="1">
      <c r="A2228" s="36"/>
      <c r="B2228" s="36"/>
      <c r="C2228" s="27"/>
      <c r="D2228" s="26"/>
      <c r="E2228" s="26"/>
    </row>
    <row r="2229" spans="1:5" ht="14.25" customHeight="1">
      <c r="A2229" s="36"/>
      <c r="B2229" s="36"/>
      <c r="C2229" s="27"/>
      <c r="D2229" s="26"/>
      <c r="E2229" s="26"/>
    </row>
    <row r="2230" spans="1:5" ht="14.25" customHeight="1">
      <c r="A2230" s="36"/>
      <c r="B2230" s="36"/>
      <c r="C2230" s="27"/>
      <c r="D2230" s="26"/>
      <c r="E2230" s="26"/>
    </row>
    <row r="2231" spans="1:5" ht="14.25" customHeight="1">
      <c r="A2231" s="36"/>
      <c r="B2231" s="36"/>
      <c r="C2231" s="27"/>
      <c r="D2231" s="26"/>
      <c r="E2231" s="26"/>
    </row>
    <row r="2232" spans="1:5" ht="14.25" customHeight="1">
      <c r="A2232" s="36"/>
      <c r="B2232" s="36"/>
      <c r="C2232" s="27"/>
      <c r="D2232" s="26"/>
      <c r="E2232" s="26"/>
    </row>
    <row r="2233" spans="1:5" ht="14.25" customHeight="1">
      <c r="A2233" s="36"/>
      <c r="B2233" s="36"/>
      <c r="C2233" s="27"/>
      <c r="D2233" s="26"/>
      <c r="E2233" s="26"/>
    </row>
    <row r="2234" spans="1:5" ht="14.25" customHeight="1">
      <c r="A2234" s="36"/>
      <c r="B2234" s="36"/>
      <c r="C2234" s="27"/>
      <c r="D2234" s="26"/>
      <c r="E2234" s="26"/>
    </row>
    <row r="2235" spans="1:5" ht="14.25" customHeight="1">
      <c r="A2235" s="36"/>
      <c r="B2235" s="36"/>
      <c r="C2235" s="27"/>
      <c r="D2235" s="26"/>
      <c r="E2235" s="26"/>
    </row>
    <row r="2236" spans="1:5" ht="14.25" customHeight="1">
      <c r="A2236" s="36"/>
      <c r="B2236" s="36"/>
      <c r="C2236" s="27"/>
      <c r="D2236" s="26"/>
      <c r="E2236" s="26"/>
    </row>
    <row r="2237" spans="1:5" ht="14.25" customHeight="1">
      <c r="A2237" s="36"/>
      <c r="B2237" s="36"/>
      <c r="C2237" s="27"/>
      <c r="D2237" s="26"/>
      <c r="E2237" s="26"/>
    </row>
    <row r="2238" spans="1:5" ht="14.25" customHeight="1">
      <c r="A2238" s="36"/>
      <c r="B2238" s="36"/>
      <c r="C2238" s="27"/>
      <c r="D2238" s="26"/>
      <c r="E2238" s="26"/>
    </row>
    <row r="2239" spans="1:5" ht="14.25" customHeight="1">
      <c r="A2239" s="36"/>
      <c r="B2239" s="36"/>
      <c r="C2239" s="27"/>
      <c r="D2239" s="26"/>
      <c r="E2239" s="26"/>
    </row>
    <row r="2240" spans="1:5" ht="14.25" customHeight="1">
      <c r="A2240" s="36"/>
      <c r="B2240" s="36"/>
      <c r="C2240" s="27"/>
      <c r="D2240" s="26"/>
      <c r="E2240" s="26"/>
    </row>
    <row r="2241" spans="1:5" ht="14.25" customHeight="1">
      <c r="A2241" s="36"/>
      <c r="B2241" s="36"/>
      <c r="C2241" s="27"/>
      <c r="D2241" s="26"/>
      <c r="E2241" s="26"/>
    </row>
    <row r="2242" spans="1:5" ht="14.25" customHeight="1">
      <c r="A2242" s="36"/>
      <c r="B2242" s="36"/>
      <c r="C2242" s="27"/>
      <c r="D2242" s="26"/>
      <c r="E2242" s="26"/>
    </row>
    <row r="2243" spans="1:5" ht="14.25" customHeight="1">
      <c r="A2243" s="36"/>
      <c r="B2243" s="36"/>
      <c r="C2243" s="27"/>
      <c r="D2243" s="26"/>
      <c r="E2243" s="26"/>
    </row>
    <row r="2244" spans="1:5" ht="14.25" customHeight="1">
      <c r="A2244" s="36"/>
      <c r="B2244" s="36"/>
      <c r="C2244" s="27"/>
      <c r="D2244" s="26"/>
      <c r="E2244" s="26"/>
    </row>
    <row r="2245" spans="1:5" ht="14.25" customHeight="1">
      <c r="A2245" s="36"/>
      <c r="B2245" s="36"/>
      <c r="C2245" s="27"/>
      <c r="D2245" s="26"/>
      <c r="E2245" s="26"/>
    </row>
  </sheetData>
  <pageMargins left="0.7" right="0.7" top="0.75" bottom="0.75" header="0" footer="0"/>
  <pageSetup orientation="landscape"/>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defaultColWidth="14.44140625" defaultRowHeight="15" customHeight="1"/>
  <cols>
    <col min="1" max="1" width="10.77734375" customWidth="1"/>
    <col min="2" max="2" width="8.77734375" customWidth="1"/>
    <col min="3" max="3" width="17" customWidth="1"/>
    <col min="4" max="4" width="15.77734375" customWidth="1"/>
    <col min="5" max="5" width="16.77734375" customWidth="1"/>
    <col min="6" max="26" width="8.77734375" customWidth="1"/>
  </cols>
  <sheetData>
    <row r="1" spans="1:18" ht="14.25" customHeight="1">
      <c r="A1" s="1" t="s">
        <v>0</v>
      </c>
      <c r="B1" s="1"/>
      <c r="C1" s="2" t="s">
        <v>182</v>
      </c>
      <c r="E1" s="3" t="s">
        <v>2</v>
      </c>
    </row>
    <row r="2" spans="1:18" ht="14.25" customHeight="1"/>
    <row r="3" spans="1:18" ht="14.25" customHeight="1">
      <c r="A3" s="4" t="s">
        <v>3</v>
      </c>
      <c r="B3" s="4" t="s">
        <v>4</v>
      </c>
      <c r="C3" s="4" t="s">
        <v>5</v>
      </c>
      <c r="D3" s="5" t="s">
        <v>6</v>
      </c>
      <c r="E3" s="5" t="s">
        <v>7</v>
      </c>
      <c r="G3" s="6" t="s">
        <v>8</v>
      </c>
    </row>
    <row r="4" spans="1:18" ht="14.25" customHeight="1">
      <c r="A4" s="10" t="s">
        <v>10</v>
      </c>
      <c r="B4" s="11">
        <v>1122.0999999999999</v>
      </c>
      <c r="C4" s="11">
        <v>23875.7</v>
      </c>
      <c r="D4" s="12">
        <v>-0.02</v>
      </c>
      <c r="E4" s="12">
        <v>2.2499999999999999E-2</v>
      </c>
      <c r="G4" s="25">
        <v>0.91336200000000001</v>
      </c>
      <c r="I4" s="7" t="s">
        <v>9</v>
      </c>
      <c r="J4" s="8"/>
      <c r="K4" s="8"/>
      <c r="L4" s="8"/>
      <c r="M4" s="8"/>
      <c r="N4" s="8"/>
      <c r="O4" s="8"/>
      <c r="P4" s="8"/>
      <c r="Q4" s="8"/>
      <c r="R4" s="9"/>
    </row>
    <row r="5" spans="1:18" ht="14.25" customHeight="1">
      <c r="A5" s="10" t="s">
        <v>11</v>
      </c>
      <c r="B5" s="11">
        <v>1144.95</v>
      </c>
      <c r="C5" s="11">
        <v>23349.9</v>
      </c>
      <c r="D5" s="12">
        <v>-4.1799999999999997E-2</v>
      </c>
      <c r="E5" s="12">
        <v>-7.1999999999999998E-3</v>
      </c>
      <c r="I5" s="14"/>
      <c r="R5" s="15"/>
    </row>
    <row r="6" spans="1:18" ht="14.25" customHeight="1">
      <c r="A6" s="10" t="s">
        <v>13</v>
      </c>
      <c r="B6" s="11">
        <v>1194.8499999999999</v>
      </c>
      <c r="C6" s="11">
        <v>23518.5</v>
      </c>
      <c r="D6" s="12">
        <v>-1.6999999999999999E-3</v>
      </c>
      <c r="E6" s="12">
        <v>2.8E-3</v>
      </c>
      <c r="I6" s="156" t="s">
        <v>12</v>
      </c>
      <c r="J6" s="157"/>
      <c r="R6" s="15"/>
    </row>
    <row r="7" spans="1:18" ht="14.25" customHeight="1">
      <c r="A7" s="10" t="s">
        <v>15</v>
      </c>
      <c r="B7" s="11">
        <v>1196.8499999999999</v>
      </c>
      <c r="C7" s="11">
        <v>23453.8</v>
      </c>
      <c r="D7" s="12">
        <v>-1.8E-3</v>
      </c>
      <c r="E7" s="12">
        <v>-3.3999999999999998E-3</v>
      </c>
      <c r="I7" s="14" t="s">
        <v>14</v>
      </c>
      <c r="J7" s="17">
        <v>0.31209059277754608</v>
      </c>
      <c r="R7" s="15"/>
    </row>
    <row r="8" spans="1:18" ht="14.25" customHeight="1">
      <c r="A8" s="10" t="s">
        <v>17</v>
      </c>
      <c r="B8" s="11">
        <v>1199</v>
      </c>
      <c r="C8" s="11">
        <v>23532.7</v>
      </c>
      <c r="D8" s="12">
        <v>1.04E-2</v>
      </c>
      <c r="E8" s="12">
        <v>-1.1000000000000001E-3</v>
      </c>
      <c r="I8" s="14" t="s">
        <v>16</v>
      </c>
      <c r="J8" s="17">
        <v>9.7400538100240103E-2</v>
      </c>
      <c r="R8" s="15"/>
    </row>
    <row r="9" spans="1:18" ht="14.25" customHeight="1">
      <c r="A9" s="10" t="s">
        <v>19</v>
      </c>
      <c r="B9" s="11">
        <v>1186.7</v>
      </c>
      <c r="C9" s="11">
        <v>23559.05</v>
      </c>
      <c r="D9" s="12">
        <v>-4.4299999999999999E-2</v>
      </c>
      <c r="E9" s="12">
        <v>-1.3599999999999999E-2</v>
      </c>
      <c r="I9" s="14" t="s">
        <v>18</v>
      </c>
      <c r="J9" s="17">
        <v>9.5580781120603489E-2</v>
      </c>
      <c r="R9" s="15"/>
    </row>
    <row r="10" spans="1:18" ht="14.25" customHeight="1">
      <c r="A10" s="18">
        <v>45637</v>
      </c>
      <c r="B10" s="11">
        <v>1241.6500000000001</v>
      </c>
      <c r="C10" s="11">
        <v>23883.45</v>
      </c>
      <c r="D10" s="12">
        <v>-6.7000000000000002E-3</v>
      </c>
      <c r="E10" s="12">
        <v>-1.0699999999999999E-2</v>
      </c>
      <c r="I10" s="14" t="s">
        <v>20</v>
      </c>
      <c r="J10" s="17">
        <v>2.1032659204628972E-2</v>
      </c>
      <c r="R10" s="15"/>
    </row>
    <row r="11" spans="1:18" ht="14.25" customHeight="1">
      <c r="A11" s="18">
        <v>45607</v>
      </c>
      <c r="B11" s="11">
        <v>1250</v>
      </c>
      <c r="C11" s="11">
        <v>24141.3</v>
      </c>
      <c r="D11" s="12">
        <v>2.5000000000000001E-3</v>
      </c>
      <c r="E11" s="12">
        <v>-2.9999999999999997E-4</v>
      </c>
      <c r="I11" s="19" t="s">
        <v>21</v>
      </c>
      <c r="J11" s="20">
        <v>498</v>
      </c>
      <c r="R11" s="15"/>
    </row>
    <row r="12" spans="1:18" ht="14.25" customHeight="1">
      <c r="A12" s="18">
        <v>45515</v>
      </c>
      <c r="B12" s="11">
        <v>1246.9000000000001</v>
      </c>
      <c r="C12" s="11">
        <v>24148.2</v>
      </c>
      <c r="D12" s="12">
        <v>-1.8700000000000001E-2</v>
      </c>
      <c r="E12" s="12">
        <v>-2.0999999999999999E-3</v>
      </c>
      <c r="I12" s="14"/>
      <c r="R12" s="15"/>
    </row>
    <row r="13" spans="1:18" ht="14.25" customHeight="1">
      <c r="A13" s="18">
        <v>45484</v>
      </c>
      <c r="B13" s="11">
        <v>1270.5999999999999</v>
      </c>
      <c r="C13" s="11">
        <v>24199.35</v>
      </c>
      <c r="D13" s="12">
        <v>-4.4999999999999997E-3</v>
      </c>
      <c r="E13" s="12">
        <v>-1.1599999999999999E-2</v>
      </c>
      <c r="I13" s="14" t="s">
        <v>22</v>
      </c>
      <c r="R13" s="15"/>
    </row>
    <row r="14" spans="1:18" ht="14.25" customHeight="1">
      <c r="A14" s="18">
        <v>45454</v>
      </c>
      <c r="B14" s="11">
        <v>1276.3499999999999</v>
      </c>
      <c r="C14" s="11">
        <v>24484.05</v>
      </c>
      <c r="D14" s="12">
        <v>3.78E-2</v>
      </c>
      <c r="E14" s="12">
        <v>1.12E-2</v>
      </c>
      <c r="I14" s="16"/>
      <c r="J14" s="21" t="s">
        <v>23</v>
      </c>
      <c r="K14" s="21" t="s">
        <v>24</v>
      </c>
      <c r="L14" s="21" t="s">
        <v>25</v>
      </c>
      <c r="M14" s="21" t="s">
        <v>26</v>
      </c>
      <c r="N14" s="21" t="s">
        <v>27</v>
      </c>
      <c r="R14" s="15"/>
    </row>
    <row r="15" spans="1:18" ht="14.25" customHeight="1">
      <c r="A15" s="18">
        <v>45423</v>
      </c>
      <c r="B15" s="11">
        <v>1229.9000000000001</v>
      </c>
      <c r="C15" s="11">
        <v>24213.3</v>
      </c>
      <c r="D15" s="12">
        <v>-2.7099999999999999E-2</v>
      </c>
      <c r="E15" s="12">
        <v>9.1000000000000004E-3</v>
      </c>
      <c r="I15" s="14" t="s">
        <v>28</v>
      </c>
      <c r="J15" s="17">
        <v>1</v>
      </c>
      <c r="K15" s="17">
        <v>2.367752655243463E-2</v>
      </c>
      <c r="L15" s="17">
        <v>2.367752655243463E-2</v>
      </c>
      <c r="M15" s="17">
        <v>53.523926101214904</v>
      </c>
      <c r="N15" s="17">
        <v>1.0345216483187171E-12</v>
      </c>
      <c r="R15" s="15"/>
    </row>
    <row r="16" spans="1:18" ht="14.25" customHeight="1">
      <c r="A16" s="18">
        <v>45393</v>
      </c>
      <c r="B16" s="11">
        <v>1264.0999999999999</v>
      </c>
      <c r="C16" s="11">
        <v>23995.35</v>
      </c>
      <c r="D16" s="12">
        <v>-2.2800000000000001E-2</v>
      </c>
      <c r="E16" s="12">
        <v>-1.2699999999999999E-2</v>
      </c>
      <c r="I16" s="14" t="s">
        <v>29</v>
      </c>
      <c r="J16" s="17">
        <v>496</v>
      </c>
      <c r="K16" s="17">
        <v>0.21941688559615968</v>
      </c>
      <c r="L16" s="17">
        <v>4.4237275321806389E-4</v>
      </c>
      <c r="R16" s="15"/>
    </row>
    <row r="17" spans="1:18" ht="14.25" customHeight="1">
      <c r="A17" s="18">
        <v>45302</v>
      </c>
      <c r="B17" s="11">
        <v>1293.6500000000001</v>
      </c>
      <c r="C17" s="11">
        <v>24304.35</v>
      </c>
      <c r="D17" s="12">
        <v>1.5299999999999999E-2</v>
      </c>
      <c r="E17" s="12">
        <v>4.1000000000000003E-3</v>
      </c>
      <c r="I17" s="19" t="s">
        <v>30</v>
      </c>
      <c r="J17" s="20">
        <v>497</v>
      </c>
      <c r="K17" s="20">
        <v>0.24309441214859431</v>
      </c>
      <c r="L17" s="20"/>
      <c r="M17" s="20"/>
      <c r="N17" s="20"/>
      <c r="R17" s="15"/>
    </row>
    <row r="18" spans="1:18" ht="14.25" customHeight="1">
      <c r="A18" s="10" t="s">
        <v>31</v>
      </c>
      <c r="B18" s="11">
        <v>1274.1500000000001</v>
      </c>
      <c r="C18" s="11">
        <v>24205.35</v>
      </c>
      <c r="D18" s="12">
        <v>1.03E-2</v>
      </c>
      <c r="E18" s="12">
        <v>-5.5999999999999999E-3</v>
      </c>
      <c r="I18" s="14"/>
      <c r="R18" s="15"/>
    </row>
    <row r="19" spans="1:18" ht="14.25" customHeight="1">
      <c r="A19" s="10" t="s">
        <v>39</v>
      </c>
      <c r="B19" s="11">
        <v>1261.0999999999999</v>
      </c>
      <c r="C19" s="11">
        <v>24340.85</v>
      </c>
      <c r="D19" s="12">
        <v>1.5699999999999999E-2</v>
      </c>
      <c r="E19" s="12">
        <v>-5.1000000000000004E-3</v>
      </c>
      <c r="I19" s="16"/>
      <c r="J19" s="21" t="s">
        <v>32</v>
      </c>
      <c r="K19" s="21" t="s">
        <v>20</v>
      </c>
      <c r="L19" s="21" t="s">
        <v>33</v>
      </c>
      <c r="M19" s="21" t="s">
        <v>34</v>
      </c>
      <c r="N19" s="21" t="s">
        <v>35</v>
      </c>
      <c r="O19" s="21" t="s">
        <v>36</v>
      </c>
      <c r="P19" s="21" t="s">
        <v>37</v>
      </c>
      <c r="Q19" s="21" t="s">
        <v>38</v>
      </c>
      <c r="R19" s="15"/>
    </row>
    <row r="20" spans="1:18" ht="14.25" customHeight="1">
      <c r="A20" s="10" t="s">
        <v>41</v>
      </c>
      <c r="B20" s="11">
        <v>1241.5999999999999</v>
      </c>
      <c r="C20" s="11">
        <v>24466.85</v>
      </c>
      <c r="D20" s="12">
        <v>5.3900000000000003E-2</v>
      </c>
      <c r="E20" s="12">
        <v>5.1999999999999998E-3</v>
      </c>
      <c r="I20" s="14" t="s">
        <v>40</v>
      </c>
      <c r="J20" s="17">
        <v>1.3059352299681804E-3</v>
      </c>
      <c r="K20" s="17">
        <v>9.45280353842552E-4</v>
      </c>
      <c r="L20" s="17">
        <v>1.3815321821294297</v>
      </c>
      <c r="M20" s="17">
        <v>0.16773737249839143</v>
      </c>
      <c r="N20" s="17">
        <v>-5.5131217522520607E-4</v>
      </c>
      <c r="O20" s="17">
        <v>3.1631826351615671E-3</v>
      </c>
      <c r="P20" s="17">
        <v>-5.5131217522520607E-4</v>
      </c>
      <c r="Q20" s="17">
        <v>3.1631826351615671E-3</v>
      </c>
      <c r="R20" s="15"/>
    </row>
    <row r="21" spans="1:18" ht="14.25" customHeight="1">
      <c r="A21" s="10" t="s">
        <v>43</v>
      </c>
      <c r="B21" s="11">
        <v>1178.1500000000001</v>
      </c>
      <c r="C21" s="11">
        <v>24339.15</v>
      </c>
      <c r="D21" s="12">
        <v>-4.5999999999999999E-3</v>
      </c>
      <c r="E21" s="12">
        <v>6.4999999999999997E-3</v>
      </c>
      <c r="I21" s="22" t="s">
        <v>42</v>
      </c>
      <c r="J21" s="23">
        <v>0.91336187923875012</v>
      </c>
      <c r="K21" s="23">
        <v>0.12484435225746356</v>
      </c>
      <c r="L21" s="23">
        <v>7.316004790950779</v>
      </c>
      <c r="M21" s="23">
        <v>1.0345216483187847E-12</v>
      </c>
      <c r="N21" s="23">
        <v>0.66807290402553676</v>
      </c>
      <c r="O21" s="23">
        <v>1.1586508544519636</v>
      </c>
      <c r="P21" s="23">
        <v>0.66807290402553676</v>
      </c>
      <c r="Q21" s="23">
        <v>1.1586508544519636</v>
      </c>
      <c r="R21" s="24"/>
    </row>
    <row r="22" spans="1:18" ht="14.25" customHeight="1">
      <c r="A22" s="10" t="s">
        <v>44</v>
      </c>
      <c r="B22" s="11">
        <v>1183.6500000000001</v>
      </c>
      <c r="C22" s="11">
        <v>24180.799999999999</v>
      </c>
      <c r="D22" s="12">
        <v>-2.6700000000000002E-2</v>
      </c>
      <c r="E22" s="12">
        <v>-8.9999999999999993E-3</v>
      </c>
    </row>
    <row r="23" spans="1:18" ht="14.25" customHeight="1">
      <c r="A23" s="10" t="s">
        <v>45</v>
      </c>
      <c r="B23" s="11">
        <v>1216.0999999999999</v>
      </c>
      <c r="C23" s="11">
        <v>24399.4</v>
      </c>
      <c r="D23" s="12">
        <v>-1.1299999999999999E-2</v>
      </c>
      <c r="E23" s="12">
        <v>-1.5E-3</v>
      </c>
      <c r="G23" s="17" t="s">
        <v>183</v>
      </c>
      <c r="H23" s="26">
        <f>SUM(E4:E501)/497</f>
        <v>5.8189134808853062E-4</v>
      </c>
    </row>
    <row r="24" spans="1:18" ht="14.25" customHeight="1">
      <c r="A24" s="10" t="s">
        <v>46</v>
      </c>
      <c r="B24" s="11">
        <v>1230.05</v>
      </c>
      <c r="C24" s="11">
        <v>24435.5</v>
      </c>
      <c r="D24" s="12">
        <v>-1.6199999999999999E-2</v>
      </c>
      <c r="E24" s="12">
        <v>-1.5E-3</v>
      </c>
      <c r="G24" s="17" t="s">
        <v>184</v>
      </c>
      <c r="H24" s="17">
        <f>SUM(D4:D501)/497</f>
        <v>1.8400402414486922E-3</v>
      </c>
    </row>
    <row r="25" spans="1:18" ht="14.25" customHeight="1">
      <c r="A25" s="10" t="s">
        <v>47</v>
      </c>
      <c r="B25" s="11">
        <v>1250.3499999999999</v>
      </c>
      <c r="C25" s="11">
        <v>24472.1</v>
      </c>
      <c r="D25" s="12">
        <v>-2.1000000000000001E-2</v>
      </c>
      <c r="E25" s="12">
        <v>-1.2500000000000001E-2</v>
      </c>
    </row>
    <row r="26" spans="1:18" ht="14.25" customHeight="1">
      <c r="A26" s="10" t="s">
        <v>48</v>
      </c>
      <c r="B26" s="11">
        <v>1277.1500000000001</v>
      </c>
      <c r="C26" s="11">
        <v>24781.1</v>
      </c>
      <c r="D26" s="12">
        <v>-1.35E-2</v>
      </c>
      <c r="E26" s="12">
        <v>-2.8999999999999998E-3</v>
      </c>
    </row>
    <row r="27" spans="1:18" ht="14.25" customHeight="1">
      <c r="A27" s="10" t="s">
        <v>49</v>
      </c>
      <c r="B27" s="11">
        <v>1294.6500000000001</v>
      </c>
      <c r="C27" s="11">
        <v>24854.05</v>
      </c>
      <c r="D27" s="12">
        <v>-3.5000000000000001E-3</v>
      </c>
      <c r="E27" s="12">
        <v>4.1999999999999997E-3</v>
      </c>
    </row>
    <row r="28" spans="1:18" ht="14.25" customHeight="1">
      <c r="A28" s="10" t="s">
        <v>50</v>
      </c>
      <c r="B28" s="11">
        <v>1299.25</v>
      </c>
      <c r="C28" s="11">
        <v>24749.85</v>
      </c>
      <c r="D28" s="12">
        <v>8.0000000000000002E-3</v>
      </c>
      <c r="E28" s="12">
        <v>-8.8999999999999999E-3</v>
      </c>
    </row>
    <row r="29" spans="1:18" ht="14.25" customHeight="1">
      <c r="A29" s="10" t="s">
        <v>51</v>
      </c>
      <c r="B29" s="11">
        <v>1288.9000000000001</v>
      </c>
      <c r="C29" s="11">
        <v>24971.3</v>
      </c>
      <c r="D29" s="12">
        <v>-9.2999999999999992E-3</v>
      </c>
      <c r="E29" s="12">
        <v>-3.3999999999999998E-3</v>
      </c>
    </row>
    <row r="30" spans="1:18" ht="14.25" customHeight="1">
      <c r="A30" s="10" t="s">
        <v>52</v>
      </c>
      <c r="B30" s="11">
        <v>1300.95</v>
      </c>
      <c r="C30" s="11">
        <v>25057.35</v>
      </c>
      <c r="D30" s="12">
        <v>6.9999999999999999E-4</v>
      </c>
      <c r="E30" s="12">
        <v>-2.8E-3</v>
      </c>
    </row>
    <row r="31" spans="1:18" ht="14.25" customHeight="1">
      <c r="A31" s="10" t="s">
        <v>53</v>
      </c>
      <c r="B31" s="11">
        <v>1300</v>
      </c>
      <c r="C31" s="11">
        <v>25127.95</v>
      </c>
      <c r="D31" s="12">
        <v>-1.52E-2</v>
      </c>
      <c r="E31" s="12">
        <v>6.6E-3</v>
      </c>
    </row>
    <row r="32" spans="1:18" ht="14.25" customHeight="1">
      <c r="A32" s="18">
        <v>45606</v>
      </c>
      <c r="B32" s="11">
        <v>1320.05</v>
      </c>
      <c r="C32" s="11">
        <v>24964.25</v>
      </c>
      <c r="D32" s="12">
        <v>-2.3E-3</v>
      </c>
      <c r="E32" s="12">
        <v>-1.4E-3</v>
      </c>
    </row>
    <row r="33" spans="1:5" ht="14.25" customHeight="1">
      <c r="A33" s="18">
        <v>45575</v>
      </c>
      <c r="B33" s="11">
        <v>1323.05</v>
      </c>
      <c r="C33" s="11">
        <v>24998.45</v>
      </c>
      <c r="D33" s="12">
        <v>-5.0000000000000001E-4</v>
      </c>
      <c r="E33" s="12">
        <v>6.9999999999999999E-4</v>
      </c>
    </row>
    <row r="34" spans="1:5" ht="14.25" customHeight="1">
      <c r="A34" s="18">
        <v>45545</v>
      </c>
      <c r="B34" s="11">
        <v>1323.75</v>
      </c>
      <c r="C34" s="11">
        <v>24981.95</v>
      </c>
      <c r="D34" s="12">
        <v>2.0000000000000001E-4</v>
      </c>
      <c r="E34" s="12">
        <v>-1.1999999999999999E-3</v>
      </c>
    </row>
    <row r="35" spans="1:5" ht="14.25" customHeight="1">
      <c r="A35" s="18">
        <v>45514</v>
      </c>
      <c r="B35" s="11">
        <v>1323.55</v>
      </c>
      <c r="C35" s="11">
        <v>25013.15</v>
      </c>
      <c r="D35" s="12">
        <v>1.37E-2</v>
      </c>
      <c r="E35" s="12">
        <v>8.8000000000000005E-3</v>
      </c>
    </row>
    <row r="36" spans="1:5" ht="14.25" customHeight="1">
      <c r="A36" s="18">
        <v>45483</v>
      </c>
      <c r="B36" s="11">
        <v>1305.7</v>
      </c>
      <c r="C36" s="11">
        <v>24795.75</v>
      </c>
      <c r="D36" s="12">
        <v>-3.1300000000000001E-2</v>
      </c>
      <c r="E36" s="12">
        <v>-8.6999999999999994E-3</v>
      </c>
    </row>
    <row r="37" spans="1:5" ht="14.25" customHeight="1">
      <c r="A37" s="18">
        <v>45392</v>
      </c>
      <c r="B37" s="11">
        <v>1347.9</v>
      </c>
      <c r="C37" s="11">
        <v>25014.6</v>
      </c>
      <c r="D37" s="12">
        <v>2.5999999999999999E-2</v>
      </c>
      <c r="E37" s="12">
        <v>-9.2999999999999992E-3</v>
      </c>
    </row>
    <row r="38" spans="1:5" ht="14.25" customHeight="1">
      <c r="A38" s="18">
        <v>45361</v>
      </c>
      <c r="B38" s="11">
        <v>1313.8</v>
      </c>
      <c r="C38" s="11">
        <v>25250.1</v>
      </c>
      <c r="D38" s="12">
        <v>-2.6200000000000001E-2</v>
      </c>
      <c r="E38" s="12">
        <v>-2.12E-2</v>
      </c>
    </row>
    <row r="39" spans="1:5" ht="14.25" customHeight="1">
      <c r="A39" s="18">
        <v>45301</v>
      </c>
      <c r="B39" s="11">
        <v>1349.2</v>
      </c>
      <c r="C39" s="11">
        <v>25796.9</v>
      </c>
      <c r="D39" s="12">
        <v>-1.32E-2</v>
      </c>
      <c r="E39" s="12">
        <v>-5.0000000000000001E-4</v>
      </c>
    </row>
    <row r="40" spans="1:5" ht="14.25" customHeight="1">
      <c r="A40" s="10" t="s">
        <v>54</v>
      </c>
      <c r="B40" s="11">
        <v>1367.25</v>
      </c>
      <c r="C40" s="11">
        <v>25810.85</v>
      </c>
      <c r="D40" s="12">
        <v>-2.86E-2</v>
      </c>
      <c r="E40" s="12">
        <v>-1.41E-2</v>
      </c>
    </row>
    <row r="41" spans="1:5" ht="14.25" customHeight="1">
      <c r="A41" s="10" t="s">
        <v>55</v>
      </c>
      <c r="B41" s="11">
        <v>1407.55</v>
      </c>
      <c r="C41" s="11">
        <v>26178.95</v>
      </c>
      <c r="D41" s="12">
        <v>6.5500000000000003E-2</v>
      </c>
      <c r="E41" s="12">
        <v>-1.4E-3</v>
      </c>
    </row>
    <row r="42" spans="1:5" ht="14.25" customHeight="1">
      <c r="A42" s="10" t="s">
        <v>56</v>
      </c>
      <c r="B42" s="11">
        <v>1321.05</v>
      </c>
      <c r="C42" s="11">
        <v>26216.05</v>
      </c>
      <c r="D42" s="12">
        <v>-7.6E-3</v>
      </c>
      <c r="E42" s="12">
        <v>8.0999999999999996E-3</v>
      </c>
    </row>
    <row r="43" spans="1:5" ht="14.25" customHeight="1">
      <c r="A43" s="10" t="s">
        <v>57</v>
      </c>
      <c r="B43" s="11">
        <v>1331.15</v>
      </c>
      <c r="C43" s="11">
        <v>26004.15</v>
      </c>
      <c r="D43" s="12">
        <v>1.9E-2</v>
      </c>
      <c r="E43" s="12">
        <v>2.5000000000000001E-3</v>
      </c>
    </row>
    <row r="44" spans="1:5" ht="14.25" customHeight="1">
      <c r="A44" s="10" t="s">
        <v>58</v>
      </c>
      <c r="B44" s="11">
        <v>1306.3</v>
      </c>
      <c r="C44" s="11">
        <v>25940.400000000001</v>
      </c>
      <c r="D44" s="12">
        <v>-1.52E-2</v>
      </c>
      <c r="E44" s="12">
        <v>1E-4</v>
      </c>
    </row>
    <row r="45" spans="1:5" ht="14.25" customHeight="1">
      <c r="A45" s="10" t="s">
        <v>59</v>
      </c>
      <c r="B45" s="11">
        <v>1326.45</v>
      </c>
      <c r="C45" s="11">
        <v>25939.05</v>
      </c>
      <c r="D45" s="12">
        <v>-6.4000000000000003E-3</v>
      </c>
      <c r="E45" s="12">
        <v>5.7000000000000002E-3</v>
      </c>
    </row>
    <row r="46" spans="1:5" ht="14.25" customHeight="1">
      <c r="A46" s="10" t="s">
        <v>60</v>
      </c>
      <c r="B46" s="11">
        <v>1335.05</v>
      </c>
      <c r="C46" s="11">
        <v>25790.95</v>
      </c>
      <c r="D46" s="12">
        <v>-2.86E-2</v>
      </c>
      <c r="E46" s="12">
        <v>1.4800000000000001E-2</v>
      </c>
    </row>
    <row r="47" spans="1:5" ht="14.25" customHeight="1">
      <c r="A47" s="10" t="s">
        <v>61</v>
      </c>
      <c r="B47" s="11">
        <v>1374.3</v>
      </c>
      <c r="C47" s="11">
        <v>25415.8</v>
      </c>
      <c r="D47" s="12">
        <v>-2.8999999999999998E-3</v>
      </c>
      <c r="E47" s="12">
        <v>1.5E-3</v>
      </c>
    </row>
    <row r="48" spans="1:5" ht="14.25" customHeight="1">
      <c r="A48" s="10" t="s">
        <v>62</v>
      </c>
      <c r="B48" s="11">
        <v>1378.3</v>
      </c>
      <c r="C48" s="11">
        <v>25377.55</v>
      </c>
      <c r="D48" s="12">
        <v>-1.4800000000000001E-2</v>
      </c>
      <c r="E48" s="12">
        <v>-1.6000000000000001E-3</v>
      </c>
    </row>
    <row r="49" spans="1:5" ht="14.25" customHeight="1">
      <c r="A49" s="10" t="s">
        <v>63</v>
      </c>
      <c r="B49" s="11">
        <v>1398.95</v>
      </c>
      <c r="C49" s="11">
        <v>25418.55</v>
      </c>
      <c r="D49" s="12">
        <v>3.3E-3</v>
      </c>
      <c r="E49" s="12">
        <v>1.4E-3</v>
      </c>
    </row>
    <row r="50" spans="1:5" ht="14.25" customHeight="1">
      <c r="A50" s="10" t="s">
        <v>64</v>
      </c>
      <c r="B50" s="11">
        <v>1394.35</v>
      </c>
      <c r="C50" s="11">
        <v>25383.75</v>
      </c>
      <c r="D50" s="12">
        <v>9.7999999999999997E-3</v>
      </c>
      <c r="E50" s="12">
        <v>1.1000000000000001E-3</v>
      </c>
    </row>
    <row r="51" spans="1:5" ht="14.25" customHeight="1">
      <c r="A51" s="10" t="s">
        <v>65</v>
      </c>
      <c r="B51" s="11">
        <v>1380.8</v>
      </c>
      <c r="C51" s="11">
        <v>25356.5</v>
      </c>
      <c r="D51" s="12">
        <v>5.1999999999999998E-3</v>
      </c>
      <c r="E51" s="12">
        <v>-1.2999999999999999E-3</v>
      </c>
    </row>
    <row r="52" spans="1:5" ht="14.25" customHeight="1">
      <c r="A52" s="18">
        <v>45635</v>
      </c>
      <c r="B52" s="11">
        <v>1373.65</v>
      </c>
      <c r="C52" s="11">
        <v>25388.9</v>
      </c>
      <c r="D52" s="12">
        <v>1.32E-2</v>
      </c>
      <c r="E52" s="12">
        <v>1.89E-2</v>
      </c>
    </row>
    <row r="53" spans="1:5" ht="14.25" customHeight="1">
      <c r="A53" s="18">
        <v>45605</v>
      </c>
      <c r="B53" s="11">
        <v>1355.75</v>
      </c>
      <c r="C53" s="11">
        <v>24918.45</v>
      </c>
      <c r="D53" s="12">
        <v>-2.1899999999999999E-2</v>
      </c>
      <c r="E53" s="12">
        <v>-4.8999999999999998E-3</v>
      </c>
    </row>
    <row r="54" spans="1:5" ht="14.25" customHeight="1">
      <c r="A54" s="18">
        <v>45574</v>
      </c>
      <c r="B54" s="11">
        <v>1386.1</v>
      </c>
      <c r="C54" s="11">
        <v>25041.1</v>
      </c>
      <c r="D54" s="12">
        <v>1.3899999999999999E-2</v>
      </c>
      <c r="E54" s="12">
        <v>4.1999999999999997E-3</v>
      </c>
    </row>
    <row r="55" spans="1:5" ht="14.25" customHeight="1">
      <c r="A55" s="18">
        <v>45544</v>
      </c>
      <c r="B55" s="11">
        <v>1367.1</v>
      </c>
      <c r="C55" s="11">
        <v>24936.400000000001</v>
      </c>
      <c r="D55" s="12">
        <v>-2.1999999999999999E-2</v>
      </c>
      <c r="E55" s="12">
        <v>3.3999999999999998E-3</v>
      </c>
    </row>
    <row r="56" spans="1:5" ht="14.25" customHeight="1">
      <c r="A56" s="18">
        <v>45452</v>
      </c>
      <c r="B56" s="11">
        <v>1397.9</v>
      </c>
      <c r="C56" s="11">
        <v>24852.15</v>
      </c>
      <c r="D56" s="12">
        <v>-5.9999999999999995E-4</v>
      </c>
      <c r="E56" s="12">
        <v>-1.17E-2</v>
      </c>
    </row>
    <row r="57" spans="1:5" ht="14.25" customHeight="1">
      <c r="A57" s="18">
        <v>45421</v>
      </c>
      <c r="B57" s="11">
        <v>1398.7</v>
      </c>
      <c r="C57" s="11">
        <v>25145.1</v>
      </c>
      <c r="D57" s="12">
        <v>-1E-3</v>
      </c>
      <c r="E57" s="12">
        <v>-2.0999999999999999E-3</v>
      </c>
    </row>
    <row r="58" spans="1:5" ht="14.25" customHeight="1">
      <c r="A58" s="18">
        <v>45391</v>
      </c>
      <c r="B58" s="11">
        <v>1400.05</v>
      </c>
      <c r="C58" s="11">
        <v>25198.7</v>
      </c>
      <c r="D58" s="12">
        <v>3.5000000000000001E-3</v>
      </c>
      <c r="E58" s="12">
        <v>-3.2000000000000002E-3</v>
      </c>
    </row>
    <row r="59" spans="1:5" ht="14.25" customHeight="1">
      <c r="A59" s="18">
        <v>45360</v>
      </c>
      <c r="B59" s="11">
        <v>1395.1</v>
      </c>
      <c r="C59" s="11">
        <v>25279.85</v>
      </c>
      <c r="D59" s="12">
        <v>7.1999999999999998E-3</v>
      </c>
      <c r="E59" s="12">
        <v>0</v>
      </c>
    </row>
    <row r="60" spans="1:5" ht="14.25" customHeight="1">
      <c r="A60" s="18">
        <v>45331</v>
      </c>
      <c r="B60" s="11">
        <v>1385.1</v>
      </c>
      <c r="C60" s="11">
        <v>25278.7</v>
      </c>
      <c r="D60" s="12">
        <v>2.7900000000000001E-2</v>
      </c>
      <c r="E60" s="12">
        <v>1.6999999999999999E-3</v>
      </c>
    </row>
    <row r="61" spans="1:5" ht="14.25" customHeight="1">
      <c r="A61" s="10" t="s">
        <v>66</v>
      </c>
      <c r="B61" s="11">
        <v>1347.55</v>
      </c>
      <c r="C61" s="11">
        <v>25235.9</v>
      </c>
      <c r="D61" s="12">
        <v>1.35E-2</v>
      </c>
      <c r="E61" s="12">
        <v>3.3E-3</v>
      </c>
    </row>
    <row r="62" spans="1:5" ht="14.25" customHeight="1">
      <c r="A62" s="10" t="s">
        <v>67</v>
      </c>
      <c r="B62" s="11">
        <v>1329.6</v>
      </c>
      <c r="C62" s="11">
        <v>25151.95</v>
      </c>
      <c r="D62" s="12">
        <v>-6.0000000000000001E-3</v>
      </c>
      <c r="E62" s="12">
        <v>4.0000000000000001E-3</v>
      </c>
    </row>
    <row r="63" spans="1:5" ht="14.25" customHeight="1">
      <c r="A63" s="10" t="s">
        <v>68</v>
      </c>
      <c r="B63" s="11">
        <v>1337.6</v>
      </c>
      <c r="C63" s="11">
        <v>25052.35</v>
      </c>
      <c r="D63" s="12">
        <v>3.5000000000000001E-3</v>
      </c>
      <c r="E63" s="12">
        <v>1.4E-3</v>
      </c>
    </row>
    <row r="64" spans="1:5" ht="14.25" customHeight="1">
      <c r="A64" s="10" t="s">
        <v>69</v>
      </c>
      <c r="B64" s="11">
        <v>1332.9</v>
      </c>
      <c r="C64" s="11">
        <v>25017.75</v>
      </c>
      <c r="D64" s="12">
        <v>1.9699999999999999E-2</v>
      </c>
      <c r="E64" s="12">
        <v>2.9999999999999997E-4</v>
      </c>
    </row>
    <row r="65" spans="1:5" ht="14.25" customHeight="1">
      <c r="A65" s="10" t="s">
        <v>70</v>
      </c>
      <c r="B65" s="11">
        <v>1307.0999999999999</v>
      </c>
      <c r="C65" s="11">
        <v>25010.6</v>
      </c>
      <c r="D65" s="12">
        <v>6.7999999999999996E-3</v>
      </c>
      <c r="E65" s="12">
        <v>7.6E-3</v>
      </c>
    </row>
    <row r="66" spans="1:5" ht="14.25" customHeight="1">
      <c r="A66" s="10" t="s">
        <v>71</v>
      </c>
      <c r="B66" s="11">
        <v>1298.25</v>
      </c>
      <c r="C66" s="11">
        <v>24823.15</v>
      </c>
      <c r="D66" s="12">
        <v>3.6999999999999998E-2</v>
      </c>
      <c r="E66" s="12">
        <v>5.0000000000000001E-4</v>
      </c>
    </row>
    <row r="67" spans="1:5" ht="14.25" customHeight="1">
      <c r="A67" s="10" t="s">
        <v>72</v>
      </c>
      <c r="B67" s="11">
        <v>1251.95</v>
      </c>
      <c r="C67" s="11">
        <v>24811.5</v>
      </c>
      <c r="D67" s="12">
        <v>0.01</v>
      </c>
      <c r="E67" s="12">
        <v>1.6999999999999999E-3</v>
      </c>
    </row>
    <row r="68" spans="1:5" ht="14.25" customHeight="1">
      <c r="A68" s="10" t="s">
        <v>73</v>
      </c>
      <c r="B68" s="11">
        <v>1239.5999999999999</v>
      </c>
      <c r="C68" s="11">
        <v>24770.2</v>
      </c>
      <c r="D68" s="12">
        <v>1.8100000000000002E-2</v>
      </c>
      <c r="E68" s="12">
        <v>2.8999999999999998E-3</v>
      </c>
    </row>
    <row r="69" spans="1:5" ht="14.25" customHeight="1">
      <c r="A69" s="10" t="s">
        <v>74</v>
      </c>
      <c r="B69" s="11">
        <v>1217.5999999999999</v>
      </c>
      <c r="C69" s="11">
        <v>24698.85</v>
      </c>
      <c r="D69" s="12">
        <v>-1.1599999999999999E-2</v>
      </c>
      <c r="E69" s="12">
        <v>5.1000000000000004E-3</v>
      </c>
    </row>
    <row r="70" spans="1:5" ht="14.25" customHeight="1">
      <c r="A70" s="10" t="s">
        <v>75</v>
      </c>
      <c r="B70" s="11">
        <v>1231.9000000000001</v>
      </c>
      <c r="C70" s="11">
        <v>24572.65</v>
      </c>
      <c r="D70" s="12">
        <v>8.8000000000000005E-3</v>
      </c>
      <c r="E70" s="12">
        <v>1.2999999999999999E-3</v>
      </c>
    </row>
    <row r="71" spans="1:5" ht="14.25" customHeight="1">
      <c r="A71" s="10" t="s">
        <v>76</v>
      </c>
      <c r="B71" s="11">
        <v>1221.1500000000001</v>
      </c>
      <c r="C71" s="11">
        <v>24541.15</v>
      </c>
      <c r="D71" s="12">
        <v>-7.6E-3</v>
      </c>
      <c r="E71" s="12">
        <v>1.6500000000000001E-2</v>
      </c>
    </row>
    <row r="72" spans="1:5" ht="14.25" customHeight="1">
      <c r="A72" s="10" t="s">
        <v>77</v>
      </c>
      <c r="B72" s="11">
        <v>1230.45</v>
      </c>
      <c r="C72" s="11">
        <v>24143.75</v>
      </c>
      <c r="D72" s="12">
        <v>-1.78E-2</v>
      </c>
      <c r="E72" s="12">
        <v>2.0000000000000001E-4</v>
      </c>
    </row>
    <row r="73" spans="1:5" ht="14.25" customHeight="1">
      <c r="A73" s="10" t="s">
        <v>78</v>
      </c>
      <c r="B73" s="11">
        <v>1252.7</v>
      </c>
      <c r="C73" s="11">
        <v>24139</v>
      </c>
      <c r="D73" s="12">
        <v>1.18E-2</v>
      </c>
      <c r="E73" s="12">
        <v>-8.5000000000000006E-3</v>
      </c>
    </row>
    <row r="74" spans="1:5" ht="14.25" customHeight="1">
      <c r="A74" s="18">
        <v>45634</v>
      </c>
      <c r="B74" s="11">
        <v>1238.0999999999999</v>
      </c>
      <c r="C74" s="11">
        <v>24347</v>
      </c>
      <c r="D74" s="12">
        <v>-2.3E-3</v>
      </c>
      <c r="E74" s="12">
        <v>-8.0000000000000004E-4</v>
      </c>
    </row>
    <row r="75" spans="1:5" ht="14.25" customHeight="1">
      <c r="A75" s="18">
        <v>45543</v>
      </c>
      <c r="B75" s="11">
        <v>1240.95</v>
      </c>
      <c r="C75" s="11">
        <v>24367.5</v>
      </c>
      <c r="D75" s="12">
        <v>-3.0999999999999999E-3</v>
      </c>
      <c r="E75" s="12">
        <v>1.04E-2</v>
      </c>
    </row>
    <row r="76" spans="1:5" ht="14.25" customHeight="1">
      <c r="A76" s="18">
        <v>45512</v>
      </c>
      <c r="B76" s="11">
        <v>1244.75</v>
      </c>
      <c r="C76" s="11">
        <v>24117</v>
      </c>
      <c r="D76" s="12">
        <v>8.8999999999999999E-3</v>
      </c>
      <c r="E76" s="12">
        <v>-7.4000000000000003E-3</v>
      </c>
    </row>
    <row r="77" spans="1:5" ht="14.25" customHeight="1">
      <c r="A77" s="18">
        <v>45481</v>
      </c>
      <c r="B77" s="11">
        <v>1233.75</v>
      </c>
      <c r="C77" s="11">
        <v>24297.5</v>
      </c>
      <c r="D77" s="12">
        <v>2.41E-2</v>
      </c>
      <c r="E77" s="12">
        <v>1.2699999999999999E-2</v>
      </c>
    </row>
    <row r="78" spans="1:5" ht="14.25" customHeight="1">
      <c r="A78" s="18">
        <v>45451</v>
      </c>
      <c r="B78" s="11">
        <v>1204.75</v>
      </c>
      <c r="C78" s="11">
        <v>23992.55</v>
      </c>
      <c r="D78" s="12">
        <v>-4.0300000000000002E-2</v>
      </c>
      <c r="E78" s="12">
        <v>-2.5999999999999999E-3</v>
      </c>
    </row>
    <row r="79" spans="1:5" ht="14.25" customHeight="1">
      <c r="A79" s="18">
        <v>45420</v>
      </c>
      <c r="B79" s="11">
        <v>1255.4000000000001</v>
      </c>
      <c r="C79" s="11">
        <v>24055.599999999999</v>
      </c>
      <c r="D79" s="12">
        <v>-7.0699999999999999E-2</v>
      </c>
      <c r="E79" s="12">
        <v>-2.6800000000000001E-2</v>
      </c>
    </row>
    <row r="80" spans="1:5" ht="14.25" customHeight="1">
      <c r="A80" s="18">
        <v>45330</v>
      </c>
      <c r="B80" s="11">
        <v>1350.95</v>
      </c>
      <c r="C80" s="11">
        <v>24717.7</v>
      </c>
      <c r="D80" s="12">
        <v>-8.9999999999999993E-3</v>
      </c>
      <c r="E80" s="12">
        <v>-1.17E-2</v>
      </c>
    </row>
    <row r="81" spans="1:5" ht="14.25" customHeight="1">
      <c r="A81" s="18">
        <v>45299</v>
      </c>
      <c r="B81" s="11">
        <v>1363.2</v>
      </c>
      <c r="C81" s="11">
        <v>25010.9</v>
      </c>
      <c r="D81" s="12">
        <v>-5.7000000000000002E-3</v>
      </c>
      <c r="E81" s="12">
        <v>2.3999999999999998E-3</v>
      </c>
    </row>
    <row r="82" spans="1:5" ht="14.25" customHeight="1">
      <c r="A82" s="10" t="s">
        <v>79</v>
      </c>
      <c r="B82" s="11">
        <v>1370.95</v>
      </c>
      <c r="C82" s="11">
        <v>24951.15</v>
      </c>
      <c r="D82" s="12">
        <v>3.39E-2</v>
      </c>
      <c r="E82" s="12">
        <v>3.8E-3</v>
      </c>
    </row>
    <row r="83" spans="1:5" ht="14.25" customHeight="1">
      <c r="A83" s="10" t="s">
        <v>80</v>
      </c>
      <c r="B83" s="11">
        <v>1325.95</v>
      </c>
      <c r="C83" s="11">
        <v>24857.3</v>
      </c>
      <c r="D83" s="12">
        <v>-2.2100000000000002E-2</v>
      </c>
      <c r="E83" s="12">
        <v>8.9999999999999998E-4</v>
      </c>
    </row>
    <row r="84" spans="1:5" ht="14.25" customHeight="1">
      <c r="A84" s="10" t="s">
        <v>81</v>
      </c>
      <c r="B84" s="11">
        <v>1355.85</v>
      </c>
      <c r="C84" s="11">
        <v>24836.1</v>
      </c>
      <c r="D84" s="12">
        <v>-3.8999999999999998E-3</v>
      </c>
      <c r="E84" s="12">
        <v>1E-4</v>
      </c>
    </row>
    <row r="85" spans="1:5" ht="14.25" customHeight="1">
      <c r="A85" s="10" t="s">
        <v>82</v>
      </c>
      <c r="B85" s="11">
        <v>1361.15</v>
      </c>
      <c r="C85" s="11">
        <v>24834.85</v>
      </c>
      <c r="D85" s="12">
        <v>3.09E-2</v>
      </c>
      <c r="E85" s="12">
        <v>1.7600000000000001E-2</v>
      </c>
    </row>
    <row r="86" spans="1:5" ht="14.25" customHeight="1">
      <c r="A86" s="10" t="s">
        <v>83</v>
      </c>
      <c r="B86" s="11">
        <v>1320.3</v>
      </c>
      <c r="C86" s="11">
        <v>24406.1</v>
      </c>
      <c r="D86" s="12">
        <v>-6.7999999999999996E-3</v>
      </c>
      <c r="E86" s="12">
        <v>-2.9999999999999997E-4</v>
      </c>
    </row>
    <row r="87" spans="1:5" ht="14.25" customHeight="1">
      <c r="A87" s="10" t="s">
        <v>84</v>
      </c>
      <c r="B87" s="11">
        <v>1329.4</v>
      </c>
      <c r="C87" s="11">
        <v>24413.5</v>
      </c>
      <c r="D87" s="12">
        <v>3.78E-2</v>
      </c>
      <c r="E87" s="12">
        <v>-2.7000000000000001E-3</v>
      </c>
    </row>
    <row r="88" spans="1:5" ht="14.25" customHeight="1">
      <c r="A88" s="10" t="s">
        <v>85</v>
      </c>
      <c r="B88" s="11">
        <v>1281</v>
      </c>
      <c r="C88" s="11">
        <v>24479.05</v>
      </c>
      <c r="D88" s="12">
        <v>-2.6599999999999999E-2</v>
      </c>
      <c r="E88" s="12">
        <v>-1.1999999999999999E-3</v>
      </c>
    </row>
    <row r="89" spans="1:5" ht="14.25" customHeight="1">
      <c r="A89" s="10" t="s">
        <v>86</v>
      </c>
      <c r="B89" s="11">
        <v>1316</v>
      </c>
      <c r="C89" s="11">
        <v>24509.25</v>
      </c>
      <c r="D89" s="12">
        <v>-1.52E-2</v>
      </c>
      <c r="E89" s="12">
        <v>-8.9999999999999998E-4</v>
      </c>
    </row>
    <row r="90" spans="1:5" ht="14.25" customHeight="1">
      <c r="A90" s="10" t="s">
        <v>87</v>
      </c>
      <c r="B90" s="11">
        <v>1336.3</v>
      </c>
      <c r="C90" s="11">
        <v>24530.9</v>
      </c>
      <c r="D90" s="12">
        <v>1.49E-2</v>
      </c>
      <c r="E90" s="12">
        <v>-1.09E-2</v>
      </c>
    </row>
    <row r="91" spans="1:5" ht="14.25" customHeight="1">
      <c r="A91" s="10" t="s">
        <v>88</v>
      </c>
      <c r="B91" s="11">
        <v>1316.7</v>
      </c>
      <c r="C91" s="11">
        <v>24800.85</v>
      </c>
      <c r="D91" s="12">
        <v>-7.9000000000000008E-3</v>
      </c>
      <c r="E91" s="12">
        <v>7.6E-3</v>
      </c>
    </row>
    <row r="92" spans="1:5" ht="14.25" customHeight="1">
      <c r="A92" s="10" t="s">
        <v>89</v>
      </c>
      <c r="B92" s="11">
        <v>1327.2</v>
      </c>
      <c r="C92" s="11">
        <v>24613</v>
      </c>
      <c r="D92" s="12">
        <v>-2.5999999999999999E-3</v>
      </c>
      <c r="E92" s="12">
        <v>1.1000000000000001E-3</v>
      </c>
    </row>
    <row r="93" spans="1:5" ht="14.25" customHeight="1">
      <c r="A93" s="10" t="s">
        <v>90</v>
      </c>
      <c r="B93" s="11">
        <v>1330.65</v>
      </c>
      <c r="C93" s="11">
        <v>24586.7</v>
      </c>
      <c r="D93" s="12">
        <v>-1.9900000000000001E-2</v>
      </c>
      <c r="E93" s="12">
        <v>3.5000000000000001E-3</v>
      </c>
    </row>
    <row r="94" spans="1:5" ht="14.25" customHeight="1">
      <c r="A94" s="18">
        <v>45633</v>
      </c>
      <c r="B94" s="11">
        <v>1357.7</v>
      </c>
      <c r="C94" s="11">
        <v>24502.15</v>
      </c>
      <c r="D94" s="12">
        <v>-2.5700000000000001E-2</v>
      </c>
      <c r="E94" s="12">
        <v>7.7000000000000002E-3</v>
      </c>
    </row>
    <row r="95" spans="1:5" ht="14.25" customHeight="1">
      <c r="A95" s="18">
        <v>45603</v>
      </c>
      <c r="B95" s="11">
        <v>1393.45</v>
      </c>
      <c r="C95" s="11">
        <v>24315.95</v>
      </c>
      <c r="D95" s="12">
        <v>3.56E-2</v>
      </c>
      <c r="E95" s="12">
        <v>-2.9999999999999997E-4</v>
      </c>
    </row>
    <row r="96" spans="1:5" ht="14.25" customHeight="1">
      <c r="A96" s="18">
        <v>45572</v>
      </c>
      <c r="B96" s="11">
        <v>1345.5</v>
      </c>
      <c r="C96" s="11">
        <v>24324.45</v>
      </c>
      <c r="D96" s="12">
        <v>3.2099999999999997E-2</v>
      </c>
      <c r="E96" s="12">
        <v>-4.4999999999999997E-3</v>
      </c>
    </row>
    <row r="97" spans="1:5" ht="14.25" customHeight="1">
      <c r="A97" s="18">
        <v>45542</v>
      </c>
      <c r="B97" s="11">
        <v>1303.5999999999999</v>
      </c>
      <c r="C97" s="11">
        <v>24433.200000000001</v>
      </c>
      <c r="D97" s="12">
        <v>2.4299999999999999E-2</v>
      </c>
      <c r="E97" s="12">
        <v>4.5999999999999999E-3</v>
      </c>
    </row>
    <row r="98" spans="1:5" ht="14.25" customHeight="1">
      <c r="A98" s="18">
        <v>45511</v>
      </c>
      <c r="B98" s="11">
        <v>1272.6500000000001</v>
      </c>
      <c r="C98" s="11">
        <v>24320.55</v>
      </c>
      <c r="D98" s="12">
        <v>3.6400000000000002E-2</v>
      </c>
      <c r="E98" s="12">
        <v>-1E-4</v>
      </c>
    </row>
    <row r="99" spans="1:5" ht="14.25" customHeight="1">
      <c r="A99" s="18">
        <v>45419</v>
      </c>
      <c r="B99" s="11">
        <v>1228</v>
      </c>
      <c r="C99" s="11">
        <v>24323.85</v>
      </c>
      <c r="D99" s="12">
        <v>-2.0000000000000001E-4</v>
      </c>
      <c r="E99" s="12">
        <v>8.9999999999999998E-4</v>
      </c>
    </row>
    <row r="100" spans="1:5" ht="14.25" customHeight="1">
      <c r="A100" s="18">
        <v>45389</v>
      </c>
      <c r="B100" s="11">
        <v>1228.25</v>
      </c>
      <c r="C100" s="11">
        <v>24302.15</v>
      </c>
      <c r="D100" s="12">
        <v>-1.37E-2</v>
      </c>
      <c r="E100" s="12">
        <v>5.9999999999999995E-4</v>
      </c>
    </row>
    <row r="101" spans="1:5" ht="14.25" customHeight="1">
      <c r="A101" s="18">
        <v>45358</v>
      </c>
      <c r="B101" s="11">
        <v>1245.3499999999999</v>
      </c>
      <c r="C101" s="11">
        <v>24286.5</v>
      </c>
      <c r="D101" s="12">
        <v>2.7400000000000001E-2</v>
      </c>
      <c r="E101" s="12">
        <v>6.7000000000000002E-3</v>
      </c>
    </row>
    <row r="102" spans="1:5" ht="14.25" customHeight="1">
      <c r="A102" s="18">
        <v>45329</v>
      </c>
      <c r="B102" s="11">
        <v>1212.1500000000001</v>
      </c>
      <c r="C102" s="11">
        <v>24123.85</v>
      </c>
      <c r="D102" s="12">
        <v>3.6499999999999998E-2</v>
      </c>
      <c r="E102" s="12">
        <v>-6.9999999999999999E-4</v>
      </c>
    </row>
    <row r="103" spans="1:5" ht="14.25" customHeight="1">
      <c r="A103" s="18">
        <v>45298</v>
      </c>
      <c r="B103" s="11">
        <v>1169.45</v>
      </c>
      <c r="C103" s="11">
        <v>24141.95</v>
      </c>
      <c r="D103" s="12">
        <v>-5.3E-3</v>
      </c>
      <c r="E103" s="12">
        <v>5.4999999999999997E-3</v>
      </c>
    </row>
    <row r="104" spans="1:5" ht="14.25" customHeight="1">
      <c r="A104" s="10" t="s">
        <v>91</v>
      </c>
      <c r="B104" s="11">
        <v>1175.7</v>
      </c>
      <c r="C104" s="11">
        <v>24010.6</v>
      </c>
      <c r="D104" s="12">
        <v>-5.8999999999999999E-3</v>
      </c>
      <c r="E104" s="12">
        <v>-1.4E-3</v>
      </c>
    </row>
    <row r="105" spans="1:5" ht="14.25" customHeight="1">
      <c r="A105" s="10" t="s">
        <v>92</v>
      </c>
      <c r="B105" s="11">
        <v>1182.7</v>
      </c>
      <c r="C105" s="11">
        <v>24044.5</v>
      </c>
      <c r="D105" s="12">
        <v>-5.5999999999999999E-3</v>
      </c>
      <c r="E105" s="12">
        <v>7.4000000000000003E-3</v>
      </c>
    </row>
    <row r="106" spans="1:5" ht="14.25" customHeight="1">
      <c r="A106" s="10" t="s">
        <v>93</v>
      </c>
      <c r="B106" s="11">
        <v>1189.4000000000001</v>
      </c>
      <c r="C106" s="11">
        <v>23868.799999999999</v>
      </c>
      <c r="D106" s="12">
        <v>4.3E-3</v>
      </c>
      <c r="E106" s="12">
        <v>6.1999999999999998E-3</v>
      </c>
    </row>
    <row r="107" spans="1:5" ht="14.25" customHeight="1">
      <c r="A107" s="10" t="s">
        <v>94</v>
      </c>
      <c r="B107" s="11">
        <v>1184.3</v>
      </c>
      <c r="C107" s="11">
        <v>23721.3</v>
      </c>
      <c r="D107" s="12">
        <v>9.2999999999999992E-3</v>
      </c>
      <c r="E107" s="12">
        <v>7.7999999999999996E-3</v>
      </c>
    </row>
    <row r="108" spans="1:5" ht="14.25" customHeight="1">
      <c r="A108" s="10" t="s">
        <v>95</v>
      </c>
      <c r="B108" s="11">
        <v>1173.3499999999999</v>
      </c>
      <c r="C108" s="11">
        <v>23537.85</v>
      </c>
      <c r="D108" s="12">
        <v>1.43E-2</v>
      </c>
      <c r="E108" s="12">
        <v>1.6000000000000001E-3</v>
      </c>
    </row>
    <row r="109" spans="1:5" ht="14.25" customHeight="1">
      <c r="A109" s="10" t="s">
        <v>96</v>
      </c>
      <c r="B109" s="11">
        <v>1156.8499999999999</v>
      </c>
      <c r="C109" s="11">
        <v>23501.1</v>
      </c>
      <c r="D109" s="12">
        <v>1.1000000000000001E-3</v>
      </c>
      <c r="E109" s="12">
        <v>-2.8E-3</v>
      </c>
    </row>
    <row r="110" spans="1:5" ht="14.25" customHeight="1">
      <c r="A110" s="10" t="s">
        <v>97</v>
      </c>
      <c r="B110" s="11">
        <v>1155.5999999999999</v>
      </c>
      <c r="C110" s="11">
        <v>23567</v>
      </c>
      <c r="D110" s="12">
        <v>6.0000000000000001E-3</v>
      </c>
      <c r="E110" s="12">
        <v>2.2000000000000001E-3</v>
      </c>
    </row>
    <row r="111" spans="1:5" ht="14.25" customHeight="1">
      <c r="A111" s="10" t="s">
        <v>98</v>
      </c>
      <c r="B111" s="11">
        <v>1148.75</v>
      </c>
      <c r="C111" s="11">
        <v>23516</v>
      </c>
      <c r="D111" s="12">
        <v>-1.3899999999999999E-2</v>
      </c>
      <c r="E111" s="12">
        <v>-1.8E-3</v>
      </c>
    </row>
    <row r="112" spans="1:5" ht="14.25" customHeight="1">
      <c r="A112" s="10" t="s">
        <v>99</v>
      </c>
      <c r="B112" s="11">
        <v>1165</v>
      </c>
      <c r="C112" s="11">
        <v>23557.9</v>
      </c>
      <c r="D112" s="12">
        <v>-4.5199999999999997E-2</v>
      </c>
      <c r="E112" s="12">
        <v>3.8999999999999998E-3</v>
      </c>
    </row>
    <row r="113" spans="1:5" ht="14.25" customHeight="1">
      <c r="A113" s="10" t="s">
        <v>100</v>
      </c>
      <c r="B113" s="11">
        <v>1220.2</v>
      </c>
      <c r="C113" s="11">
        <v>23465.599999999999</v>
      </c>
      <c r="D113" s="12">
        <v>-5.4000000000000003E-3</v>
      </c>
      <c r="E113" s="12">
        <v>2.8999999999999998E-3</v>
      </c>
    </row>
    <row r="114" spans="1:5" ht="14.25" customHeight="1">
      <c r="A114" s="10" t="s">
        <v>101</v>
      </c>
      <c r="B114" s="11">
        <v>1226.8</v>
      </c>
      <c r="C114" s="11">
        <v>23398.9</v>
      </c>
      <c r="D114" s="12">
        <v>-2.3800000000000002E-2</v>
      </c>
      <c r="E114" s="12">
        <v>3.3E-3</v>
      </c>
    </row>
    <row r="115" spans="1:5" ht="14.25" customHeight="1">
      <c r="A115" s="18">
        <v>45632</v>
      </c>
      <c r="B115" s="11">
        <v>1256.6500000000001</v>
      </c>
      <c r="C115" s="11">
        <v>23322.95</v>
      </c>
      <c r="D115" s="12">
        <v>1.7600000000000001E-2</v>
      </c>
      <c r="E115" s="12">
        <v>2.5000000000000001E-3</v>
      </c>
    </row>
    <row r="116" spans="1:5" ht="14.25" customHeight="1">
      <c r="A116" s="18">
        <v>45602</v>
      </c>
      <c r="B116" s="11">
        <v>1234.95</v>
      </c>
      <c r="C116" s="11">
        <v>23264.85</v>
      </c>
      <c r="D116" s="12">
        <v>-3.3799999999999997E-2</v>
      </c>
      <c r="E116" s="12">
        <v>2.0000000000000001E-4</v>
      </c>
    </row>
    <row r="117" spans="1:5" ht="14.25" customHeight="1">
      <c r="A117" s="18">
        <v>45571</v>
      </c>
      <c r="B117" s="11">
        <v>1278.0999999999999</v>
      </c>
      <c r="C117" s="11">
        <v>23259.200000000001</v>
      </c>
      <c r="D117" s="12">
        <v>1.0699999999999999E-2</v>
      </c>
      <c r="E117" s="12">
        <v>-1.2999999999999999E-3</v>
      </c>
    </row>
    <row r="118" spans="1:5" ht="14.25" customHeight="1">
      <c r="A118" s="18">
        <v>45479</v>
      </c>
      <c r="B118" s="11">
        <v>1264.55</v>
      </c>
      <c r="C118" s="11">
        <v>23290.15</v>
      </c>
      <c r="D118" s="12">
        <v>6.8699999999999997E-2</v>
      </c>
      <c r="E118" s="12">
        <v>2.0500000000000001E-2</v>
      </c>
    </row>
    <row r="119" spans="1:5" ht="14.25" customHeight="1">
      <c r="A119" s="18">
        <v>45449</v>
      </c>
      <c r="B119" s="11">
        <v>1183.3</v>
      </c>
      <c r="C119" s="11">
        <v>22821.4</v>
      </c>
      <c r="D119" s="12">
        <v>7.1300000000000002E-2</v>
      </c>
      <c r="E119" s="12">
        <v>8.8999999999999999E-3</v>
      </c>
    </row>
    <row r="120" spans="1:5" ht="14.25" customHeight="1">
      <c r="A120" s="18">
        <v>45418</v>
      </c>
      <c r="B120" s="11">
        <v>1104.55</v>
      </c>
      <c r="C120" s="11">
        <v>22620.35</v>
      </c>
      <c r="D120" s="12">
        <v>3.1800000000000002E-2</v>
      </c>
      <c r="E120" s="12">
        <v>3.3599999999999998E-2</v>
      </c>
    </row>
    <row r="121" spans="1:5" ht="14.25" customHeight="1">
      <c r="A121" s="18">
        <v>45388</v>
      </c>
      <c r="B121" s="11">
        <v>1070.55</v>
      </c>
      <c r="C121" s="11">
        <v>21884.5</v>
      </c>
      <c r="D121" s="12">
        <v>-0.1246</v>
      </c>
      <c r="E121" s="12">
        <v>-5.9299999999999999E-2</v>
      </c>
    </row>
    <row r="122" spans="1:5" ht="14.25" customHeight="1">
      <c r="A122" s="18">
        <v>45357</v>
      </c>
      <c r="B122" s="11">
        <v>1222.9000000000001</v>
      </c>
      <c r="C122" s="11">
        <v>23263.9</v>
      </c>
      <c r="D122" s="12">
        <v>2.3300000000000001E-2</v>
      </c>
      <c r="E122" s="12">
        <v>3.2500000000000001E-2</v>
      </c>
    </row>
    <row r="123" spans="1:5" ht="14.25" customHeight="1">
      <c r="A123" s="10" t="s">
        <v>102</v>
      </c>
      <c r="B123" s="11">
        <v>1195.0999999999999</v>
      </c>
      <c r="C123" s="11">
        <v>22530.7</v>
      </c>
      <c r="D123" s="12">
        <v>0</v>
      </c>
      <c r="E123" s="12">
        <v>1.9E-3</v>
      </c>
    </row>
    <row r="124" spans="1:5" ht="14.25" customHeight="1">
      <c r="A124" s="10" t="s">
        <v>103</v>
      </c>
      <c r="B124" s="11">
        <v>1195.0999999999999</v>
      </c>
      <c r="C124" s="11">
        <v>22488.65</v>
      </c>
      <c r="D124" s="12">
        <v>-1.4999999999999999E-2</v>
      </c>
      <c r="E124" s="12">
        <v>-9.4999999999999998E-3</v>
      </c>
    </row>
    <row r="125" spans="1:5" ht="14.25" customHeight="1">
      <c r="A125" s="10" t="s">
        <v>104</v>
      </c>
      <c r="B125" s="11">
        <v>1213.3</v>
      </c>
      <c r="C125" s="11">
        <v>22704.7</v>
      </c>
      <c r="D125" s="12">
        <v>6.7999999999999996E-3</v>
      </c>
      <c r="E125" s="12">
        <v>-8.0000000000000002E-3</v>
      </c>
    </row>
    <row r="126" spans="1:5" ht="14.25" customHeight="1">
      <c r="A126" s="10" t="s">
        <v>105</v>
      </c>
      <c r="B126" s="11">
        <v>1205.1500000000001</v>
      </c>
      <c r="C126" s="11">
        <v>22888.15</v>
      </c>
      <c r="D126" s="12">
        <v>-4.7000000000000002E-3</v>
      </c>
      <c r="E126" s="12">
        <v>-1.9E-3</v>
      </c>
    </row>
    <row r="127" spans="1:5" ht="14.25" customHeight="1">
      <c r="A127" s="10" t="s">
        <v>106</v>
      </c>
      <c r="B127" s="11">
        <v>1210.8</v>
      </c>
      <c r="C127" s="11">
        <v>22932.45</v>
      </c>
      <c r="D127" s="12">
        <v>-1.37E-2</v>
      </c>
      <c r="E127" s="12">
        <v>-1.1000000000000001E-3</v>
      </c>
    </row>
    <row r="128" spans="1:5" ht="14.25" customHeight="1">
      <c r="A128" s="10" t="s">
        <v>107</v>
      </c>
      <c r="B128" s="11">
        <v>1227.5999999999999</v>
      </c>
      <c r="C128" s="11">
        <v>22957.1</v>
      </c>
      <c r="D128" s="12">
        <v>-2.0000000000000001E-4</v>
      </c>
      <c r="E128" s="12">
        <v>-5.0000000000000001E-4</v>
      </c>
    </row>
    <row r="129" spans="1:5" ht="14.25" customHeight="1">
      <c r="A129" s="10" t="s">
        <v>108</v>
      </c>
      <c r="B129" s="11">
        <v>1227.8</v>
      </c>
      <c r="C129" s="11">
        <v>22967.65</v>
      </c>
      <c r="D129" s="12">
        <v>1.4E-3</v>
      </c>
      <c r="E129" s="12">
        <v>1.6400000000000001E-2</v>
      </c>
    </row>
    <row r="130" spans="1:5" ht="14.25" customHeight="1">
      <c r="A130" s="10" t="s">
        <v>109</v>
      </c>
      <c r="B130" s="11">
        <v>1226.0999999999999</v>
      </c>
      <c r="C130" s="11">
        <v>22597.8</v>
      </c>
      <c r="D130" s="12">
        <v>-1.1299999999999999E-2</v>
      </c>
      <c r="E130" s="12">
        <v>3.0999999999999999E-3</v>
      </c>
    </row>
    <row r="131" spans="1:5" ht="14.25" customHeight="1">
      <c r="A131" s="10" t="s">
        <v>110</v>
      </c>
      <c r="B131" s="11">
        <v>1240.0999999999999</v>
      </c>
      <c r="C131" s="11">
        <v>22529.05</v>
      </c>
      <c r="D131" s="12">
        <v>3.4099999999999998E-2</v>
      </c>
      <c r="E131" s="12">
        <v>1.1999999999999999E-3</v>
      </c>
    </row>
    <row r="132" spans="1:5" ht="14.25" customHeight="1">
      <c r="A132" s="10" t="s">
        <v>111</v>
      </c>
      <c r="B132" s="11">
        <v>1199.2</v>
      </c>
      <c r="C132" s="11">
        <v>22502</v>
      </c>
      <c r="D132" s="12">
        <v>-2.2000000000000001E-3</v>
      </c>
      <c r="E132" s="12">
        <v>1.6000000000000001E-3</v>
      </c>
    </row>
    <row r="133" spans="1:5" ht="14.25" customHeight="1">
      <c r="A133" s="10" t="s">
        <v>112</v>
      </c>
      <c r="B133" s="11">
        <v>1201.8</v>
      </c>
      <c r="C133" s="11">
        <v>22466.1</v>
      </c>
      <c r="D133" s="12">
        <v>2.0999999999999999E-3</v>
      </c>
      <c r="E133" s="12">
        <v>2.8E-3</v>
      </c>
    </row>
    <row r="134" spans="1:5" ht="14.25" customHeight="1">
      <c r="A134" s="10" t="s">
        <v>113</v>
      </c>
      <c r="B134" s="11">
        <v>1199.25</v>
      </c>
      <c r="C134" s="11">
        <v>22403.85</v>
      </c>
      <c r="D134" s="12">
        <v>1.8800000000000001E-2</v>
      </c>
      <c r="E134" s="12">
        <v>9.1999999999999998E-3</v>
      </c>
    </row>
    <row r="135" spans="1:5" ht="14.25" customHeight="1">
      <c r="A135" s="10" t="s">
        <v>114</v>
      </c>
      <c r="B135" s="11">
        <v>1177.0999999999999</v>
      </c>
      <c r="C135" s="11">
        <v>22200.55</v>
      </c>
      <c r="D135" s="12">
        <v>1.72E-2</v>
      </c>
      <c r="E135" s="12">
        <v>-8.0000000000000004E-4</v>
      </c>
    </row>
    <row r="136" spans="1:5" ht="14.25" customHeight="1">
      <c r="A136" s="10" t="s">
        <v>115</v>
      </c>
      <c r="B136" s="11">
        <v>1157.1500000000001</v>
      </c>
      <c r="C136" s="11">
        <v>22217.85</v>
      </c>
      <c r="D136" s="12">
        <v>1E-3</v>
      </c>
      <c r="E136" s="12">
        <v>5.1000000000000004E-3</v>
      </c>
    </row>
    <row r="137" spans="1:5" ht="14.25" customHeight="1">
      <c r="A137" s="10" t="s">
        <v>116</v>
      </c>
      <c r="B137" s="11">
        <v>1156</v>
      </c>
      <c r="C137" s="11">
        <v>22104.05</v>
      </c>
      <c r="D137" s="12">
        <v>-7.1999999999999998E-3</v>
      </c>
      <c r="E137" s="12">
        <v>2.2000000000000001E-3</v>
      </c>
    </row>
    <row r="138" spans="1:5" ht="14.25" customHeight="1">
      <c r="A138" s="18">
        <v>45570</v>
      </c>
      <c r="B138" s="11">
        <v>1164.3499999999999</v>
      </c>
      <c r="C138" s="11">
        <v>22055.200000000001</v>
      </c>
      <c r="D138" s="12">
        <v>-1.9699999999999999E-2</v>
      </c>
      <c r="E138" s="12">
        <v>4.4000000000000003E-3</v>
      </c>
    </row>
    <row r="139" spans="1:5" ht="14.25" customHeight="1">
      <c r="A139" s="18">
        <v>45540</v>
      </c>
      <c r="B139" s="11">
        <v>1187.8</v>
      </c>
      <c r="C139" s="11">
        <v>21957.5</v>
      </c>
      <c r="D139" s="12">
        <v>-4.48E-2</v>
      </c>
      <c r="E139" s="12">
        <v>-1.55E-2</v>
      </c>
    </row>
    <row r="140" spans="1:5" ht="14.25" customHeight="1">
      <c r="A140" s="18">
        <v>45509</v>
      </c>
      <c r="B140" s="11">
        <v>1243.55</v>
      </c>
      <c r="C140" s="11">
        <v>22302.5</v>
      </c>
      <c r="D140" s="12">
        <v>3.0300000000000001E-2</v>
      </c>
      <c r="E140" s="12">
        <v>0</v>
      </c>
    </row>
    <row r="141" spans="1:5" ht="14.25" customHeight="1">
      <c r="A141" s="18">
        <v>45478</v>
      </c>
      <c r="B141" s="11">
        <v>1206.95</v>
      </c>
      <c r="C141" s="11">
        <v>22302.5</v>
      </c>
      <c r="D141" s="12">
        <v>-3.4200000000000001E-2</v>
      </c>
      <c r="E141" s="12">
        <v>-6.1999999999999998E-3</v>
      </c>
    </row>
    <row r="142" spans="1:5" ht="14.25" customHeight="1">
      <c r="A142" s="18">
        <v>45448</v>
      </c>
      <c r="B142" s="11">
        <v>1249.7</v>
      </c>
      <c r="C142" s="11">
        <v>22442.7</v>
      </c>
      <c r="D142" s="12">
        <v>6.4999999999999997E-3</v>
      </c>
      <c r="E142" s="12">
        <v>-1.5E-3</v>
      </c>
    </row>
    <row r="143" spans="1:5" ht="14.25" customHeight="1">
      <c r="A143" s="18">
        <v>45356</v>
      </c>
      <c r="B143" s="11">
        <v>1241.6500000000001</v>
      </c>
      <c r="C143" s="11">
        <v>22475.85</v>
      </c>
      <c r="D143" s="12">
        <v>1.8100000000000002E-2</v>
      </c>
      <c r="E143" s="12">
        <v>-7.6E-3</v>
      </c>
    </row>
    <row r="144" spans="1:5" ht="14.25" customHeight="1">
      <c r="A144" s="18">
        <v>45327</v>
      </c>
      <c r="B144" s="11">
        <v>1219.55</v>
      </c>
      <c r="C144" s="11">
        <v>22648.2</v>
      </c>
      <c r="D144" s="12">
        <v>-5.0000000000000001E-3</v>
      </c>
      <c r="E144" s="12">
        <v>1.9E-3</v>
      </c>
    </row>
    <row r="145" spans="1:5" ht="14.25" customHeight="1">
      <c r="A145" s="10" t="s">
        <v>117</v>
      </c>
      <c r="B145" s="11">
        <v>1225.6500000000001</v>
      </c>
      <c r="C145" s="11">
        <v>22604.85</v>
      </c>
      <c r="D145" s="12">
        <v>4.7199999999999999E-2</v>
      </c>
      <c r="E145" s="12">
        <v>-1.6999999999999999E-3</v>
      </c>
    </row>
    <row r="146" spans="1:5" ht="14.25" customHeight="1">
      <c r="A146" s="10" t="s">
        <v>118</v>
      </c>
      <c r="B146" s="11">
        <v>1170.45</v>
      </c>
      <c r="C146" s="11">
        <v>22643.4</v>
      </c>
      <c r="D146" s="12">
        <v>-1.3899999999999999E-2</v>
      </c>
      <c r="E146" s="12">
        <v>0.01</v>
      </c>
    </row>
    <row r="147" spans="1:5" ht="14.25" customHeight="1">
      <c r="A147" s="10" t="s">
        <v>119</v>
      </c>
      <c r="B147" s="11">
        <v>1186.95</v>
      </c>
      <c r="C147" s="11">
        <v>22419.95</v>
      </c>
      <c r="D147" s="12">
        <v>2.8999999999999998E-3</v>
      </c>
      <c r="E147" s="12">
        <v>-6.7000000000000002E-3</v>
      </c>
    </row>
    <row r="148" spans="1:5" ht="14.25" customHeight="1">
      <c r="A148" s="10" t="s">
        <v>120</v>
      </c>
      <c r="B148" s="11">
        <v>1183.5</v>
      </c>
      <c r="C148" s="11">
        <v>22570.35</v>
      </c>
      <c r="D148" s="12">
        <v>7.3000000000000001E-3</v>
      </c>
      <c r="E148" s="12">
        <v>7.4999999999999997E-3</v>
      </c>
    </row>
    <row r="149" spans="1:5" ht="14.25" customHeight="1">
      <c r="A149" s="10" t="s">
        <v>121</v>
      </c>
      <c r="B149" s="11">
        <v>1174.95</v>
      </c>
      <c r="C149" s="11">
        <v>22402.400000000001</v>
      </c>
      <c r="D149" s="12">
        <v>-3.8999999999999998E-3</v>
      </c>
      <c r="E149" s="12">
        <v>1.5E-3</v>
      </c>
    </row>
    <row r="150" spans="1:5" ht="14.25" customHeight="1">
      <c r="A150" s="10" t="s">
        <v>122</v>
      </c>
      <c r="B150" s="11">
        <v>1179.5999999999999</v>
      </c>
      <c r="C150" s="11">
        <v>22368</v>
      </c>
      <c r="D150" s="12">
        <v>-1.7500000000000002E-2</v>
      </c>
      <c r="E150" s="12">
        <v>1.4E-3</v>
      </c>
    </row>
    <row r="151" spans="1:5" ht="14.25" customHeight="1">
      <c r="A151" s="10" t="s">
        <v>123</v>
      </c>
      <c r="B151" s="11">
        <v>1200.6500000000001</v>
      </c>
      <c r="C151" s="11">
        <v>22336.400000000001</v>
      </c>
      <c r="D151" s="12">
        <v>-4.7999999999999996E-3</v>
      </c>
      <c r="E151" s="12">
        <v>8.6E-3</v>
      </c>
    </row>
    <row r="152" spans="1:5" ht="14.25" customHeight="1">
      <c r="A152" s="10" t="s">
        <v>124</v>
      </c>
      <c r="B152" s="11">
        <v>1206.4000000000001</v>
      </c>
      <c r="C152" s="11">
        <v>22147</v>
      </c>
      <c r="D152" s="12">
        <v>2.4299999999999999E-2</v>
      </c>
      <c r="E152" s="12">
        <v>6.8999999999999999E-3</v>
      </c>
    </row>
    <row r="153" spans="1:5" ht="14.25" customHeight="1">
      <c r="A153" s="10" t="s">
        <v>125</v>
      </c>
      <c r="B153" s="11">
        <v>1177.8</v>
      </c>
      <c r="C153" s="11">
        <v>21995.85</v>
      </c>
      <c r="D153" s="12">
        <v>1.54E-2</v>
      </c>
      <c r="E153" s="12">
        <v>-6.8999999999999999E-3</v>
      </c>
    </row>
    <row r="154" spans="1:5" ht="14.25" customHeight="1">
      <c r="A154" s="10" t="s">
        <v>126</v>
      </c>
      <c r="B154" s="11">
        <v>1159.9000000000001</v>
      </c>
      <c r="C154" s="11">
        <v>22147.9</v>
      </c>
      <c r="D154" s="12">
        <v>2.2000000000000001E-3</v>
      </c>
      <c r="E154" s="12">
        <v>-5.5999999999999999E-3</v>
      </c>
    </row>
    <row r="155" spans="1:5" ht="14.25" customHeight="1">
      <c r="A155" s="10" t="s">
        <v>127</v>
      </c>
      <c r="B155" s="11">
        <v>1157.4000000000001</v>
      </c>
      <c r="C155" s="11">
        <v>22272.5</v>
      </c>
      <c r="D155" s="12">
        <v>-1.01E-2</v>
      </c>
      <c r="E155" s="12">
        <v>-1.0999999999999999E-2</v>
      </c>
    </row>
    <row r="156" spans="1:5" ht="14.25" customHeight="1">
      <c r="A156" s="18">
        <v>45630</v>
      </c>
      <c r="B156" s="11">
        <v>1169.2</v>
      </c>
      <c r="C156" s="11">
        <v>22519.4</v>
      </c>
      <c r="D156" s="12">
        <v>-2.3300000000000001E-2</v>
      </c>
      <c r="E156" s="12">
        <v>-1.03E-2</v>
      </c>
    </row>
    <row r="157" spans="1:5" ht="14.25" customHeight="1">
      <c r="A157" s="18">
        <v>45569</v>
      </c>
      <c r="B157" s="11">
        <v>1197.1500000000001</v>
      </c>
      <c r="C157" s="11">
        <v>22753.8</v>
      </c>
      <c r="D157" s="12">
        <v>4.1700000000000001E-2</v>
      </c>
      <c r="E157" s="12">
        <v>4.8999999999999998E-3</v>
      </c>
    </row>
    <row r="158" spans="1:5" ht="14.25" customHeight="1">
      <c r="A158" s="18">
        <v>45539</v>
      </c>
      <c r="B158" s="11">
        <v>1149.25</v>
      </c>
      <c r="C158" s="11">
        <v>22642.75</v>
      </c>
      <c r="D158" s="12">
        <v>-1.06E-2</v>
      </c>
      <c r="E158" s="12">
        <v>-1E-3</v>
      </c>
    </row>
    <row r="159" spans="1:5" ht="14.25" customHeight="1">
      <c r="A159" s="18">
        <v>45508</v>
      </c>
      <c r="B159" s="11">
        <v>1161.55</v>
      </c>
      <c r="C159" s="11">
        <v>22666.3</v>
      </c>
      <c r="D159" s="12">
        <v>3.7000000000000002E-3</v>
      </c>
      <c r="E159" s="12">
        <v>6.7999999999999996E-3</v>
      </c>
    </row>
    <row r="160" spans="1:5" ht="14.25" customHeight="1">
      <c r="A160" s="18">
        <v>45416</v>
      </c>
      <c r="B160" s="11">
        <v>1157.25</v>
      </c>
      <c r="C160" s="11">
        <v>22513.7</v>
      </c>
      <c r="D160" s="12">
        <v>2.81E-2</v>
      </c>
      <c r="E160" s="12">
        <v>0</v>
      </c>
    </row>
    <row r="161" spans="1:5" ht="14.25" customHeight="1">
      <c r="A161" s="18">
        <v>45386</v>
      </c>
      <c r="B161" s="11">
        <v>1125.5999999999999</v>
      </c>
      <c r="C161" s="11">
        <v>22514.65</v>
      </c>
      <c r="D161" s="12">
        <v>1.2500000000000001E-2</v>
      </c>
      <c r="E161" s="12">
        <v>3.5999999999999999E-3</v>
      </c>
    </row>
    <row r="162" spans="1:5" ht="14.25" customHeight="1">
      <c r="A162" s="18">
        <v>45355</v>
      </c>
      <c r="B162" s="11">
        <v>1111.7</v>
      </c>
      <c r="C162" s="11">
        <v>22434.65</v>
      </c>
      <c r="D162" s="12">
        <v>5.7000000000000002E-3</v>
      </c>
      <c r="E162" s="12">
        <v>-8.0000000000000004E-4</v>
      </c>
    </row>
    <row r="163" spans="1:5" ht="14.25" customHeight="1">
      <c r="A163" s="18">
        <v>45326</v>
      </c>
      <c r="B163" s="11">
        <v>1105.4000000000001</v>
      </c>
      <c r="C163" s="11">
        <v>22453.3</v>
      </c>
      <c r="D163" s="12">
        <v>-1.0800000000000001E-2</v>
      </c>
      <c r="E163" s="12">
        <v>-4.0000000000000002E-4</v>
      </c>
    </row>
    <row r="164" spans="1:5" ht="14.25" customHeight="1">
      <c r="A164" s="18">
        <v>45295</v>
      </c>
      <c r="B164" s="11">
        <v>1117.45</v>
      </c>
      <c r="C164" s="11">
        <v>22462</v>
      </c>
      <c r="D164" s="12">
        <v>4.4499999999999998E-2</v>
      </c>
      <c r="E164" s="12">
        <v>6.1000000000000004E-3</v>
      </c>
    </row>
    <row r="165" spans="1:5" ht="14.25" customHeight="1">
      <c r="A165" s="10" t="s">
        <v>128</v>
      </c>
      <c r="B165" s="11">
        <v>1069.8499999999999</v>
      </c>
      <c r="C165" s="11">
        <v>22326.9</v>
      </c>
      <c r="D165" s="12">
        <v>3.8E-3</v>
      </c>
      <c r="E165" s="12">
        <v>9.1999999999999998E-3</v>
      </c>
    </row>
    <row r="166" spans="1:5" ht="14.25" customHeight="1">
      <c r="A166" s="10" t="s">
        <v>129</v>
      </c>
      <c r="B166" s="11">
        <v>1065.75</v>
      </c>
      <c r="C166" s="11">
        <v>22123.65</v>
      </c>
      <c r="D166" s="12">
        <v>2.3E-3</v>
      </c>
      <c r="E166" s="12">
        <v>5.4000000000000003E-3</v>
      </c>
    </row>
    <row r="167" spans="1:5" ht="14.25" customHeight="1">
      <c r="A167" s="10" t="s">
        <v>130</v>
      </c>
      <c r="B167" s="11">
        <v>1063.3499999999999</v>
      </c>
      <c r="C167" s="11">
        <v>22004.7</v>
      </c>
      <c r="D167" s="12">
        <v>-1.5E-3</v>
      </c>
      <c r="E167" s="12">
        <v>-4.1999999999999997E-3</v>
      </c>
    </row>
    <row r="168" spans="1:5" ht="14.25" customHeight="1">
      <c r="A168" s="10" t="s">
        <v>131</v>
      </c>
      <c r="B168" s="11">
        <v>1064.9000000000001</v>
      </c>
      <c r="C168" s="11">
        <v>22096.75</v>
      </c>
      <c r="D168" s="12">
        <v>-1.7899999999999999E-2</v>
      </c>
      <c r="E168" s="12">
        <v>3.8999999999999998E-3</v>
      </c>
    </row>
    <row r="169" spans="1:5" ht="14.25" customHeight="1">
      <c r="A169" s="10" t="s">
        <v>132</v>
      </c>
      <c r="B169" s="11">
        <v>1084.3</v>
      </c>
      <c r="C169" s="11">
        <v>22011.95</v>
      </c>
      <c r="D169" s="12">
        <v>2.3999999999999998E-3</v>
      </c>
      <c r="E169" s="12">
        <v>7.9000000000000008E-3</v>
      </c>
    </row>
    <row r="170" spans="1:5" ht="14.25" customHeight="1">
      <c r="A170" s="10" t="s">
        <v>133</v>
      </c>
      <c r="B170" s="11">
        <v>1081.75</v>
      </c>
      <c r="C170" s="11">
        <v>21839.1</v>
      </c>
      <c r="D170" s="12">
        <v>7.4399999999999994E-2</v>
      </c>
      <c r="E170" s="12">
        <v>1E-3</v>
      </c>
    </row>
    <row r="171" spans="1:5" ht="14.25" customHeight="1">
      <c r="A171" s="10" t="s">
        <v>134</v>
      </c>
      <c r="B171" s="11">
        <v>1006.85</v>
      </c>
      <c r="C171" s="11">
        <v>21817.45</v>
      </c>
      <c r="D171" s="12">
        <v>-2.3099999999999999E-2</v>
      </c>
      <c r="E171" s="12">
        <v>-1.0800000000000001E-2</v>
      </c>
    </row>
    <row r="172" spans="1:5" ht="14.25" customHeight="1">
      <c r="A172" s="10" t="s">
        <v>135</v>
      </c>
      <c r="B172" s="11">
        <v>1030.7</v>
      </c>
      <c r="C172" s="11">
        <v>22055.7</v>
      </c>
      <c r="D172" s="12">
        <v>2.0000000000000001E-4</v>
      </c>
      <c r="E172" s="12">
        <v>1.5E-3</v>
      </c>
    </row>
    <row r="173" spans="1:5" ht="14.25" customHeight="1">
      <c r="A173" s="10" t="s">
        <v>136</v>
      </c>
      <c r="B173" s="11">
        <v>1030.45</v>
      </c>
      <c r="C173" s="11">
        <v>22023.35</v>
      </c>
      <c r="D173" s="12">
        <v>6.1000000000000004E-3</v>
      </c>
      <c r="E173" s="12">
        <v>-5.5999999999999999E-3</v>
      </c>
    </row>
    <row r="174" spans="1:5" ht="14.25" customHeight="1">
      <c r="A174" s="10" t="s">
        <v>137</v>
      </c>
      <c r="B174" s="11">
        <v>1024.2</v>
      </c>
      <c r="C174" s="11">
        <v>22146.65</v>
      </c>
      <c r="D174" s="12">
        <v>3.0200000000000001E-2</v>
      </c>
      <c r="E174" s="12">
        <v>6.7999999999999996E-3</v>
      </c>
    </row>
    <row r="175" spans="1:5" ht="14.25" customHeight="1">
      <c r="A175" s="10" t="s">
        <v>138</v>
      </c>
      <c r="B175" s="10">
        <v>994.2</v>
      </c>
      <c r="C175" s="11">
        <v>21997.7</v>
      </c>
      <c r="D175" s="12">
        <v>-6.5199999999999994E-2</v>
      </c>
      <c r="E175" s="12">
        <v>-1.5100000000000001E-2</v>
      </c>
    </row>
    <row r="176" spans="1:5" ht="14.25" customHeight="1">
      <c r="A176" s="18">
        <v>45629</v>
      </c>
      <c r="B176" s="11">
        <v>1063.5</v>
      </c>
      <c r="C176" s="11">
        <v>22335.7</v>
      </c>
      <c r="D176" s="12">
        <v>-3.9699999999999999E-2</v>
      </c>
      <c r="E176" s="12">
        <v>1E-4</v>
      </c>
    </row>
    <row r="177" spans="1:5" ht="14.25" customHeight="1">
      <c r="A177" s="18">
        <v>45599</v>
      </c>
      <c r="B177" s="11">
        <v>1107.45</v>
      </c>
      <c r="C177" s="11">
        <v>22332.65</v>
      </c>
      <c r="D177" s="12">
        <v>5.3600000000000002E-2</v>
      </c>
      <c r="E177" s="12">
        <v>-7.1999999999999998E-3</v>
      </c>
    </row>
    <row r="178" spans="1:5" ht="14.25" customHeight="1">
      <c r="A178" s="18">
        <v>45476</v>
      </c>
      <c r="B178" s="11">
        <v>1051.1500000000001</v>
      </c>
      <c r="C178" s="11">
        <v>22493.55</v>
      </c>
      <c r="D178" s="12">
        <v>6.6299999999999998E-2</v>
      </c>
      <c r="E178" s="12">
        <v>8.9999999999999998E-4</v>
      </c>
    </row>
    <row r="179" spans="1:5" ht="14.25" customHeight="1">
      <c r="A179" s="18">
        <v>45446</v>
      </c>
      <c r="B179" s="10">
        <v>985.75</v>
      </c>
      <c r="C179" s="11">
        <v>22474.05</v>
      </c>
      <c r="D179" s="12">
        <v>-1.7500000000000002E-2</v>
      </c>
      <c r="E179" s="12">
        <v>5.3E-3</v>
      </c>
    </row>
    <row r="180" spans="1:5" ht="14.25" customHeight="1">
      <c r="A180" s="18">
        <v>45415</v>
      </c>
      <c r="B180" s="11">
        <v>1003.35</v>
      </c>
      <c r="C180" s="11">
        <v>22356.3</v>
      </c>
      <c r="D180" s="12">
        <v>4.4000000000000003E-3</v>
      </c>
      <c r="E180" s="12">
        <v>-2.2000000000000001E-3</v>
      </c>
    </row>
    <row r="181" spans="1:5" ht="14.25" customHeight="1">
      <c r="A181" s="18">
        <v>45385</v>
      </c>
      <c r="B181" s="10">
        <v>998.95</v>
      </c>
      <c r="C181" s="11">
        <v>22405.599999999999</v>
      </c>
      <c r="D181" s="12">
        <v>1.7299999999999999E-2</v>
      </c>
      <c r="E181" s="12">
        <v>1.1999999999999999E-3</v>
      </c>
    </row>
    <row r="182" spans="1:5" ht="14.25" customHeight="1">
      <c r="A182" s="18">
        <v>45325</v>
      </c>
      <c r="B182" s="10">
        <v>982</v>
      </c>
      <c r="C182" s="11">
        <v>22378.400000000001</v>
      </c>
      <c r="D182" s="12">
        <v>1.1299999999999999E-2</v>
      </c>
      <c r="E182" s="12">
        <v>1.8E-3</v>
      </c>
    </row>
    <row r="183" spans="1:5" ht="14.25" customHeight="1">
      <c r="A183" s="18">
        <v>45294</v>
      </c>
      <c r="B183" s="10">
        <v>971.05</v>
      </c>
      <c r="C183" s="11">
        <v>22338.75</v>
      </c>
      <c r="D183" s="12">
        <v>5.0000000000000001E-3</v>
      </c>
      <c r="E183" s="12">
        <v>1.6199999999999999E-2</v>
      </c>
    </row>
    <row r="184" spans="1:5" ht="14.25" customHeight="1">
      <c r="A184" s="10" t="s">
        <v>139</v>
      </c>
      <c r="B184" s="10">
        <v>966.2</v>
      </c>
      <c r="C184" s="11">
        <v>21982.799999999999</v>
      </c>
      <c r="D184" s="12">
        <v>-1.52E-2</v>
      </c>
      <c r="E184" s="12">
        <v>1.4E-3</v>
      </c>
    </row>
    <row r="185" spans="1:5" ht="14.25" customHeight="1">
      <c r="A185" s="10" t="s">
        <v>140</v>
      </c>
      <c r="B185" s="10">
        <v>981.1</v>
      </c>
      <c r="C185" s="11">
        <v>21951.15</v>
      </c>
      <c r="D185" s="12">
        <v>-3.8999999999999998E-3</v>
      </c>
      <c r="E185" s="12">
        <v>-1.11E-2</v>
      </c>
    </row>
    <row r="186" spans="1:5" ht="14.25" customHeight="1">
      <c r="A186" s="10" t="s">
        <v>141</v>
      </c>
      <c r="B186" s="10">
        <v>984.9</v>
      </c>
      <c r="C186" s="11">
        <v>22198.35</v>
      </c>
      <c r="D186" s="12">
        <v>-8.8999999999999999E-3</v>
      </c>
      <c r="E186" s="12">
        <v>3.3999999999999998E-3</v>
      </c>
    </row>
    <row r="187" spans="1:5" ht="14.25" customHeight="1">
      <c r="A187" s="10" t="s">
        <v>142</v>
      </c>
      <c r="B187" s="10">
        <v>993.7</v>
      </c>
      <c r="C187" s="11">
        <v>22122.05</v>
      </c>
      <c r="D187" s="12">
        <v>7.4999999999999997E-3</v>
      </c>
      <c r="E187" s="12">
        <v>-4.1000000000000003E-3</v>
      </c>
    </row>
    <row r="188" spans="1:5" ht="14.25" customHeight="1">
      <c r="A188" s="10" t="s">
        <v>143</v>
      </c>
      <c r="B188" s="10">
        <v>986.3</v>
      </c>
      <c r="C188" s="11">
        <v>22212.7</v>
      </c>
      <c r="D188" s="12">
        <v>5.04E-2</v>
      </c>
      <c r="E188" s="12">
        <v>-2.0000000000000001E-4</v>
      </c>
    </row>
    <row r="189" spans="1:5" ht="14.25" customHeight="1">
      <c r="A189" s="10" t="s">
        <v>144</v>
      </c>
      <c r="B189" s="10">
        <v>938.95</v>
      </c>
      <c r="C189" s="11">
        <v>22217.45</v>
      </c>
      <c r="D189" s="12">
        <v>2.9000000000000001E-2</v>
      </c>
      <c r="E189" s="12">
        <v>7.4000000000000003E-3</v>
      </c>
    </row>
    <row r="190" spans="1:5" ht="14.25" customHeight="1">
      <c r="A190" s="10" t="s">
        <v>145</v>
      </c>
      <c r="B190" s="10">
        <v>912.5</v>
      </c>
      <c r="C190" s="11">
        <v>22055.05</v>
      </c>
      <c r="D190" s="12">
        <v>-1.1900000000000001E-2</v>
      </c>
      <c r="E190" s="12">
        <v>-6.4000000000000003E-3</v>
      </c>
    </row>
    <row r="191" spans="1:5" ht="14.25" customHeight="1">
      <c r="A191" s="10" t="s">
        <v>146</v>
      </c>
      <c r="B191" s="10">
        <v>923.45</v>
      </c>
      <c r="C191" s="11">
        <v>22196.95</v>
      </c>
      <c r="D191" s="12">
        <v>-2.7199999999999998E-2</v>
      </c>
      <c r="E191" s="12">
        <v>3.3999999999999998E-3</v>
      </c>
    </row>
    <row r="192" spans="1:5" ht="14.25" customHeight="1">
      <c r="A192" s="10" t="s">
        <v>147</v>
      </c>
      <c r="B192" s="10">
        <v>949.25</v>
      </c>
      <c r="C192" s="11">
        <v>22122.25</v>
      </c>
      <c r="D192" s="12">
        <v>-1.0800000000000001E-2</v>
      </c>
      <c r="E192" s="12">
        <v>3.7000000000000002E-3</v>
      </c>
    </row>
    <row r="193" spans="1:5" ht="14.25" customHeight="1">
      <c r="A193" s="10" t="s">
        <v>148</v>
      </c>
      <c r="B193" s="10">
        <v>959.65</v>
      </c>
      <c r="C193" s="11">
        <v>22040.7</v>
      </c>
      <c r="D193" s="12">
        <v>-5.1000000000000004E-3</v>
      </c>
      <c r="E193" s="12">
        <v>5.8999999999999999E-3</v>
      </c>
    </row>
    <row r="194" spans="1:5" ht="14.25" customHeight="1">
      <c r="A194" s="10" t="s">
        <v>149</v>
      </c>
      <c r="B194" s="10">
        <v>964.6</v>
      </c>
      <c r="C194" s="11">
        <v>21910.75</v>
      </c>
      <c r="D194" s="12">
        <v>-2.76E-2</v>
      </c>
      <c r="E194" s="12">
        <v>3.2000000000000002E-3</v>
      </c>
    </row>
    <row r="195" spans="1:5" ht="14.25" customHeight="1">
      <c r="A195" s="10" t="s">
        <v>150</v>
      </c>
      <c r="B195" s="10">
        <v>991.95</v>
      </c>
      <c r="C195" s="11">
        <v>21840.05</v>
      </c>
      <c r="D195" s="12">
        <v>0.1021</v>
      </c>
      <c r="E195" s="12">
        <v>4.4999999999999997E-3</v>
      </c>
    </row>
    <row r="196" spans="1:5" ht="14.25" customHeight="1">
      <c r="A196" s="10" t="s">
        <v>151</v>
      </c>
      <c r="B196" s="10">
        <v>900.05</v>
      </c>
      <c r="C196" s="11">
        <v>21743.25</v>
      </c>
      <c r="D196" s="12">
        <v>3.9100000000000003E-2</v>
      </c>
      <c r="E196" s="12">
        <v>5.8999999999999999E-3</v>
      </c>
    </row>
    <row r="197" spans="1:5" ht="14.25" customHeight="1">
      <c r="A197" s="18">
        <v>45628</v>
      </c>
      <c r="B197" s="10">
        <v>866.15</v>
      </c>
      <c r="C197" s="11">
        <v>21616.05</v>
      </c>
      <c r="D197" s="12">
        <v>-1.32E-2</v>
      </c>
      <c r="E197" s="12">
        <v>-7.6E-3</v>
      </c>
    </row>
    <row r="198" spans="1:5" ht="14.25" customHeight="1">
      <c r="A198" s="18">
        <v>45537</v>
      </c>
      <c r="B198" s="10">
        <v>877.7</v>
      </c>
      <c r="C198" s="11">
        <v>21782.5</v>
      </c>
      <c r="D198" s="12">
        <v>3.2800000000000003E-2</v>
      </c>
      <c r="E198" s="12">
        <v>3.0000000000000001E-3</v>
      </c>
    </row>
    <row r="199" spans="1:5" ht="14.25" customHeight="1">
      <c r="A199" s="18">
        <v>45506</v>
      </c>
      <c r="B199" s="10">
        <v>849.8</v>
      </c>
      <c r="C199" s="11">
        <v>21717.95</v>
      </c>
      <c r="D199" s="12">
        <v>8.9999999999999998E-4</v>
      </c>
      <c r="E199" s="12">
        <v>-9.7000000000000003E-3</v>
      </c>
    </row>
    <row r="200" spans="1:5" ht="14.25" customHeight="1">
      <c r="A200" s="18">
        <v>45475</v>
      </c>
      <c r="B200" s="10">
        <v>849</v>
      </c>
      <c r="C200" s="11">
        <v>21930.5</v>
      </c>
      <c r="D200" s="12">
        <v>-3.6900000000000002E-2</v>
      </c>
      <c r="E200" s="12">
        <v>1E-4</v>
      </c>
    </row>
    <row r="201" spans="1:5" ht="14.25" customHeight="1">
      <c r="A201" s="18">
        <v>45445</v>
      </c>
      <c r="B201" s="10">
        <v>881.5</v>
      </c>
      <c r="C201" s="11">
        <v>21929.4</v>
      </c>
      <c r="D201" s="12">
        <v>3.0300000000000001E-2</v>
      </c>
      <c r="E201" s="12">
        <v>7.1999999999999998E-3</v>
      </c>
    </row>
    <row r="202" spans="1:5" ht="14.25" customHeight="1">
      <c r="A202" s="18">
        <v>45414</v>
      </c>
      <c r="B202" s="10">
        <v>855.55</v>
      </c>
      <c r="C202" s="11">
        <v>21771.7</v>
      </c>
      <c r="D202" s="12">
        <v>2.63E-2</v>
      </c>
      <c r="E202" s="12">
        <v>-3.8E-3</v>
      </c>
    </row>
    <row r="203" spans="1:5" ht="14.25" customHeight="1">
      <c r="A203" s="18">
        <v>45324</v>
      </c>
      <c r="B203" s="10">
        <v>833.65</v>
      </c>
      <c r="C203" s="11">
        <v>21853.8</v>
      </c>
      <c r="D203" s="12">
        <v>3.8399999999999997E-2</v>
      </c>
      <c r="E203" s="12">
        <v>7.1999999999999998E-3</v>
      </c>
    </row>
    <row r="204" spans="1:5" ht="14.25" customHeight="1">
      <c r="A204" s="18">
        <v>45293</v>
      </c>
      <c r="B204" s="10">
        <v>802.8</v>
      </c>
      <c r="C204" s="11">
        <v>21697.45</v>
      </c>
      <c r="D204" s="12">
        <v>9.4000000000000004E-3</v>
      </c>
      <c r="E204" s="12">
        <v>-1.2999999999999999E-3</v>
      </c>
    </row>
    <row r="205" spans="1:5" ht="14.25" customHeight="1">
      <c r="A205" s="10" t="s">
        <v>152</v>
      </c>
      <c r="B205" s="10">
        <v>795.3</v>
      </c>
      <c r="C205" s="11">
        <v>21725.7</v>
      </c>
      <c r="D205" s="12">
        <v>3.85E-2</v>
      </c>
      <c r="E205" s="12">
        <v>9.4999999999999998E-3</v>
      </c>
    </row>
    <row r="206" spans="1:5" ht="14.25" customHeight="1">
      <c r="A206" s="10" t="s">
        <v>153</v>
      </c>
      <c r="B206" s="10">
        <v>765.8</v>
      </c>
      <c r="C206" s="11">
        <v>21522.1</v>
      </c>
      <c r="D206" s="12">
        <v>9.1999999999999998E-3</v>
      </c>
      <c r="E206" s="12">
        <v>-9.9000000000000008E-3</v>
      </c>
    </row>
    <row r="207" spans="1:5" ht="14.25" customHeight="1">
      <c r="A207" s="10" t="s">
        <v>154</v>
      </c>
      <c r="B207" s="10">
        <v>758.8</v>
      </c>
      <c r="C207" s="11">
        <v>21737.599999999999</v>
      </c>
      <c r="D207" s="12">
        <v>1.8800000000000001E-2</v>
      </c>
      <c r="E207" s="12">
        <v>1.7999999999999999E-2</v>
      </c>
    </row>
    <row r="208" spans="1:5" ht="14.25" customHeight="1">
      <c r="A208" s="10" t="s">
        <v>155</v>
      </c>
      <c r="B208" s="10">
        <v>744.8</v>
      </c>
      <c r="C208" s="11">
        <v>21352.6</v>
      </c>
      <c r="D208" s="12">
        <v>1.0200000000000001E-2</v>
      </c>
      <c r="E208" s="12">
        <v>-4.7000000000000002E-3</v>
      </c>
    </row>
    <row r="209" spans="1:5" ht="14.25" customHeight="1">
      <c r="A209" s="10" t="s">
        <v>156</v>
      </c>
      <c r="B209" s="10">
        <v>737.3</v>
      </c>
      <c r="C209" s="11">
        <v>21453.95</v>
      </c>
      <c r="D209" s="12">
        <v>2.1000000000000001E-2</v>
      </c>
      <c r="E209" s="12">
        <v>1.01E-2</v>
      </c>
    </row>
    <row r="210" spans="1:5" ht="14.25" customHeight="1">
      <c r="A210" s="10" t="s">
        <v>157</v>
      </c>
      <c r="B210" s="10">
        <v>722.1</v>
      </c>
      <c r="C210" s="11">
        <v>21238.799999999999</v>
      </c>
      <c r="D210" s="12">
        <v>-1.4E-3</v>
      </c>
      <c r="E210" s="12">
        <v>-1.54E-2</v>
      </c>
    </row>
    <row r="211" spans="1:5" ht="14.25" customHeight="1">
      <c r="A211" s="10" t="s">
        <v>158</v>
      </c>
      <c r="B211" s="10">
        <v>723.1</v>
      </c>
      <c r="C211" s="11">
        <v>21571.8</v>
      </c>
      <c r="D211" s="12">
        <v>-5.1000000000000004E-3</v>
      </c>
      <c r="E211" s="12">
        <v>-2.3E-3</v>
      </c>
    </row>
    <row r="212" spans="1:5" ht="14.25" customHeight="1">
      <c r="A212" s="10" t="s">
        <v>159</v>
      </c>
      <c r="B212" s="10">
        <v>726.8</v>
      </c>
      <c r="C212" s="11">
        <v>21622.400000000001</v>
      </c>
      <c r="D212" s="12">
        <v>9.5999999999999992E-3</v>
      </c>
      <c r="E212" s="12">
        <v>7.4999999999999997E-3</v>
      </c>
    </row>
    <row r="213" spans="1:5" ht="14.25" customHeight="1">
      <c r="A213" s="10" t="s">
        <v>160</v>
      </c>
      <c r="B213" s="10">
        <v>719.9</v>
      </c>
      <c r="C213" s="11">
        <v>21462.25</v>
      </c>
      <c r="D213" s="12">
        <v>-2.2499999999999999E-2</v>
      </c>
      <c r="E213" s="12">
        <v>-5.1000000000000004E-3</v>
      </c>
    </row>
    <row r="214" spans="1:5" ht="14.25" customHeight="1">
      <c r="A214" s="10" t="s">
        <v>161</v>
      </c>
      <c r="B214" s="10">
        <v>736.5</v>
      </c>
      <c r="C214" s="11">
        <v>21571.95</v>
      </c>
      <c r="D214" s="12">
        <v>-1.5299999999999999E-2</v>
      </c>
      <c r="E214" s="12">
        <v>-2.0899999999999998E-2</v>
      </c>
    </row>
    <row r="215" spans="1:5" ht="14.25" customHeight="1">
      <c r="A215" s="10" t="s">
        <v>162</v>
      </c>
      <c r="B215" s="10">
        <v>747.95</v>
      </c>
      <c r="C215" s="11">
        <v>22032.3</v>
      </c>
      <c r="D215" s="12">
        <v>2.3300000000000001E-2</v>
      </c>
      <c r="E215" s="12">
        <v>-2.8999999999999998E-3</v>
      </c>
    </row>
    <row r="216" spans="1:5" ht="14.25" customHeight="1">
      <c r="A216" s="10" t="s">
        <v>163</v>
      </c>
      <c r="B216" s="10">
        <v>730.9</v>
      </c>
      <c r="C216" s="11">
        <v>22097.45</v>
      </c>
      <c r="D216" s="12">
        <v>-5.4000000000000003E-3</v>
      </c>
      <c r="E216" s="12">
        <v>9.2999999999999992E-3</v>
      </c>
    </row>
    <row r="217" spans="1:5" ht="14.25" customHeight="1">
      <c r="A217" s="18">
        <v>45627</v>
      </c>
      <c r="B217" s="10">
        <v>734.9</v>
      </c>
      <c r="C217" s="11">
        <v>21894.55</v>
      </c>
      <c r="D217" s="12">
        <v>-1.1599999999999999E-2</v>
      </c>
      <c r="E217" s="12">
        <v>1.14E-2</v>
      </c>
    </row>
    <row r="218" spans="1:5" ht="14.25" customHeight="1">
      <c r="A218" s="18">
        <v>45597</v>
      </c>
      <c r="B218" s="10">
        <v>743.55</v>
      </c>
      <c r="C218" s="11">
        <v>21647.200000000001</v>
      </c>
      <c r="D218" s="12">
        <v>5.1999999999999998E-3</v>
      </c>
      <c r="E218" s="12">
        <v>1.2999999999999999E-3</v>
      </c>
    </row>
    <row r="219" spans="1:5" ht="14.25" customHeight="1">
      <c r="A219" s="18">
        <v>45566</v>
      </c>
      <c r="B219" s="10">
        <v>739.7</v>
      </c>
      <c r="C219" s="11">
        <v>21618.7</v>
      </c>
      <c r="D219" s="12">
        <v>7.6E-3</v>
      </c>
      <c r="E219" s="12">
        <v>3.3999999999999998E-3</v>
      </c>
    </row>
    <row r="220" spans="1:5" ht="14.25" customHeight="1">
      <c r="A220" s="18">
        <v>45536</v>
      </c>
      <c r="B220" s="10">
        <v>734.1</v>
      </c>
      <c r="C220" s="11">
        <v>21544.85</v>
      </c>
      <c r="D220" s="12">
        <v>-4.8999999999999998E-3</v>
      </c>
      <c r="E220" s="12">
        <v>1.5E-3</v>
      </c>
    </row>
    <row r="221" spans="1:5" ht="14.25" customHeight="1">
      <c r="A221" s="18">
        <v>45505</v>
      </c>
      <c r="B221" s="10">
        <v>737.75</v>
      </c>
      <c r="C221" s="11">
        <v>21513</v>
      </c>
      <c r="D221" s="12">
        <v>-1.9800000000000002E-2</v>
      </c>
      <c r="E221" s="12">
        <v>-9.1000000000000004E-3</v>
      </c>
    </row>
    <row r="222" spans="1:5" ht="14.25" customHeight="1">
      <c r="A222" s="18">
        <v>45413</v>
      </c>
      <c r="B222" s="10">
        <v>752.65</v>
      </c>
      <c r="C222" s="11">
        <v>21710.799999999999</v>
      </c>
      <c r="D222" s="12">
        <v>1.8700000000000001E-2</v>
      </c>
      <c r="E222" s="12">
        <v>2.3999999999999998E-3</v>
      </c>
    </row>
    <row r="223" spans="1:5" ht="14.25" customHeight="1">
      <c r="A223" s="18">
        <v>45383</v>
      </c>
      <c r="B223" s="10">
        <v>738.8</v>
      </c>
      <c r="C223" s="11">
        <v>21658.6</v>
      </c>
      <c r="D223" s="12">
        <v>3.8300000000000001E-2</v>
      </c>
      <c r="E223" s="12">
        <v>6.6E-3</v>
      </c>
    </row>
    <row r="224" spans="1:5" ht="14.25" customHeight="1">
      <c r="A224" s="18">
        <v>45352</v>
      </c>
      <c r="B224" s="10">
        <v>711.55</v>
      </c>
      <c r="C224" s="11">
        <v>21517.35</v>
      </c>
      <c r="D224" s="12">
        <v>1.54E-2</v>
      </c>
      <c r="E224" s="12">
        <v>-6.8999999999999999E-3</v>
      </c>
    </row>
    <row r="225" spans="1:5" ht="14.25" customHeight="1">
      <c r="A225" s="18">
        <v>45323</v>
      </c>
      <c r="B225" s="10">
        <v>700.75</v>
      </c>
      <c r="C225" s="11">
        <v>21665.8</v>
      </c>
      <c r="D225" s="12">
        <v>-2.1499999999999998E-2</v>
      </c>
      <c r="E225" s="12">
        <v>-3.5000000000000001E-3</v>
      </c>
    </row>
    <row r="226" spans="1:5" ht="14.25" customHeight="1">
      <c r="A226" s="18">
        <v>45292</v>
      </c>
      <c r="B226" s="10">
        <v>716.15</v>
      </c>
      <c r="C226" s="11">
        <v>21741.9</v>
      </c>
      <c r="D226" s="12">
        <v>9.7999999999999997E-3</v>
      </c>
      <c r="E226" s="12">
        <v>5.0000000000000001E-4</v>
      </c>
    </row>
    <row r="227" spans="1:5" ht="14.25" customHeight="1">
      <c r="A227" s="10" t="s">
        <v>164</v>
      </c>
      <c r="B227" s="10">
        <v>709.2</v>
      </c>
      <c r="C227" s="11">
        <v>21731.4</v>
      </c>
      <c r="D227" s="12">
        <v>7.85E-2</v>
      </c>
      <c r="E227" s="12">
        <v>-2.2000000000000001E-3</v>
      </c>
    </row>
    <row r="228" spans="1:5" ht="14.25" customHeight="1">
      <c r="A228" s="10" t="s">
        <v>165</v>
      </c>
      <c r="B228" s="10">
        <v>657.6</v>
      </c>
      <c r="C228" s="11">
        <v>21778.7</v>
      </c>
      <c r="D228" s="12">
        <v>1.2999999999999999E-2</v>
      </c>
      <c r="E228" s="12">
        <v>5.7000000000000002E-3</v>
      </c>
    </row>
    <row r="229" spans="1:5" ht="14.25" customHeight="1">
      <c r="A229" s="10" t="s">
        <v>166</v>
      </c>
      <c r="B229" s="10">
        <v>649.15</v>
      </c>
      <c r="C229" s="11">
        <v>21654.75</v>
      </c>
      <c r="D229" s="12">
        <v>1.3299999999999999E-2</v>
      </c>
      <c r="E229" s="12">
        <v>0.01</v>
      </c>
    </row>
    <row r="230" spans="1:5" ht="14.25" customHeight="1">
      <c r="A230" s="10" t="s">
        <v>167</v>
      </c>
      <c r="B230" s="10">
        <v>640.6</v>
      </c>
      <c r="C230" s="11">
        <v>21441.35</v>
      </c>
      <c r="D230" s="12">
        <v>1.4999999999999999E-2</v>
      </c>
      <c r="E230" s="12">
        <v>4.3E-3</v>
      </c>
    </row>
    <row r="231" spans="1:5" ht="14.25" customHeight="1">
      <c r="A231" s="10" t="s">
        <v>168</v>
      </c>
      <c r="B231" s="10">
        <v>631.15</v>
      </c>
      <c r="C231" s="11">
        <v>21349.4</v>
      </c>
      <c r="D231" s="12">
        <v>0</v>
      </c>
      <c r="E231" s="12">
        <v>4.4000000000000003E-3</v>
      </c>
    </row>
    <row r="232" spans="1:5" ht="14.25" customHeight="1">
      <c r="A232" s="10" t="s">
        <v>169</v>
      </c>
      <c r="B232" s="10">
        <v>631.15</v>
      </c>
      <c r="C232" s="11">
        <v>21255.05</v>
      </c>
      <c r="D232" s="12">
        <v>-1.61E-2</v>
      </c>
      <c r="E232" s="12">
        <v>5.0000000000000001E-3</v>
      </c>
    </row>
    <row r="233" spans="1:5" ht="14.25" customHeight="1">
      <c r="A233" s="10" t="s">
        <v>170</v>
      </c>
      <c r="B233" s="10">
        <v>641.5</v>
      </c>
      <c r="C233" s="11">
        <v>21150.15</v>
      </c>
      <c r="D233" s="12">
        <v>-4.0300000000000002E-2</v>
      </c>
      <c r="E233" s="12">
        <v>-1.41E-2</v>
      </c>
    </row>
    <row r="234" spans="1:5" ht="14.25" customHeight="1">
      <c r="A234" s="10" t="s">
        <v>171</v>
      </c>
      <c r="B234" s="10">
        <v>668.45</v>
      </c>
      <c r="C234" s="11">
        <v>21453.1</v>
      </c>
      <c r="D234" s="12">
        <v>1E-4</v>
      </c>
      <c r="E234" s="12">
        <v>1.6000000000000001E-3</v>
      </c>
    </row>
    <row r="235" spans="1:5" ht="14.25" customHeight="1">
      <c r="A235" s="10" t="s">
        <v>172</v>
      </c>
      <c r="B235" s="10">
        <v>668.4</v>
      </c>
      <c r="C235" s="11">
        <v>21418.65</v>
      </c>
      <c r="D235" s="12">
        <v>-5.7000000000000002E-3</v>
      </c>
      <c r="E235" s="12">
        <v>-1.8E-3</v>
      </c>
    </row>
    <row r="236" spans="1:5" ht="14.25" customHeight="1">
      <c r="A236" s="10" t="s">
        <v>173</v>
      </c>
      <c r="B236" s="10">
        <v>672.25</v>
      </c>
      <c r="C236" s="11">
        <v>21456.65</v>
      </c>
      <c r="D236" s="12">
        <v>-8.0999999999999996E-3</v>
      </c>
      <c r="E236" s="12">
        <v>1.29E-2</v>
      </c>
    </row>
    <row r="237" spans="1:5" ht="14.25" customHeight="1">
      <c r="A237" s="10" t="s">
        <v>174</v>
      </c>
      <c r="B237" s="10">
        <v>677.75</v>
      </c>
      <c r="C237" s="11">
        <v>21182.7</v>
      </c>
      <c r="D237" s="12">
        <v>-6.7000000000000002E-3</v>
      </c>
      <c r="E237" s="12">
        <v>1.23E-2</v>
      </c>
    </row>
    <row r="238" spans="1:5" ht="14.25" customHeight="1">
      <c r="A238" s="10" t="s">
        <v>175</v>
      </c>
      <c r="B238" s="10">
        <v>682.35</v>
      </c>
      <c r="C238" s="11">
        <v>20926.349999999999</v>
      </c>
      <c r="D238" s="12">
        <v>-3.8E-3</v>
      </c>
      <c r="E238" s="12">
        <v>1E-3</v>
      </c>
    </row>
    <row r="239" spans="1:5" ht="14.25" customHeight="1">
      <c r="A239" s="18">
        <v>45272</v>
      </c>
      <c r="B239" s="10">
        <v>684.95</v>
      </c>
      <c r="C239" s="11">
        <v>20906.400000000001</v>
      </c>
      <c r="D239" s="12">
        <v>8.6E-3</v>
      </c>
      <c r="E239" s="12">
        <v>-4.3E-3</v>
      </c>
    </row>
    <row r="240" spans="1:5" ht="14.25" customHeight="1">
      <c r="A240" s="18">
        <v>45242</v>
      </c>
      <c r="B240" s="10">
        <v>679.1</v>
      </c>
      <c r="C240" s="11">
        <v>20997.1</v>
      </c>
      <c r="D240" s="12">
        <v>-7.3000000000000001E-3</v>
      </c>
      <c r="E240" s="12">
        <v>1.2999999999999999E-3</v>
      </c>
    </row>
    <row r="241" spans="1:5" ht="14.25" customHeight="1">
      <c r="A241" s="18">
        <v>45150</v>
      </c>
      <c r="B241" s="10">
        <v>684.1</v>
      </c>
      <c r="C241" s="11">
        <v>20969.400000000001</v>
      </c>
      <c r="D241" s="12">
        <v>-3.4200000000000001E-2</v>
      </c>
      <c r="E241" s="12">
        <v>3.3E-3</v>
      </c>
    </row>
    <row r="242" spans="1:5" ht="14.25" customHeight="1">
      <c r="A242" s="18">
        <v>45119</v>
      </c>
      <c r="B242" s="10">
        <v>708.3</v>
      </c>
      <c r="C242" s="11">
        <v>20901.150000000001</v>
      </c>
      <c r="D242" s="12">
        <v>7.7000000000000002E-3</v>
      </c>
      <c r="E242" s="12">
        <v>-1.6999999999999999E-3</v>
      </c>
    </row>
    <row r="243" spans="1:5" ht="14.25" customHeight="1">
      <c r="A243" s="18">
        <v>45089</v>
      </c>
      <c r="B243" s="10">
        <v>702.9</v>
      </c>
      <c r="C243" s="11">
        <v>20937.7</v>
      </c>
      <c r="D243" s="12">
        <v>2.3999999999999998E-3</v>
      </c>
      <c r="E243" s="12">
        <v>4.0000000000000001E-3</v>
      </c>
    </row>
    <row r="244" spans="1:5" ht="14.25" customHeight="1">
      <c r="A244" s="18">
        <v>45058</v>
      </c>
      <c r="B244" s="10">
        <v>701.2</v>
      </c>
      <c r="C244" s="11">
        <v>20855.099999999999</v>
      </c>
      <c r="D244" s="12">
        <v>7.3000000000000001E-3</v>
      </c>
      <c r="E244" s="12">
        <v>8.0999999999999996E-3</v>
      </c>
    </row>
    <row r="245" spans="1:5" ht="14.25" customHeight="1">
      <c r="A245" s="18">
        <v>45028</v>
      </c>
      <c r="B245" s="10">
        <v>696.15</v>
      </c>
      <c r="C245" s="11">
        <v>20686.8</v>
      </c>
      <c r="D245" s="12">
        <v>4.2099999999999999E-2</v>
      </c>
      <c r="E245" s="12">
        <v>2.07E-2</v>
      </c>
    </row>
    <row r="246" spans="1:5" ht="14.25" customHeight="1">
      <c r="A246" s="18">
        <v>44938</v>
      </c>
      <c r="B246" s="10">
        <v>668</v>
      </c>
      <c r="C246" s="11">
        <v>20267.900000000001</v>
      </c>
      <c r="D246" s="12">
        <v>7.1999999999999998E-3</v>
      </c>
      <c r="E246" s="12">
        <v>6.7000000000000002E-3</v>
      </c>
    </row>
    <row r="247" spans="1:5" ht="14.25" customHeight="1">
      <c r="A247" s="10" t="s">
        <v>176</v>
      </c>
      <c r="B247" s="10">
        <v>663.25</v>
      </c>
      <c r="C247" s="11">
        <v>20133.150000000001</v>
      </c>
      <c r="D247" s="12">
        <v>0.04</v>
      </c>
      <c r="E247" s="12">
        <v>1.8E-3</v>
      </c>
    </row>
    <row r="248" spans="1:5" ht="14.25" customHeight="1">
      <c r="A248" s="10" t="s">
        <v>177</v>
      </c>
      <c r="B248" s="10">
        <v>637.75</v>
      </c>
      <c r="C248" s="11">
        <v>20096.599999999999</v>
      </c>
      <c r="D248" s="12">
        <v>8.0999999999999996E-3</v>
      </c>
      <c r="E248" s="12">
        <v>1.04E-2</v>
      </c>
    </row>
    <row r="249" spans="1:5" ht="14.25" customHeight="1">
      <c r="A249" s="10" t="s">
        <v>178</v>
      </c>
      <c r="B249" s="10">
        <v>632.65</v>
      </c>
      <c r="C249" s="11">
        <v>19889.7</v>
      </c>
      <c r="D249" s="12">
        <v>-6.0000000000000001E-3</v>
      </c>
      <c r="E249" s="12">
        <v>4.7999999999999996E-3</v>
      </c>
    </row>
    <row r="250" spans="1:5" ht="14.25" customHeight="1">
      <c r="A250" s="10" t="s">
        <v>179</v>
      </c>
      <c r="B250" s="10">
        <v>636.45000000000005</v>
      </c>
      <c r="C250" s="11">
        <v>19794.7</v>
      </c>
      <c r="D250" s="12">
        <v>-1.06E-2</v>
      </c>
      <c r="E250" s="12">
        <v>-4.0000000000000002E-4</v>
      </c>
    </row>
    <row r="251" spans="1:5" ht="14.25" customHeight="1">
      <c r="A251" s="10" t="s">
        <v>180</v>
      </c>
      <c r="B251" s="10">
        <v>643.25</v>
      </c>
      <c r="C251" s="11">
        <v>19802</v>
      </c>
      <c r="D251" s="12">
        <v>3.3999999999999998E-3</v>
      </c>
      <c r="E251" s="12">
        <v>-5.0000000000000001E-4</v>
      </c>
    </row>
    <row r="252" spans="1:5" ht="14.25" customHeight="1">
      <c r="A252" s="10" t="s">
        <v>181</v>
      </c>
      <c r="B252" s="10">
        <v>641.1</v>
      </c>
      <c r="C252" s="11">
        <v>19811.849999999999</v>
      </c>
      <c r="D252" s="12">
        <v>-1.78E-2</v>
      </c>
      <c r="E252" s="12">
        <v>1.4E-3</v>
      </c>
    </row>
    <row r="253" spans="1:5" ht="14.25" customHeight="1">
      <c r="A253" s="10" t="s">
        <v>185</v>
      </c>
      <c r="B253" s="10">
        <v>652.75</v>
      </c>
      <c r="C253" s="11">
        <v>19783.400000000001</v>
      </c>
      <c r="D253" s="12">
        <v>5.1999999999999998E-3</v>
      </c>
      <c r="E253" s="12">
        <v>4.4999999999999997E-3</v>
      </c>
    </row>
    <row r="254" spans="1:5" ht="14.25" customHeight="1">
      <c r="A254" s="10" t="s">
        <v>186</v>
      </c>
      <c r="B254" s="10">
        <v>649.4</v>
      </c>
      <c r="C254" s="11">
        <v>19694</v>
      </c>
      <c r="D254" s="12">
        <v>-2.4899999999999999E-2</v>
      </c>
      <c r="E254" s="12">
        <v>-1.9E-3</v>
      </c>
    </row>
    <row r="255" spans="1:5" ht="14.25" customHeight="1">
      <c r="A255" s="10" t="s">
        <v>187</v>
      </c>
      <c r="B255" s="10">
        <v>666</v>
      </c>
      <c r="C255" s="11">
        <v>19731.8</v>
      </c>
      <c r="D255" s="12">
        <v>1.9E-2</v>
      </c>
      <c r="E255" s="12">
        <v>-1.6999999999999999E-3</v>
      </c>
    </row>
    <row r="256" spans="1:5" ht="14.25" customHeight="1">
      <c r="A256" s="10" t="s">
        <v>188</v>
      </c>
      <c r="B256" s="10">
        <v>653.6</v>
      </c>
      <c r="C256" s="11">
        <v>19765.2</v>
      </c>
      <c r="D256" s="12">
        <v>-6.7000000000000002E-3</v>
      </c>
      <c r="E256" s="12">
        <v>4.5999999999999999E-3</v>
      </c>
    </row>
    <row r="257" spans="1:5" ht="14.25" customHeight="1">
      <c r="A257" s="10" t="s">
        <v>189</v>
      </c>
      <c r="B257" s="10">
        <v>658</v>
      </c>
      <c r="C257" s="11">
        <v>19675.45</v>
      </c>
      <c r="D257" s="12">
        <v>-8.9999999999999998E-4</v>
      </c>
      <c r="E257" s="12">
        <v>1.1900000000000001E-2</v>
      </c>
    </row>
    <row r="258" spans="1:5" ht="14.25" customHeight="1">
      <c r="A258" s="10" t="s">
        <v>190</v>
      </c>
      <c r="B258" s="10">
        <v>658.6</v>
      </c>
      <c r="C258" s="11">
        <v>19443.55</v>
      </c>
      <c r="D258" s="12">
        <v>3.9E-2</v>
      </c>
      <c r="E258" s="12">
        <v>-4.1999999999999997E-3</v>
      </c>
    </row>
    <row r="259" spans="1:5" ht="14.25" customHeight="1">
      <c r="A259" s="18">
        <v>45271</v>
      </c>
      <c r="B259" s="10">
        <v>633.9</v>
      </c>
      <c r="C259" s="11">
        <v>19525.55</v>
      </c>
      <c r="D259" s="12">
        <v>5.7999999999999996E-3</v>
      </c>
      <c r="E259" s="12">
        <v>5.1999999999999998E-3</v>
      </c>
    </row>
    <row r="260" spans="1:5" ht="14.25" customHeight="1">
      <c r="A260" s="18">
        <v>45210</v>
      </c>
      <c r="B260" s="10">
        <v>630.25</v>
      </c>
      <c r="C260" s="11">
        <v>19425.349999999999</v>
      </c>
      <c r="D260" s="12">
        <v>2.52E-2</v>
      </c>
      <c r="E260" s="12">
        <v>1.5E-3</v>
      </c>
    </row>
    <row r="261" spans="1:5" ht="14.25" customHeight="1">
      <c r="A261" s="18">
        <v>45180</v>
      </c>
      <c r="B261" s="10">
        <v>614.75</v>
      </c>
      <c r="C261" s="11">
        <v>19395.3</v>
      </c>
      <c r="D261" s="12">
        <v>1.46E-2</v>
      </c>
      <c r="E261" s="12">
        <v>-2.5000000000000001E-3</v>
      </c>
    </row>
    <row r="262" spans="1:5" ht="14.25" customHeight="1">
      <c r="A262" s="18">
        <v>45149</v>
      </c>
      <c r="B262" s="10">
        <v>605.9</v>
      </c>
      <c r="C262" s="11">
        <v>19443.5</v>
      </c>
      <c r="D262" s="12">
        <v>-6.7999999999999996E-3</v>
      </c>
      <c r="E262" s="12">
        <v>1.9E-3</v>
      </c>
    </row>
    <row r="263" spans="1:5" ht="14.25" customHeight="1">
      <c r="A263" s="18">
        <v>45118</v>
      </c>
      <c r="B263" s="10">
        <v>610.04999999999995</v>
      </c>
      <c r="C263" s="11">
        <v>19406.7</v>
      </c>
      <c r="D263" s="12">
        <v>-8.5000000000000006E-3</v>
      </c>
      <c r="E263" s="12">
        <v>-2.9999999999999997E-4</v>
      </c>
    </row>
    <row r="264" spans="1:5" ht="14.25" customHeight="1">
      <c r="A264" s="18">
        <v>45088</v>
      </c>
      <c r="B264" s="10">
        <v>615.25</v>
      </c>
      <c r="C264" s="11">
        <v>19411.75</v>
      </c>
      <c r="D264" s="12">
        <v>-2.6100000000000002E-2</v>
      </c>
      <c r="E264" s="12">
        <v>9.4000000000000004E-3</v>
      </c>
    </row>
    <row r="265" spans="1:5" ht="14.25" customHeight="1">
      <c r="A265" s="18">
        <v>44996</v>
      </c>
      <c r="B265" s="10">
        <v>631.75</v>
      </c>
      <c r="C265" s="11">
        <v>19230.599999999999</v>
      </c>
      <c r="D265" s="12">
        <v>-3.0499999999999999E-2</v>
      </c>
      <c r="E265" s="12">
        <v>5.1000000000000004E-3</v>
      </c>
    </row>
    <row r="266" spans="1:5" ht="14.25" customHeight="1">
      <c r="A266" s="18">
        <v>44968</v>
      </c>
      <c r="B266" s="10">
        <v>651.65</v>
      </c>
      <c r="C266" s="11">
        <v>19133.25</v>
      </c>
      <c r="D266" s="12">
        <v>-1.12E-2</v>
      </c>
      <c r="E266" s="12">
        <v>7.6E-3</v>
      </c>
    </row>
    <row r="267" spans="1:5" ht="14.25" customHeight="1">
      <c r="A267" s="18">
        <v>44937</v>
      </c>
      <c r="B267" s="10">
        <v>659</v>
      </c>
      <c r="C267" s="11">
        <v>18989.150000000001</v>
      </c>
      <c r="D267" s="12">
        <v>-6.1999999999999998E-3</v>
      </c>
      <c r="E267" s="12">
        <v>-4.7000000000000002E-3</v>
      </c>
    </row>
    <row r="268" spans="1:5" ht="14.25" customHeight="1">
      <c r="A268" s="10" t="s">
        <v>191</v>
      </c>
      <c r="B268" s="10">
        <v>663.1</v>
      </c>
      <c r="C268" s="11">
        <v>19079.599999999999</v>
      </c>
      <c r="D268" s="12">
        <v>2.0299999999999999E-2</v>
      </c>
      <c r="E268" s="12">
        <v>-3.2000000000000002E-3</v>
      </c>
    </row>
    <row r="269" spans="1:5" ht="14.25" customHeight="1">
      <c r="A269" s="10" t="s">
        <v>192</v>
      </c>
      <c r="B269" s="10">
        <v>649.9</v>
      </c>
      <c r="C269" s="11">
        <v>19140.900000000001</v>
      </c>
      <c r="D269" s="12">
        <v>1.6E-2</v>
      </c>
      <c r="E269" s="12">
        <v>4.8999999999999998E-3</v>
      </c>
    </row>
    <row r="270" spans="1:5" ht="14.25" customHeight="1">
      <c r="A270" s="10" t="s">
        <v>193</v>
      </c>
      <c r="B270" s="10">
        <v>639.65</v>
      </c>
      <c r="C270" s="11">
        <v>19047.25</v>
      </c>
      <c r="D270" s="12">
        <v>-1.4800000000000001E-2</v>
      </c>
      <c r="E270" s="12">
        <v>1.01E-2</v>
      </c>
    </row>
    <row r="271" spans="1:5" ht="14.25" customHeight="1">
      <c r="A271" s="10" t="s">
        <v>194</v>
      </c>
      <c r="B271" s="10">
        <v>649.25</v>
      </c>
      <c r="C271" s="11">
        <v>18857.25</v>
      </c>
      <c r="D271" s="12">
        <v>-2.5600000000000001E-2</v>
      </c>
      <c r="E271" s="12">
        <v>-1.3899999999999999E-2</v>
      </c>
    </row>
    <row r="272" spans="1:5" ht="14.25" customHeight="1">
      <c r="A272" s="10" t="s">
        <v>195</v>
      </c>
      <c r="B272" s="10">
        <v>666.3</v>
      </c>
      <c r="C272" s="11">
        <v>19122.150000000001</v>
      </c>
      <c r="D272" s="12">
        <v>-5.04E-2</v>
      </c>
      <c r="E272" s="12">
        <v>-8.3000000000000001E-3</v>
      </c>
    </row>
    <row r="273" spans="1:5" ht="14.25" customHeight="1">
      <c r="A273" s="10" t="s">
        <v>196</v>
      </c>
      <c r="B273" s="10">
        <v>701.7</v>
      </c>
      <c r="C273" s="11">
        <v>19281.75</v>
      </c>
      <c r="D273" s="12">
        <v>-1.5E-3</v>
      </c>
      <c r="E273" s="12">
        <v>-1.34E-2</v>
      </c>
    </row>
    <row r="274" spans="1:5" ht="14.25" customHeight="1">
      <c r="A274" s="10" t="s">
        <v>197</v>
      </c>
      <c r="B274" s="10">
        <v>702.75</v>
      </c>
      <c r="C274" s="11">
        <v>19542.650000000001</v>
      </c>
      <c r="D274" s="12">
        <v>4.0000000000000002E-4</v>
      </c>
      <c r="E274" s="12">
        <v>-4.1999999999999997E-3</v>
      </c>
    </row>
    <row r="275" spans="1:5" ht="14.25" customHeight="1">
      <c r="A275" s="10" t="s">
        <v>198</v>
      </c>
      <c r="B275" s="10">
        <v>702.45</v>
      </c>
      <c r="C275" s="11">
        <v>19624.7</v>
      </c>
      <c r="D275" s="12">
        <v>8.9999999999999998E-4</v>
      </c>
      <c r="E275" s="12">
        <v>-2.3999999999999998E-3</v>
      </c>
    </row>
    <row r="276" spans="1:5" ht="14.25" customHeight="1">
      <c r="A276" s="10" t="s">
        <v>199</v>
      </c>
      <c r="B276" s="10">
        <v>701.8</v>
      </c>
      <c r="C276" s="11">
        <v>19671.099999999999</v>
      </c>
      <c r="D276" s="12">
        <v>2.4199999999999999E-2</v>
      </c>
      <c r="E276" s="12">
        <v>-7.1000000000000004E-3</v>
      </c>
    </row>
    <row r="277" spans="1:5" ht="14.25" customHeight="1">
      <c r="A277" s="10" t="s">
        <v>200</v>
      </c>
      <c r="B277" s="10">
        <v>685.25</v>
      </c>
      <c r="C277" s="11">
        <v>19811.5</v>
      </c>
      <c r="D277" s="12">
        <v>-2.07E-2</v>
      </c>
      <c r="E277" s="12">
        <v>4.0000000000000001E-3</v>
      </c>
    </row>
    <row r="278" spans="1:5" ht="14.25" customHeight="1">
      <c r="A278" s="10" t="s">
        <v>201</v>
      </c>
      <c r="B278" s="10">
        <v>699.75</v>
      </c>
      <c r="C278" s="11">
        <v>19731.75</v>
      </c>
      <c r="D278" s="12">
        <v>6.2E-2</v>
      </c>
      <c r="E278" s="12">
        <v>-1E-3</v>
      </c>
    </row>
    <row r="279" spans="1:5" ht="14.25" customHeight="1">
      <c r="A279" s="10" t="s">
        <v>202</v>
      </c>
      <c r="B279" s="10">
        <v>658.9</v>
      </c>
      <c r="C279" s="11">
        <v>19751.05</v>
      </c>
      <c r="D279" s="12">
        <v>-5.9999999999999995E-4</v>
      </c>
      <c r="E279" s="12">
        <v>-2.2000000000000001E-3</v>
      </c>
    </row>
    <row r="280" spans="1:5" ht="14.25" customHeight="1">
      <c r="A280" s="18">
        <v>45270</v>
      </c>
      <c r="B280" s="10">
        <v>659.3</v>
      </c>
      <c r="C280" s="11">
        <v>19794</v>
      </c>
      <c r="D280" s="12">
        <v>1.5599999999999999E-2</v>
      </c>
      <c r="E280" s="12">
        <v>-8.9999999999999998E-4</v>
      </c>
    </row>
    <row r="281" spans="1:5" ht="14.25" customHeight="1">
      <c r="A281" s="18">
        <v>45240</v>
      </c>
      <c r="B281" s="10">
        <v>649.15</v>
      </c>
      <c r="C281" s="11">
        <v>19811.349999999999</v>
      </c>
      <c r="D281" s="12">
        <v>1.8100000000000002E-2</v>
      </c>
      <c r="E281" s="12">
        <v>6.1999999999999998E-3</v>
      </c>
    </row>
    <row r="282" spans="1:5" ht="14.25" customHeight="1">
      <c r="A282" s="18">
        <v>45209</v>
      </c>
      <c r="B282" s="10">
        <v>637.6</v>
      </c>
      <c r="C282" s="11">
        <v>19689.849999999999</v>
      </c>
      <c r="D282" s="12">
        <v>1.9E-3</v>
      </c>
      <c r="E282" s="12">
        <v>9.1000000000000004E-3</v>
      </c>
    </row>
    <row r="283" spans="1:5" ht="14.25" customHeight="1">
      <c r="A283" s="18">
        <v>45179</v>
      </c>
      <c r="B283" s="10">
        <v>636.4</v>
      </c>
      <c r="C283" s="11">
        <v>19512.349999999999</v>
      </c>
      <c r="D283" s="12">
        <v>2.0000000000000001E-4</v>
      </c>
      <c r="E283" s="12">
        <v>-7.1999999999999998E-3</v>
      </c>
    </row>
    <row r="284" spans="1:5" ht="14.25" customHeight="1">
      <c r="A284" s="18">
        <v>45087</v>
      </c>
      <c r="B284" s="10">
        <v>636.29999999999995</v>
      </c>
      <c r="C284" s="11">
        <v>19653.5</v>
      </c>
      <c r="D284" s="12">
        <v>-1.6299999999999999E-2</v>
      </c>
      <c r="E284" s="12">
        <v>5.4999999999999997E-3</v>
      </c>
    </row>
    <row r="285" spans="1:5" ht="14.25" customHeight="1">
      <c r="A285" s="18">
        <v>45056</v>
      </c>
      <c r="B285" s="10">
        <v>646.85</v>
      </c>
      <c r="C285" s="11">
        <v>19545.75</v>
      </c>
      <c r="D285" s="12">
        <v>-8.6999999999999994E-3</v>
      </c>
      <c r="E285" s="12">
        <v>5.5999999999999999E-3</v>
      </c>
    </row>
    <row r="286" spans="1:5" ht="14.25" customHeight="1">
      <c r="A286" s="18">
        <v>45026</v>
      </c>
      <c r="B286" s="10">
        <v>652.5</v>
      </c>
      <c r="C286" s="11">
        <v>19436.099999999999</v>
      </c>
      <c r="D286" s="12">
        <v>4.0000000000000001E-3</v>
      </c>
      <c r="E286" s="12">
        <v>-4.7000000000000002E-3</v>
      </c>
    </row>
    <row r="287" spans="1:5" ht="14.25" customHeight="1">
      <c r="A287" s="18">
        <v>44995</v>
      </c>
      <c r="B287" s="10">
        <v>649.9</v>
      </c>
      <c r="C287" s="11">
        <v>19528.75</v>
      </c>
      <c r="D287" s="12">
        <v>2.9100000000000001E-2</v>
      </c>
      <c r="E287" s="12">
        <v>-5.5999999999999999E-3</v>
      </c>
    </row>
    <row r="288" spans="1:5" ht="14.25" customHeight="1">
      <c r="A288" s="10" t="s">
        <v>203</v>
      </c>
      <c r="B288" s="10">
        <v>631.54999999999995</v>
      </c>
      <c r="C288" s="11">
        <v>19638.3</v>
      </c>
      <c r="D288" s="12">
        <v>5.3E-3</v>
      </c>
      <c r="E288" s="12">
        <v>5.8999999999999999E-3</v>
      </c>
    </row>
    <row r="289" spans="1:5" ht="14.25" customHeight="1">
      <c r="A289" s="10" t="s">
        <v>204</v>
      </c>
      <c r="B289" s="10">
        <v>628.20000000000005</v>
      </c>
      <c r="C289" s="11">
        <v>19523.55</v>
      </c>
      <c r="D289" s="12">
        <v>-1.6999999999999999E-3</v>
      </c>
      <c r="E289" s="12">
        <v>-9.7999999999999997E-3</v>
      </c>
    </row>
    <row r="290" spans="1:5" ht="14.25" customHeight="1">
      <c r="A290" s="10" t="s">
        <v>205</v>
      </c>
      <c r="B290" s="10">
        <v>629.29999999999995</v>
      </c>
      <c r="C290" s="11">
        <v>19716.45</v>
      </c>
      <c r="D290" s="12">
        <v>-4.4999999999999997E-3</v>
      </c>
      <c r="E290" s="12">
        <v>2.5999999999999999E-3</v>
      </c>
    </row>
    <row r="291" spans="1:5" ht="14.25" customHeight="1">
      <c r="A291" s="10" t="s">
        <v>206</v>
      </c>
      <c r="B291" s="10">
        <v>632.15</v>
      </c>
      <c r="C291" s="11">
        <v>19664.7</v>
      </c>
      <c r="D291" s="12">
        <v>3.3E-3</v>
      </c>
      <c r="E291" s="12">
        <v>-5.0000000000000001E-4</v>
      </c>
    </row>
    <row r="292" spans="1:5" ht="14.25" customHeight="1">
      <c r="A292" s="10" t="s">
        <v>207</v>
      </c>
      <c r="B292" s="10">
        <v>630.04999999999995</v>
      </c>
      <c r="C292" s="11">
        <v>19674.55</v>
      </c>
      <c r="D292" s="12">
        <v>1.0500000000000001E-2</v>
      </c>
      <c r="E292" s="12">
        <v>0</v>
      </c>
    </row>
    <row r="293" spans="1:5" ht="14.25" customHeight="1">
      <c r="A293" s="10" t="s">
        <v>208</v>
      </c>
      <c r="B293" s="10">
        <v>623.5</v>
      </c>
      <c r="C293" s="11">
        <v>19674.25</v>
      </c>
      <c r="D293" s="12">
        <v>-1.44E-2</v>
      </c>
      <c r="E293" s="12">
        <v>-3.3999999999999998E-3</v>
      </c>
    </row>
    <row r="294" spans="1:5" ht="14.25" customHeight="1">
      <c r="A294" s="10" t="s">
        <v>209</v>
      </c>
      <c r="B294" s="10">
        <v>632.6</v>
      </c>
      <c r="C294" s="11">
        <v>19742.349999999999</v>
      </c>
      <c r="D294" s="12">
        <v>-1.46E-2</v>
      </c>
      <c r="E294" s="12">
        <v>-8.0000000000000002E-3</v>
      </c>
    </row>
    <row r="295" spans="1:5" ht="14.25" customHeight="1">
      <c r="A295" s="10" t="s">
        <v>210</v>
      </c>
      <c r="B295" s="10">
        <v>641.95000000000005</v>
      </c>
      <c r="C295" s="11">
        <v>19901.400000000001</v>
      </c>
      <c r="D295" s="12">
        <v>-2.4400000000000002E-2</v>
      </c>
      <c r="E295" s="12">
        <v>-1.15E-2</v>
      </c>
    </row>
    <row r="296" spans="1:5" ht="14.25" customHeight="1">
      <c r="A296" s="10" t="s">
        <v>211</v>
      </c>
      <c r="B296" s="10">
        <v>658</v>
      </c>
      <c r="C296" s="11">
        <v>20133.3</v>
      </c>
      <c r="D296" s="12">
        <v>-5.1000000000000004E-3</v>
      </c>
      <c r="E296" s="12">
        <v>-2.8999999999999998E-3</v>
      </c>
    </row>
    <row r="297" spans="1:5" ht="14.25" customHeight="1">
      <c r="A297" s="10" t="s">
        <v>212</v>
      </c>
      <c r="B297" s="10">
        <v>661.35</v>
      </c>
      <c r="C297" s="11">
        <v>20192.349999999999</v>
      </c>
      <c r="D297" s="12">
        <v>7.7000000000000002E-3</v>
      </c>
      <c r="E297" s="12">
        <v>4.4000000000000003E-3</v>
      </c>
    </row>
    <row r="298" spans="1:5" ht="14.25" customHeight="1">
      <c r="A298" s="10" t="s">
        <v>213</v>
      </c>
      <c r="B298" s="10">
        <v>656.3</v>
      </c>
      <c r="C298" s="11">
        <v>20103.099999999999</v>
      </c>
      <c r="D298" s="12">
        <v>1.44E-2</v>
      </c>
      <c r="E298" s="12">
        <v>1.6000000000000001E-3</v>
      </c>
    </row>
    <row r="299" spans="1:5" ht="14.25" customHeight="1">
      <c r="A299" s="10" t="s">
        <v>214</v>
      </c>
      <c r="B299" s="10">
        <v>647</v>
      </c>
      <c r="C299" s="11">
        <v>20070</v>
      </c>
      <c r="D299" s="12">
        <v>1.23E-2</v>
      </c>
      <c r="E299" s="12">
        <v>3.8E-3</v>
      </c>
    </row>
    <row r="300" spans="1:5" ht="14.25" customHeight="1">
      <c r="A300" s="18">
        <v>45269</v>
      </c>
      <c r="B300" s="10">
        <v>639.15</v>
      </c>
      <c r="C300" s="11">
        <v>19993.2</v>
      </c>
      <c r="D300" s="12">
        <v>-4.5900000000000003E-2</v>
      </c>
      <c r="E300" s="12">
        <v>-2.0000000000000001E-4</v>
      </c>
    </row>
    <row r="301" spans="1:5" ht="14.25" customHeight="1">
      <c r="A301" s="18">
        <v>45239</v>
      </c>
      <c r="B301" s="10">
        <v>669.9</v>
      </c>
      <c r="C301" s="11">
        <v>19996.349999999999</v>
      </c>
      <c r="D301" s="12">
        <v>1.0699999999999999E-2</v>
      </c>
      <c r="E301" s="12">
        <v>8.8999999999999999E-3</v>
      </c>
    </row>
    <row r="302" spans="1:5" ht="14.25" customHeight="1">
      <c r="A302" s="18">
        <v>45147</v>
      </c>
      <c r="B302" s="10">
        <v>662.8</v>
      </c>
      <c r="C302" s="11">
        <v>19819.95</v>
      </c>
      <c r="D302" s="12">
        <v>-1.2E-2</v>
      </c>
      <c r="E302" s="12">
        <v>4.7000000000000002E-3</v>
      </c>
    </row>
    <row r="303" spans="1:5" ht="14.25" customHeight="1">
      <c r="A303" s="18">
        <v>45116</v>
      </c>
      <c r="B303" s="10">
        <v>670.85</v>
      </c>
      <c r="C303" s="11">
        <v>19727.05</v>
      </c>
      <c r="D303" s="12">
        <v>5.0000000000000001E-4</v>
      </c>
      <c r="E303" s="12">
        <v>5.8999999999999999E-3</v>
      </c>
    </row>
    <row r="304" spans="1:5" ht="14.25" customHeight="1">
      <c r="A304" s="18">
        <v>45086</v>
      </c>
      <c r="B304" s="10">
        <v>670.5</v>
      </c>
      <c r="C304" s="11">
        <v>19611.05</v>
      </c>
      <c r="D304" s="12">
        <v>-1.7399999999999999E-2</v>
      </c>
      <c r="E304" s="12">
        <v>1.8E-3</v>
      </c>
    </row>
    <row r="305" spans="1:5" ht="14.25" customHeight="1">
      <c r="A305" s="18">
        <v>45055</v>
      </c>
      <c r="B305" s="10">
        <v>682.4</v>
      </c>
      <c r="C305" s="11">
        <v>19574.900000000001</v>
      </c>
      <c r="D305" s="12">
        <v>2.3999999999999998E-3</v>
      </c>
      <c r="E305" s="12">
        <v>2.3999999999999998E-3</v>
      </c>
    </row>
    <row r="306" spans="1:5" ht="14.25" customHeight="1">
      <c r="A306" s="18">
        <v>45025</v>
      </c>
      <c r="B306" s="10">
        <v>680.8</v>
      </c>
      <c r="C306" s="11">
        <v>19528.8</v>
      </c>
      <c r="D306" s="12">
        <v>3.7600000000000001E-2</v>
      </c>
      <c r="E306" s="12">
        <v>4.7999999999999996E-3</v>
      </c>
    </row>
    <row r="307" spans="1:5" ht="14.25" customHeight="1">
      <c r="A307" s="18">
        <v>44935</v>
      </c>
      <c r="B307" s="10">
        <v>656.1</v>
      </c>
      <c r="C307" s="11">
        <v>19435.3</v>
      </c>
      <c r="D307" s="12">
        <v>-6.6E-3</v>
      </c>
      <c r="E307" s="12">
        <v>9.4000000000000004E-3</v>
      </c>
    </row>
    <row r="308" spans="1:5" ht="14.25" customHeight="1">
      <c r="A308" s="10" t="s">
        <v>215</v>
      </c>
      <c r="B308" s="10">
        <v>660.45</v>
      </c>
      <c r="C308" s="11">
        <v>19253.8</v>
      </c>
      <c r="D308" s="12">
        <v>2.9100000000000001E-2</v>
      </c>
      <c r="E308" s="12">
        <v>-4.7999999999999996E-3</v>
      </c>
    </row>
    <row r="309" spans="1:5" ht="14.25" customHeight="1">
      <c r="A309" s="10" t="s">
        <v>216</v>
      </c>
      <c r="B309" s="10">
        <v>641.75</v>
      </c>
      <c r="C309" s="11">
        <v>19347.45</v>
      </c>
      <c r="D309" s="12">
        <v>-7.4000000000000003E-3</v>
      </c>
      <c r="E309" s="12">
        <v>2.0000000000000001E-4</v>
      </c>
    </row>
    <row r="310" spans="1:5" ht="14.25" customHeight="1">
      <c r="A310" s="10" t="s">
        <v>217</v>
      </c>
      <c r="B310" s="10">
        <v>646.54999999999995</v>
      </c>
      <c r="C310" s="11">
        <v>19342.650000000001</v>
      </c>
      <c r="D310" s="12">
        <v>1.7500000000000002E-2</v>
      </c>
      <c r="E310" s="12">
        <v>1.9E-3</v>
      </c>
    </row>
    <row r="311" spans="1:5" ht="14.25" customHeight="1">
      <c r="A311" s="10" t="s">
        <v>218</v>
      </c>
      <c r="B311" s="10">
        <v>635.45000000000005</v>
      </c>
      <c r="C311" s="11">
        <v>19306.05</v>
      </c>
      <c r="D311" s="12">
        <v>1.8599999999999998E-2</v>
      </c>
      <c r="E311" s="12">
        <v>2.0999999999999999E-3</v>
      </c>
    </row>
    <row r="312" spans="1:5" ht="14.25" customHeight="1">
      <c r="A312" s="10" t="s">
        <v>219</v>
      </c>
      <c r="B312" s="10">
        <v>623.85</v>
      </c>
      <c r="C312" s="11">
        <v>19265.8</v>
      </c>
      <c r="D312" s="12">
        <v>-1.4800000000000001E-2</v>
      </c>
      <c r="E312" s="12">
        <v>-6.1999999999999998E-3</v>
      </c>
    </row>
    <row r="313" spans="1:5" ht="14.25" customHeight="1">
      <c r="A313" s="10" t="s">
        <v>220</v>
      </c>
      <c r="B313" s="10">
        <v>633.20000000000005</v>
      </c>
      <c r="C313" s="11">
        <v>19386.7</v>
      </c>
      <c r="D313" s="12">
        <v>-3.5000000000000001E-3</v>
      </c>
      <c r="E313" s="12">
        <v>-2.8999999999999998E-3</v>
      </c>
    </row>
    <row r="314" spans="1:5" ht="14.25" customHeight="1">
      <c r="A314" s="10" t="s">
        <v>221</v>
      </c>
      <c r="B314" s="10">
        <v>635.4</v>
      </c>
      <c r="C314" s="11">
        <v>19444</v>
      </c>
      <c r="D314" s="12">
        <v>1.6000000000000001E-3</v>
      </c>
      <c r="E314" s="12">
        <v>2.5000000000000001E-3</v>
      </c>
    </row>
    <row r="315" spans="1:5" ht="14.25" customHeight="1">
      <c r="A315" s="10" t="s">
        <v>222</v>
      </c>
      <c r="B315" s="10">
        <v>634.4</v>
      </c>
      <c r="C315" s="11">
        <v>19396.45</v>
      </c>
      <c r="D315" s="12">
        <v>-6.3E-3</v>
      </c>
      <c r="E315" s="12">
        <v>1E-4</v>
      </c>
    </row>
    <row r="316" spans="1:5" ht="14.25" customHeight="1">
      <c r="A316" s="10" t="s">
        <v>223</v>
      </c>
      <c r="B316" s="10">
        <v>638.45000000000005</v>
      </c>
      <c r="C316" s="11">
        <v>19393.599999999999</v>
      </c>
      <c r="D316" s="12">
        <v>2.5000000000000001E-3</v>
      </c>
      <c r="E316" s="12">
        <v>4.3E-3</v>
      </c>
    </row>
    <row r="317" spans="1:5" ht="14.25" customHeight="1">
      <c r="A317" s="10" t="s">
        <v>224</v>
      </c>
      <c r="B317" s="10">
        <v>636.85</v>
      </c>
      <c r="C317" s="11">
        <v>19310.150000000001</v>
      </c>
      <c r="D317" s="12">
        <v>1E-3</v>
      </c>
      <c r="E317" s="12">
        <v>-2.8E-3</v>
      </c>
    </row>
    <row r="318" spans="1:5" ht="14.25" customHeight="1">
      <c r="A318" s="10" t="s">
        <v>225</v>
      </c>
      <c r="B318" s="10">
        <v>636.20000000000005</v>
      </c>
      <c r="C318" s="11">
        <v>19365.25</v>
      </c>
      <c r="D318" s="12">
        <v>-2.7000000000000001E-3</v>
      </c>
      <c r="E318" s="12">
        <v>-5.1000000000000004E-3</v>
      </c>
    </row>
    <row r="319" spans="1:5" ht="14.25" customHeight="1">
      <c r="A319" s="10" t="s">
        <v>226</v>
      </c>
      <c r="B319" s="10">
        <v>637.95000000000005</v>
      </c>
      <c r="C319" s="11">
        <v>19465</v>
      </c>
      <c r="D319" s="12">
        <v>-6.7000000000000002E-3</v>
      </c>
      <c r="E319" s="12">
        <v>1.6000000000000001E-3</v>
      </c>
    </row>
    <row r="320" spans="1:5" ht="14.25" customHeight="1">
      <c r="A320" s="10" t="s">
        <v>227</v>
      </c>
      <c r="B320" s="10">
        <v>642.25</v>
      </c>
      <c r="C320" s="11">
        <v>19434.55</v>
      </c>
      <c r="D320" s="12">
        <v>1.1000000000000001E-3</v>
      </c>
      <c r="E320" s="12">
        <v>2.9999999999999997E-4</v>
      </c>
    </row>
    <row r="321" spans="1:5" ht="14.25" customHeight="1">
      <c r="A321" s="18">
        <v>45238</v>
      </c>
      <c r="B321" s="10">
        <v>641.54999999999995</v>
      </c>
      <c r="C321" s="11">
        <v>19428.3</v>
      </c>
      <c r="D321" s="12">
        <v>-5.1999999999999998E-3</v>
      </c>
      <c r="E321" s="12">
        <v>-5.8999999999999999E-3</v>
      </c>
    </row>
    <row r="322" spans="1:5" ht="14.25" customHeight="1">
      <c r="A322" s="18">
        <v>45207</v>
      </c>
      <c r="B322" s="10">
        <v>644.9</v>
      </c>
      <c r="C322" s="11">
        <v>19543.099999999999</v>
      </c>
      <c r="D322" s="12">
        <v>9.1000000000000004E-3</v>
      </c>
      <c r="E322" s="12">
        <v>-4.5999999999999999E-3</v>
      </c>
    </row>
    <row r="323" spans="1:5" ht="14.25" customHeight="1">
      <c r="A323" s="18">
        <v>45177</v>
      </c>
      <c r="B323" s="10">
        <v>639.1</v>
      </c>
      <c r="C323" s="11">
        <v>19632.55</v>
      </c>
      <c r="D323" s="12">
        <v>2.4199999999999999E-2</v>
      </c>
      <c r="E323" s="12">
        <v>3.2000000000000002E-3</v>
      </c>
    </row>
    <row r="324" spans="1:5" ht="14.25" customHeight="1">
      <c r="A324" s="18">
        <v>45146</v>
      </c>
      <c r="B324" s="10">
        <v>624</v>
      </c>
      <c r="C324" s="11">
        <v>19570.849999999999</v>
      </c>
      <c r="D324" s="12">
        <v>-1.44E-2</v>
      </c>
      <c r="E324" s="12">
        <v>-1.2999999999999999E-3</v>
      </c>
    </row>
    <row r="325" spans="1:5" ht="14.25" customHeight="1">
      <c r="A325" s="18">
        <v>45115</v>
      </c>
      <c r="B325" s="10">
        <v>633.1</v>
      </c>
      <c r="C325" s="11">
        <v>19597.3</v>
      </c>
      <c r="D325" s="12">
        <v>4.4400000000000002E-2</v>
      </c>
      <c r="E325" s="12">
        <v>4.1000000000000003E-3</v>
      </c>
    </row>
    <row r="326" spans="1:5" ht="14.25" customHeight="1">
      <c r="A326" s="18">
        <v>45024</v>
      </c>
      <c r="B326" s="10">
        <v>606.20000000000005</v>
      </c>
      <c r="C326" s="11">
        <v>19517</v>
      </c>
      <c r="D326" s="12">
        <v>-3.8800000000000001E-2</v>
      </c>
      <c r="E326" s="12">
        <v>7.0000000000000001E-3</v>
      </c>
    </row>
    <row r="327" spans="1:5" ht="14.25" customHeight="1">
      <c r="A327" s="18">
        <v>44993</v>
      </c>
      <c r="B327" s="10">
        <v>630.70000000000005</v>
      </c>
      <c r="C327" s="11">
        <v>19381.650000000001</v>
      </c>
      <c r="D327" s="12">
        <v>-5.7000000000000002E-3</v>
      </c>
      <c r="E327" s="12">
        <v>-7.4000000000000003E-3</v>
      </c>
    </row>
    <row r="328" spans="1:5" ht="14.25" customHeight="1">
      <c r="A328" s="18">
        <v>44965</v>
      </c>
      <c r="B328" s="10">
        <v>634.29999999999995</v>
      </c>
      <c r="C328" s="11">
        <v>19526.55</v>
      </c>
      <c r="D328" s="12">
        <v>7.4999999999999997E-3</v>
      </c>
      <c r="E328" s="12">
        <v>-1.0500000000000001E-2</v>
      </c>
    </row>
    <row r="329" spans="1:5" ht="14.25" customHeight="1">
      <c r="A329" s="18">
        <v>44934</v>
      </c>
      <c r="B329" s="10">
        <v>629.6</v>
      </c>
      <c r="C329" s="11">
        <v>19733.55</v>
      </c>
      <c r="D329" s="12">
        <v>-7.1000000000000004E-3</v>
      </c>
      <c r="E329" s="12">
        <v>-1E-3</v>
      </c>
    </row>
    <row r="330" spans="1:5" ht="14.25" customHeight="1">
      <c r="A330" s="10" t="s">
        <v>228</v>
      </c>
      <c r="B330" s="10">
        <v>634.1</v>
      </c>
      <c r="C330" s="11">
        <v>19753.8</v>
      </c>
      <c r="D330" s="12">
        <v>1.6899999999999998E-2</v>
      </c>
      <c r="E330" s="12">
        <v>5.4999999999999997E-3</v>
      </c>
    </row>
    <row r="331" spans="1:5" ht="14.25" customHeight="1">
      <c r="A331" s="10" t="s">
        <v>229</v>
      </c>
      <c r="B331" s="10">
        <v>623.54999999999995</v>
      </c>
      <c r="C331" s="11">
        <v>19646.05</v>
      </c>
      <c r="D331" s="12">
        <v>2.8E-3</v>
      </c>
      <c r="E331" s="12">
        <v>-6.9999999999999999E-4</v>
      </c>
    </row>
    <row r="332" spans="1:5" ht="14.25" customHeight="1">
      <c r="A332" s="10" t="s">
        <v>230</v>
      </c>
      <c r="B332" s="10">
        <v>621.79999999999995</v>
      </c>
      <c r="C332" s="11">
        <v>19659.900000000001</v>
      </c>
      <c r="D332" s="12">
        <v>3.32E-2</v>
      </c>
      <c r="E332" s="12">
        <v>-6.0000000000000001E-3</v>
      </c>
    </row>
    <row r="333" spans="1:5" ht="14.25" customHeight="1">
      <c r="A333" s="10" t="s">
        <v>231</v>
      </c>
      <c r="B333" s="10">
        <v>601.79999999999995</v>
      </c>
      <c r="C333" s="11">
        <v>19778.3</v>
      </c>
      <c r="D333" s="12">
        <v>1.1900000000000001E-2</v>
      </c>
      <c r="E333" s="12">
        <v>5.0000000000000001E-3</v>
      </c>
    </row>
    <row r="334" spans="1:5" ht="14.25" customHeight="1">
      <c r="A334" s="10" t="s">
        <v>232</v>
      </c>
      <c r="B334" s="10">
        <v>594.70000000000005</v>
      </c>
      <c r="C334" s="11">
        <v>19680.599999999999</v>
      </c>
      <c r="D334" s="12">
        <v>3.4000000000000002E-2</v>
      </c>
      <c r="E334" s="12">
        <v>4.0000000000000002E-4</v>
      </c>
    </row>
    <row r="335" spans="1:5" ht="14.25" customHeight="1">
      <c r="A335" s="10" t="s">
        <v>233</v>
      </c>
      <c r="B335" s="10">
        <v>575.15</v>
      </c>
      <c r="C335" s="11">
        <v>19672.349999999999</v>
      </c>
      <c r="D335" s="12">
        <v>1.8100000000000002E-2</v>
      </c>
      <c r="E335" s="12">
        <v>-3.7000000000000002E-3</v>
      </c>
    </row>
    <row r="336" spans="1:5" ht="14.25" customHeight="1">
      <c r="A336" s="10" t="s">
        <v>234</v>
      </c>
      <c r="B336" s="10">
        <v>564.95000000000005</v>
      </c>
      <c r="C336" s="11">
        <v>19745</v>
      </c>
      <c r="D336" s="12">
        <v>1.2999999999999999E-3</v>
      </c>
      <c r="E336" s="12">
        <v>-1.17E-2</v>
      </c>
    </row>
    <row r="337" spans="1:5" ht="14.25" customHeight="1">
      <c r="A337" s="10" t="s">
        <v>235</v>
      </c>
      <c r="B337" s="10">
        <v>564.20000000000005</v>
      </c>
      <c r="C337" s="11">
        <v>19979.150000000001</v>
      </c>
      <c r="D337" s="12">
        <v>3.8E-3</v>
      </c>
      <c r="E337" s="12">
        <v>7.4000000000000003E-3</v>
      </c>
    </row>
    <row r="338" spans="1:5" ht="14.25" customHeight="1">
      <c r="A338" s="10" t="s">
        <v>236</v>
      </c>
      <c r="B338" s="10">
        <v>562.04999999999995</v>
      </c>
      <c r="C338" s="11">
        <v>19833.150000000001</v>
      </c>
      <c r="D338" s="12">
        <v>-1.6000000000000001E-3</v>
      </c>
      <c r="E338" s="12">
        <v>4.1999999999999997E-3</v>
      </c>
    </row>
    <row r="339" spans="1:5" ht="14.25" customHeight="1">
      <c r="A339" s="10" t="s">
        <v>237</v>
      </c>
      <c r="B339" s="10">
        <v>562.95000000000005</v>
      </c>
      <c r="C339" s="11">
        <v>19749.25</v>
      </c>
      <c r="D339" s="12">
        <v>5.9999999999999995E-4</v>
      </c>
      <c r="E339" s="12">
        <v>1.9E-3</v>
      </c>
    </row>
    <row r="340" spans="1:5" ht="14.25" customHeight="1">
      <c r="A340" s="10" t="s">
        <v>238</v>
      </c>
      <c r="B340" s="10">
        <v>562.6</v>
      </c>
      <c r="C340" s="11">
        <v>19711.45</v>
      </c>
      <c r="D340" s="12">
        <v>-3.7000000000000002E-3</v>
      </c>
      <c r="E340" s="12">
        <v>7.4999999999999997E-3</v>
      </c>
    </row>
    <row r="341" spans="1:5" ht="14.25" customHeight="1">
      <c r="A341" s="10" t="s">
        <v>239</v>
      </c>
      <c r="B341" s="10">
        <v>564.70000000000005</v>
      </c>
      <c r="C341" s="11">
        <v>19564.5</v>
      </c>
      <c r="D341" s="12">
        <v>8.6999999999999994E-3</v>
      </c>
      <c r="E341" s="12">
        <v>7.7999999999999996E-3</v>
      </c>
    </row>
    <row r="342" spans="1:5" ht="14.25" customHeight="1">
      <c r="A342" s="10" t="s">
        <v>240</v>
      </c>
      <c r="B342" s="10">
        <v>559.85</v>
      </c>
      <c r="C342" s="11">
        <v>19413.75</v>
      </c>
      <c r="D342" s="12">
        <v>2.8999999999999998E-3</v>
      </c>
      <c r="E342" s="12">
        <v>1.5E-3</v>
      </c>
    </row>
    <row r="343" spans="1:5" ht="14.25" customHeight="1">
      <c r="A343" s="18">
        <v>45267</v>
      </c>
      <c r="B343" s="10">
        <v>558.25</v>
      </c>
      <c r="C343" s="11">
        <v>19384.3</v>
      </c>
      <c r="D343" s="12">
        <v>6.1000000000000004E-3</v>
      </c>
      <c r="E343" s="12">
        <v>-2.8E-3</v>
      </c>
    </row>
    <row r="344" spans="1:5" ht="14.25" customHeight="1">
      <c r="A344" s="18">
        <v>45237</v>
      </c>
      <c r="B344" s="10">
        <v>554.85</v>
      </c>
      <c r="C344" s="11">
        <v>19439.400000000001</v>
      </c>
      <c r="D344" s="12">
        <v>2.06E-2</v>
      </c>
      <c r="E344" s="12">
        <v>4.3E-3</v>
      </c>
    </row>
    <row r="345" spans="1:5" ht="14.25" customHeight="1">
      <c r="A345" s="18">
        <v>45206</v>
      </c>
      <c r="B345" s="10">
        <v>543.65</v>
      </c>
      <c r="C345" s="11">
        <v>19355.900000000001</v>
      </c>
      <c r="D345" s="12">
        <v>-1.8499999999999999E-2</v>
      </c>
      <c r="E345" s="12">
        <v>1.1999999999999999E-3</v>
      </c>
    </row>
    <row r="346" spans="1:5" ht="14.25" customHeight="1">
      <c r="A346" s="18">
        <v>45114</v>
      </c>
      <c r="B346" s="10">
        <v>553.9</v>
      </c>
      <c r="C346" s="11">
        <v>19331.8</v>
      </c>
      <c r="D346" s="12">
        <v>-1.9E-3</v>
      </c>
      <c r="E346" s="12">
        <v>-8.5000000000000006E-3</v>
      </c>
    </row>
    <row r="347" spans="1:5" ht="14.25" customHeight="1">
      <c r="A347" s="18">
        <v>45084</v>
      </c>
      <c r="B347" s="10">
        <v>554.95000000000005</v>
      </c>
      <c r="C347" s="11">
        <v>19497.3</v>
      </c>
      <c r="D347" s="12">
        <v>1.3100000000000001E-2</v>
      </c>
      <c r="E347" s="12">
        <v>5.1000000000000004E-3</v>
      </c>
    </row>
    <row r="348" spans="1:5" ht="14.25" customHeight="1">
      <c r="A348" s="18">
        <v>45053</v>
      </c>
      <c r="B348" s="10">
        <v>547.75</v>
      </c>
      <c r="C348" s="11">
        <v>19398.5</v>
      </c>
      <c r="D348" s="12">
        <v>-9.1000000000000004E-3</v>
      </c>
      <c r="E348" s="12">
        <v>5.0000000000000001E-4</v>
      </c>
    </row>
    <row r="349" spans="1:5" ht="14.25" customHeight="1">
      <c r="A349" s="18">
        <v>45023</v>
      </c>
      <c r="B349" s="10">
        <v>552.79999999999995</v>
      </c>
      <c r="C349" s="11">
        <v>19389</v>
      </c>
      <c r="D349" s="12">
        <v>-5.0000000000000001E-3</v>
      </c>
      <c r="E349" s="12">
        <v>3.3999999999999998E-3</v>
      </c>
    </row>
    <row r="350" spans="1:5" ht="14.25" customHeight="1">
      <c r="A350" s="18">
        <v>44992</v>
      </c>
      <c r="B350" s="10">
        <v>555.6</v>
      </c>
      <c r="C350" s="11">
        <v>19322.55</v>
      </c>
      <c r="D350" s="12">
        <v>3.5499999999999997E-2</v>
      </c>
      <c r="E350" s="12">
        <v>7.0000000000000001E-3</v>
      </c>
    </row>
    <row r="351" spans="1:5" ht="14.25" customHeight="1">
      <c r="A351" s="10" t="s">
        <v>241</v>
      </c>
      <c r="B351" s="10">
        <v>536.54999999999995</v>
      </c>
      <c r="C351" s="11">
        <v>19189.05</v>
      </c>
      <c r="D351" s="12">
        <v>1.47E-2</v>
      </c>
      <c r="E351" s="12">
        <v>1.14E-2</v>
      </c>
    </row>
    <row r="352" spans="1:5" ht="14.25" customHeight="1">
      <c r="A352" s="10" t="s">
        <v>242</v>
      </c>
      <c r="B352" s="10">
        <v>528.79999999999995</v>
      </c>
      <c r="C352" s="11">
        <v>18972.099999999999</v>
      </c>
      <c r="D352" s="12">
        <v>-1.7100000000000001E-2</v>
      </c>
      <c r="E352" s="12">
        <v>8.2000000000000007E-3</v>
      </c>
    </row>
    <row r="353" spans="1:5" ht="14.25" customHeight="1">
      <c r="A353" s="10" t="s">
        <v>243</v>
      </c>
      <c r="B353" s="10">
        <v>538</v>
      </c>
      <c r="C353" s="11">
        <v>18817.400000000001</v>
      </c>
      <c r="D353" s="12">
        <v>2.81E-2</v>
      </c>
      <c r="E353" s="12">
        <v>6.7999999999999996E-3</v>
      </c>
    </row>
    <row r="354" spans="1:5" ht="14.25" customHeight="1">
      <c r="A354" s="10" t="s">
        <v>244</v>
      </c>
      <c r="B354" s="10">
        <v>523.29999999999995</v>
      </c>
      <c r="C354" s="11">
        <v>18691.2</v>
      </c>
      <c r="D354" s="12">
        <v>4.0000000000000001E-3</v>
      </c>
      <c r="E354" s="12">
        <v>1.4E-3</v>
      </c>
    </row>
    <row r="355" spans="1:5" ht="14.25" customHeight="1">
      <c r="A355" s="10" t="s">
        <v>245</v>
      </c>
      <c r="B355" s="10">
        <v>521.20000000000005</v>
      </c>
      <c r="C355" s="11">
        <v>18665.5</v>
      </c>
      <c r="D355" s="12">
        <v>-1.8499999999999999E-2</v>
      </c>
      <c r="E355" s="12">
        <v>-5.5999999999999999E-3</v>
      </c>
    </row>
    <row r="356" spans="1:5" ht="14.25" customHeight="1">
      <c r="A356" s="10" t="s">
        <v>246</v>
      </c>
      <c r="B356" s="10">
        <v>531.04999999999995</v>
      </c>
      <c r="C356" s="11">
        <v>18771.25</v>
      </c>
      <c r="D356" s="12">
        <v>-6.0000000000000001E-3</v>
      </c>
      <c r="E356" s="12">
        <v>-4.4999999999999997E-3</v>
      </c>
    </row>
    <row r="357" spans="1:5" ht="14.25" customHeight="1">
      <c r="A357" s="10" t="s">
        <v>247</v>
      </c>
      <c r="B357" s="10">
        <v>534.25</v>
      </c>
      <c r="C357" s="11">
        <v>18856.849999999999</v>
      </c>
      <c r="D357" s="12">
        <v>-8.3999999999999995E-3</v>
      </c>
      <c r="E357" s="12">
        <v>2.0999999999999999E-3</v>
      </c>
    </row>
    <row r="358" spans="1:5" ht="14.25" customHeight="1">
      <c r="A358" s="10" t="s">
        <v>248</v>
      </c>
      <c r="B358" s="10">
        <v>538.79999999999995</v>
      </c>
      <c r="C358" s="11">
        <v>18816.7</v>
      </c>
      <c r="D358" s="12">
        <v>-9.2999999999999992E-3</v>
      </c>
      <c r="E358" s="12">
        <v>3.3E-3</v>
      </c>
    </row>
    <row r="359" spans="1:5" ht="14.25" customHeight="1">
      <c r="A359" s="10" t="s">
        <v>249</v>
      </c>
      <c r="B359" s="10">
        <v>543.85</v>
      </c>
      <c r="C359" s="11">
        <v>18755.45</v>
      </c>
      <c r="D359" s="12">
        <v>1.7600000000000001E-2</v>
      </c>
      <c r="E359" s="12">
        <v>-3.7000000000000002E-3</v>
      </c>
    </row>
    <row r="360" spans="1:5" ht="14.25" customHeight="1">
      <c r="A360" s="10" t="s">
        <v>250</v>
      </c>
      <c r="B360" s="10">
        <v>534.45000000000005</v>
      </c>
      <c r="C360" s="11">
        <v>18826</v>
      </c>
      <c r="D360" s="12">
        <v>1.1900000000000001E-2</v>
      </c>
      <c r="E360" s="12">
        <v>7.4000000000000003E-3</v>
      </c>
    </row>
    <row r="361" spans="1:5" ht="14.25" customHeight="1">
      <c r="A361" s="10" t="s">
        <v>251</v>
      </c>
      <c r="B361" s="10">
        <v>528.15</v>
      </c>
      <c r="C361" s="11">
        <v>18688.099999999999</v>
      </c>
      <c r="D361" s="12">
        <v>-1.0200000000000001E-2</v>
      </c>
      <c r="E361" s="12">
        <v>-3.5999999999999999E-3</v>
      </c>
    </row>
    <row r="362" spans="1:5" ht="14.25" customHeight="1">
      <c r="A362" s="10" t="s">
        <v>252</v>
      </c>
      <c r="B362" s="10">
        <v>533.6</v>
      </c>
      <c r="C362" s="11">
        <v>18755.900000000001</v>
      </c>
      <c r="D362" s="12">
        <v>-1.8E-3</v>
      </c>
      <c r="E362" s="12">
        <v>2.0999999999999999E-3</v>
      </c>
    </row>
    <row r="363" spans="1:5" ht="14.25" customHeight="1">
      <c r="A363" s="10" t="s">
        <v>253</v>
      </c>
      <c r="B363" s="10">
        <v>534.54999999999995</v>
      </c>
      <c r="C363" s="11">
        <v>18716.150000000001</v>
      </c>
      <c r="D363" s="12">
        <v>-4.0000000000000002E-4</v>
      </c>
      <c r="E363" s="12">
        <v>6.1999999999999998E-3</v>
      </c>
    </row>
    <row r="364" spans="1:5" ht="14.25" customHeight="1">
      <c r="A364" s="18">
        <v>45266</v>
      </c>
      <c r="B364" s="10">
        <v>534.75</v>
      </c>
      <c r="C364" s="11">
        <v>18601.5</v>
      </c>
      <c r="D364" s="12">
        <v>-5.9999999999999995E-4</v>
      </c>
      <c r="E364" s="12">
        <v>2.0999999999999999E-3</v>
      </c>
    </row>
    <row r="365" spans="1:5" ht="14.25" customHeight="1">
      <c r="A365" s="18">
        <v>45175</v>
      </c>
      <c r="B365" s="10">
        <v>535.04999999999995</v>
      </c>
      <c r="C365" s="11">
        <v>18563.400000000001</v>
      </c>
      <c r="D365" s="12">
        <v>8.5000000000000006E-3</v>
      </c>
      <c r="E365" s="12">
        <v>-3.8E-3</v>
      </c>
    </row>
    <row r="366" spans="1:5" ht="14.25" customHeight="1">
      <c r="A366" s="18">
        <v>45144</v>
      </c>
      <c r="B366" s="10">
        <v>530.54999999999995</v>
      </c>
      <c r="C366" s="11">
        <v>18634.55</v>
      </c>
      <c r="D366" s="12">
        <v>3.3999999999999998E-3</v>
      </c>
      <c r="E366" s="12">
        <v>-4.8999999999999998E-3</v>
      </c>
    </row>
    <row r="367" spans="1:5" ht="14.25" customHeight="1">
      <c r="A367" s="18">
        <v>45113</v>
      </c>
      <c r="B367" s="10">
        <v>528.75</v>
      </c>
      <c r="C367" s="11">
        <v>18726.400000000001</v>
      </c>
      <c r="D367" s="12">
        <v>5.7000000000000002E-3</v>
      </c>
      <c r="E367" s="12">
        <v>6.7999999999999996E-3</v>
      </c>
    </row>
    <row r="368" spans="1:5" ht="14.25" customHeight="1">
      <c r="A368" s="18">
        <v>45083</v>
      </c>
      <c r="B368" s="10">
        <v>525.75</v>
      </c>
      <c r="C368" s="11">
        <v>18599</v>
      </c>
      <c r="D368" s="12">
        <v>5.4999999999999997E-3</v>
      </c>
      <c r="E368" s="12">
        <v>2.9999999999999997E-4</v>
      </c>
    </row>
    <row r="369" spans="1:5" ht="14.25" customHeight="1">
      <c r="A369" s="18">
        <v>45052</v>
      </c>
      <c r="B369" s="10">
        <v>522.85</v>
      </c>
      <c r="C369" s="11">
        <v>18593.849999999999</v>
      </c>
      <c r="D369" s="12">
        <v>-2.4400000000000002E-2</v>
      </c>
      <c r="E369" s="12">
        <v>3.2000000000000002E-3</v>
      </c>
    </row>
    <row r="370" spans="1:5" ht="14.25" customHeight="1">
      <c r="A370" s="18">
        <v>44963</v>
      </c>
      <c r="B370" s="10">
        <v>535.9</v>
      </c>
      <c r="C370" s="11">
        <v>18534.099999999999</v>
      </c>
      <c r="D370" s="12">
        <v>-5.5999999999999999E-3</v>
      </c>
      <c r="E370" s="12">
        <v>2.5000000000000001E-3</v>
      </c>
    </row>
    <row r="371" spans="1:5" ht="14.25" customHeight="1">
      <c r="A371" s="18">
        <v>44932</v>
      </c>
      <c r="B371" s="10">
        <v>538.9</v>
      </c>
      <c r="C371" s="11">
        <v>18487.75</v>
      </c>
      <c r="D371" s="12">
        <v>3.3999999999999998E-3</v>
      </c>
      <c r="E371" s="12">
        <v>-2.5000000000000001E-3</v>
      </c>
    </row>
    <row r="372" spans="1:5" ht="14.25" customHeight="1">
      <c r="A372" s="10" t="s">
        <v>254</v>
      </c>
      <c r="B372" s="10">
        <v>537.1</v>
      </c>
      <c r="C372" s="11">
        <v>18534.400000000001</v>
      </c>
      <c r="D372" s="12">
        <v>3.1099999999999999E-2</v>
      </c>
      <c r="E372" s="12">
        <v>-5.3E-3</v>
      </c>
    </row>
    <row r="373" spans="1:5" ht="14.25" customHeight="1">
      <c r="A373" s="10" t="s">
        <v>255</v>
      </c>
      <c r="B373" s="10">
        <v>520.9</v>
      </c>
      <c r="C373" s="11">
        <v>18633.849999999999</v>
      </c>
      <c r="D373" s="12">
        <v>2.87E-2</v>
      </c>
      <c r="E373" s="12">
        <v>1.9E-3</v>
      </c>
    </row>
    <row r="374" spans="1:5" ht="14.25" customHeight="1">
      <c r="A374" s="10" t="s">
        <v>256</v>
      </c>
      <c r="B374" s="10">
        <v>506.35</v>
      </c>
      <c r="C374" s="11">
        <v>18598.650000000001</v>
      </c>
      <c r="D374" s="12">
        <v>-1.72E-2</v>
      </c>
      <c r="E374" s="12">
        <v>5.4000000000000003E-3</v>
      </c>
    </row>
    <row r="375" spans="1:5" ht="14.25" customHeight="1">
      <c r="A375" s="10" t="s">
        <v>257</v>
      </c>
      <c r="B375" s="10">
        <v>515.20000000000005</v>
      </c>
      <c r="C375" s="11">
        <v>18499.349999999999</v>
      </c>
      <c r="D375" s="12">
        <v>-4.0000000000000001E-3</v>
      </c>
      <c r="E375" s="12">
        <v>9.7000000000000003E-3</v>
      </c>
    </row>
    <row r="376" spans="1:5" ht="14.25" customHeight="1">
      <c r="A376" s="10" t="s">
        <v>258</v>
      </c>
      <c r="B376" s="10">
        <v>517.25</v>
      </c>
      <c r="C376" s="11">
        <v>18321.150000000001</v>
      </c>
      <c r="D376" s="12">
        <v>1.9E-3</v>
      </c>
      <c r="E376" s="12">
        <v>2E-3</v>
      </c>
    </row>
    <row r="377" spans="1:5" ht="14.25" customHeight="1">
      <c r="A377" s="10" t="s">
        <v>259</v>
      </c>
      <c r="B377" s="10">
        <v>516.25</v>
      </c>
      <c r="C377" s="11">
        <v>18285.400000000001</v>
      </c>
      <c r="D377" s="12">
        <v>-2.3E-3</v>
      </c>
      <c r="E377" s="12">
        <v>-3.3999999999999998E-3</v>
      </c>
    </row>
    <row r="378" spans="1:5" ht="14.25" customHeight="1">
      <c r="A378" s="10" t="s">
        <v>260</v>
      </c>
      <c r="B378" s="10">
        <v>517.45000000000005</v>
      </c>
      <c r="C378" s="11">
        <v>18348</v>
      </c>
      <c r="D378" s="12">
        <v>1.3100000000000001E-2</v>
      </c>
      <c r="E378" s="12">
        <v>1.8E-3</v>
      </c>
    </row>
    <row r="379" spans="1:5" ht="14.25" customHeight="1">
      <c r="A379" s="10" t="s">
        <v>261</v>
      </c>
      <c r="B379" s="10">
        <v>510.75</v>
      </c>
      <c r="C379" s="11">
        <v>18314.400000000001</v>
      </c>
      <c r="D379" s="12">
        <v>-1.95E-2</v>
      </c>
      <c r="E379" s="12">
        <v>6.1000000000000004E-3</v>
      </c>
    </row>
    <row r="380" spans="1:5" ht="14.25" customHeight="1">
      <c r="A380" s="10" t="s">
        <v>262</v>
      </c>
      <c r="B380" s="10">
        <v>520.9</v>
      </c>
      <c r="C380" s="11">
        <v>18203.400000000001</v>
      </c>
      <c r="D380" s="12">
        <v>-7.1999999999999998E-3</v>
      </c>
      <c r="E380" s="12">
        <v>4.1000000000000003E-3</v>
      </c>
    </row>
    <row r="381" spans="1:5" ht="14.25" customHeight="1">
      <c r="A381" s="10" t="s">
        <v>263</v>
      </c>
      <c r="B381" s="10">
        <v>524.70000000000005</v>
      </c>
      <c r="C381" s="11">
        <v>18129.95</v>
      </c>
      <c r="D381" s="12">
        <v>1.52E-2</v>
      </c>
      <c r="E381" s="12">
        <v>-2.8E-3</v>
      </c>
    </row>
    <row r="382" spans="1:5" ht="14.25" customHeight="1">
      <c r="A382" s="10" t="s">
        <v>264</v>
      </c>
      <c r="B382" s="10">
        <v>516.85</v>
      </c>
      <c r="C382" s="11">
        <v>18181.75</v>
      </c>
      <c r="D382" s="12">
        <v>-7.7000000000000002E-3</v>
      </c>
      <c r="E382" s="12">
        <v>-5.7000000000000002E-3</v>
      </c>
    </row>
    <row r="383" spans="1:5" ht="14.25" customHeight="1">
      <c r="A383" s="10" t="s">
        <v>265</v>
      </c>
      <c r="B383" s="10">
        <v>520.85</v>
      </c>
      <c r="C383" s="11">
        <v>18286.5</v>
      </c>
      <c r="D383" s="12">
        <v>-1.61E-2</v>
      </c>
      <c r="E383" s="12">
        <v>-6.1000000000000004E-3</v>
      </c>
    </row>
    <row r="384" spans="1:5" ht="14.25" customHeight="1">
      <c r="A384" s="10" t="s">
        <v>266</v>
      </c>
      <c r="B384" s="10">
        <v>529.35</v>
      </c>
      <c r="C384" s="11">
        <v>18398.849999999999</v>
      </c>
      <c r="D384" s="12">
        <v>-4.3E-3</v>
      </c>
      <c r="E384" s="12">
        <v>4.5999999999999999E-3</v>
      </c>
    </row>
    <row r="385" spans="1:5" ht="14.25" customHeight="1">
      <c r="A385" s="18">
        <v>45265</v>
      </c>
      <c r="B385" s="10">
        <v>531.65</v>
      </c>
      <c r="C385" s="11">
        <v>18314.8</v>
      </c>
      <c r="D385" s="12">
        <v>2.2000000000000001E-3</v>
      </c>
      <c r="E385" s="12">
        <v>1E-3</v>
      </c>
    </row>
    <row r="386" spans="1:5" ht="14.25" customHeight="1">
      <c r="A386" s="18">
        <v>45235</v>
      </c>
      <c r="B386" s="10">
        <v>530.5</v>
      </c>
      <c r="C386" s="11">
        <v>18297</v>
      </c>
      <c r="D386" s="12">
        <v>-7.9000000000000008E-3</v>
      </c>
      <c r="E386" s="12">
        <v>-1E-3</v>
      </c>
    </row>
    <row r="387" spans="1:5" ht="14.25" customHeight="1">
      <c r="A387" s="18">
        <v>45204</v>
      </c>
      <c r="B387" s="10">
        <v>534.70000000000005</v>
      </c>
      <c r="C387" s="11">
        <v>18315.099999999999</v>
      </c>
      <c r="D387" s="12">
        <v>1.4800000000000001E-2</v>
      </c>
      <c r="E387" s="12">
        <v>2.7000000000000001E-3</v>
      </c>
    </row>
    <row r="388" spans="1:5" ht="14.25" customHeight="1">
      <c r="A388" s="18">
        <v>45174</v>
      </c>
      <c r="B388" s="10">
        <v>526.9</v>
      </c>
      <c r="C388" s="11">
        <v>18265.95</v>
      </c>
      <c r="D388" s="12">
        <v>-1.9300000000000001E-2</v>
      </c>
      <c r="E388" s="12">
        <v>1E-4</v>
      </c>
    </row>
    <row r="389" spans="1:5" ht="14.25" customHeight="1">
      <c r="A389" s="18">
        <v>45143</v>
      </c>
      <c r="B389" s="10">
        <v>537.25</v>
      </c>
      <c r="C389" s="11">
        <v>18264.400000000001</v>
      </c>
      <c r="D389" s="12">
        <v>8.8000000000000005E-3</v>
      </c>
      <c r="E389" s="12">
        <v>1.0800000000000001E-2</v>
      </c>
    </row>
    <row r="390" spans="1:5" ht="14.25" customHeight="1">
      <c r="A390" s="18">
        <v>45051</v>
      </c>
      <c r="B390" s="10">
        <v>532.54999999999995</v>
      </c>
      <c r="C390" s="11">
        <v>18069</v>
      </c>
      <c r="D390" s="12">
        <v>5.7000000000000002E-3</v>
      </c>
      <c r="E390" s="12">
        <v>-1.0200000000000001E-2</v>
      </c>
    </row>
    <row r="391" spans="1:5" ht="14.25" customHeight="1">
      <c r="A391" s="18">
        <v>45021</v>
      </c>
      <c r="B391" s="10">
        <v>529.54999999999995</v>
      </c>
      <c r="C391" s="11">
        <v>18255.8</v>
      </c>
      <c r="D391" s="12">
        <v>8.3999999999999995E-3</v>
      </c>
      <c r="E391" s="12">
        <v>9.1999999999999998E-3</v>
      </c>
    </row>
    <row r="392" spans="1:5" ht="14.25" customHeight="1">
      <c r="A392" s="18">
        <v>44990</v>
      </c>
      <c r="B392" s="10">
        <v>525.15</v>
      </c>
      <c r="C392" s="11">
        <v>18089.849999999999</v>
      </c>
      <c r="D392" s="12">
        <v>-1.04E-2</v>
      </c>
      <c r="E392" s="12">
        <v>-3.2000000000000002E-3</v>
      </c>
    </row>
    <row r="393" spans="1:5" ht="14.25" customHeight="1">
      <c r="A393" s="18">
        <v>44962</v>
      </c>
      <c r="B393" s="10">
        <v>530.65</v>
      </c>
      <c r="C393" s="11">
        <v>18147.650000000001</v>
      </c>
      <c r="D393" s="12">
        <v>-1.72E-2</v>
      </c>
      <c r="E393" s="12">
        <v>4.5999999999999999E-3</v>
      </c>
    </row>
    <row r="394" spans="1:5" ht="14.25" customHeight="1">
      <c r="A394" s="10" t="s">
        <v>267</v>
      </c>
      <c r="B394" s="10">
        <v>539.95000000000005</v>
      </c>
      <c r="C394" s="11">
        <v>18065</v>
      </c>
      <c r="D394" s="12">
        <v>1.0999999999999999E-2</v>
      </c>
      <c r="E394" s="12">
        <v>8.3999999999999995E-3</v>
      </c>
    </row>
    <row r="395" spans="1:5" ht="14.25" customHeight="1">
      <c r="A395" s="10" t="s">
        <v>268</v>
      </c>
      <c r="B395" s="10">
        <v>534.04999999999995</v>
      </c>
      <c r="C395" s="11">
        <v>17915.05</v>
      </c>
      <c r="D395" s="12">
        <v>-1.0699999999999999E-2</v>
      </c>
      <c r="E395" s="12">
        <v>5.7000000000000002E-3</v>
      </c>
    </row>
    <row r="396" spans="1:5" ht="14.25" customHeight="1">
      <c r="A396" s="10" t="s">
        <v>269</v>
      </c>
      <c r="B396" s="10">
        <v>539.79999999999995</v>
      </c>
      <c r="C396" s="11">
        <v>17813.599999999999</v>
      </c>
      <c r="D396" s="12">
        <v>-2.9999999999999997E-4</v>
      </c>
      <c r="E396" s="12">
        <v>2.5000000000000001E-3</v>
      </c>
    </row>
    <row r="397" spans="1:5" ht="14.25" customHeight="1">
      <c r="A397" s="10" t="s">
        <v>270</v>
      </c>
      <c r="B397" s="10">
        <v>539.95000000000005</v>
      </c>
      <c r="C397" s="11">
        <v>17769.25</v>
      </c>
      <c r="D397" s="12">
        <v>7.9000000000000008E-3</v>
      </c>
      <c r="E397" s="12">
        <v>1.5E-3</v>
      </c>
    </row>
    <row r="398" spans="1:5" ht="14.25" customHeight="1">
      <c r="A398" s="10" t="s">
        <v>271</v>
      </c>
      <c r="B398" s="10">
        <v>535.70000000000005</v>
      </c>
      <c r="C398" s="11">
        <v>17743.400000000001</v>
      </c>
      <c r="D398" s="12">
        <v>1.2500000000000001E-2</v>
      </c>
      <c r="E398" s="12">
        <v>6.7999999999999996E-3</v>
      </c>
    </row>
    <row r="399" spans="1:5" ht="14.25" customHeight="1">
      <c r="A399" s="10" t="s">
        <v>272</v>
      </c>
      <c r="B399" s="10">
        <v>529.1</v>
      </c>
      <c r="C399" s="11">
        <v>17624.05</v>
      </c>
      <c r="D399" s="12">
        <v>1.11E-2</v>
      </c>
      <c r="E399" s="12">
        <v>0</v>
      </c>
    </row>
    <row r="400" spans="1:5" ht="14.25" customHeight="1">
      <c r="A400" s="10" t="s">
        <v>273</v>
      </c>
      <c r="B400" s="10">
        <v>523.29999999999995</v>
      </c>
      <c r="C400" s="11">
        <v>17624.45</v>
      </c>
      <c r="D400" s="12">
        <v>1.49E-2</v>
      </c>
      <c r="E400" s="12">
        <v>2.9999999999999997E-4</v>
      </c>
    </row>
    <row r="401" spans="1:5" ht="14.25" customHeight="1">
      <c r="A401" s="10" t="s">
        <v>274</v>
      </c>
      <c r="B401" s="10">
        <v>515.6</v>
      </c>
      <c r="C401" s="11">
        <v>17618.75</v>
      </c>
      <c r="D401" s="12">
        <v>1.5100000000000001E-2</v>
      </c>
      <c r="E401" s="12">
        <v>-2.3E-3</v>
      </c>
    </row>
    <row r="402" spans="1:5" ht="14.25" customHeight="1">
      <c r="A402" s="10" t="s">
        <v>275</v>
      </c>
      <c r="B402" s="10">
        <v>507.95</v>
      </c>
      <c r="C402" s="11">
        <v>17660.150000000001</v>
      </c>
      <c r="D402" s="12">
        <v>-2.7099999999999999E-2</v>
      </c>
      <c r="E402" s="12">
        <v>-2.5999999999999999E-3</v>
      </c>
    </row>
    <row r="403" spans="1:5" ht="14.25" customHeight="1">
      <c r="A403" s="10" t="s">
        <v>276</v>
      </c>
      <c r="B403" s="10">
        <v>522.1</v>
      </c>
      <c r="C403" s="11">
        <v>17706.849999999999</v>
      </c>
      <c r="D403" s="12">
        <v>-2.1600000000000001E-2</v>
      </c>
      <c r="E403" s="12">
        <v>-6.7999999999999996E-3</v>
      </c>
    </row>
    <row r="404" spans="1:5" ht="14.25" customHeight="1">
      <c r="A404" s="10" t="s">
        <v>277</v>
      </c>
      <c r="B404" s="10">
        <v>533.65</v>
      </c>
      <c r="C404" s="11">
        <v>17828</v>
      </c>
      <c r="D404" s="12">
        <v>-1E-4</v>
      </c>
      <c r="E404" s="12">
        <v>8.9999999999999998E-4</v>
      </c>
    </row>
    <row r="405" spans="1:5" ht="14.25" customHeight="1">
      <c r="A405" s="18">
        <v>45264</v>
      </c>
      <c r="B405" s="10">
        <v>533.70000000000005</v>
      </c>
      <c r="C405" s="11">
        <v>17812.400000000001</v>
      </c>
      <c r="D405" s="12">
        <v>-3.3E-3</v>
      </c>
      <c r="E405" s="12">
        <v>5.1000000000000004E-3</v>
      </c>
    </row>
    <row r="406" spans="1:5" ht="14.25" customHeight="1">
      <c r="A406" s="18">
        <v>45234</v>
      </c>
      <c r="B406" s="10">
        <v>535.45000000000005</v>
      </c>
      <c r="C406" s="11">
        <v>17722.3</v>
      </c>
      <c r="D406" s="12">
        <v>3.2099999999999997E-2</v>
      </c>
      <c r="E406" s="12">
        <v>5.5999999999999999E-3</v>
      </c>
    </row>
    <row r="407" spans="1:5" ht="14.25" customHeight="1">
      <c r="A407" s="18">
        <v>45203</v>
      </c>
      <c r="B407" s="10">
        <v>518.79999999999995</v>
      </c>
      <c r="C407" s="11">
        <v>17624.05</v>
      </c>
      <c r="D407" s="12">
        <v>-2.2000000000000001E-3</v>
      </c>
      <c r="E407" s="12">
        <v>1.4E-3</v>
      </c>
    </row>
    <row r="408" spans="1:5" ht="14.25" customHeight="1">
      <c r="A408" s="18">
        <v>45081</v>
      </c>
      <c r="B408" s="10">
        <v>519.95000000000005</v>
      </c>
      <c r="C408" s="11">
        <v>17599.150000000001</v>
      </c>
      <c r="D408" s="12">
        <v>2.5000000000000001E-3</v>
      </c>
      <c r="E408" s="12">
        <v>2.3999999999999998E-3</v>
      </c>
    </row>
    <row r="409" spans="1:5" ht="14.25" customHeight="1">
      <c r="A409" s="18">
        <v>45050</v>
      </c>
      <c r="B409" s="10">
        <v>518.65</v>
      </c>
      <c r="C409" s="11">
        <v>17557.05</v>
      </c>
      <c r="D409" s="12">
        <v>1.4E-3</v>
      </c>
      <c r="E409" s="12">
        <v>9.1000000000000004E-3</v>
      </c>
    </row>
    <row r="410" spans="1:5" ht="14.25" customHeight="1">
      <c r="A410" s="18">
        <v>44989</v>
      </c>
      <c r="B410" s="10">
        <v>517.9</v>
      </c>
      <c r="C410" s="11">
        <v>17398.05</v>
      </c>
      <c r="D410" s="12">
        <v>-3.0599999999999999E-2</v>
      </c>
      <c r="E410" s="12">
        <v>2.2000000000000001E-3</v>
      </c>
    </row>
    <row r="411" spans="1:5" ht="14.25" customHeight="1">
      <c r="A411" s="10" t="s">
        <v>278</v>
      </c>
      <c r="B411" s="10">
        <v>534.25</v>
      </c>
      <c r="C411" s="11">
        <v>17359.75</v>
      </c>
      <c r="D411" s="12">
        <v>-2.8500000000000001E-2</v>
      </c>
      <c r="E411" s="12">
        <v>1.6299999999999999E-2</v>
      </c>
    </row>
    <row r="412" spans="1:5" ht="14.25" customHeight="1">
      <c r="A412" s="10" t="s">
        <v>279</v>
      </c>
      <c r="B412" s="10">
        <v>549.9</v>
      </c>
      <c r="C412" s="11">
        <v>17080.7</v>
      </c>
      <c r="D412" s="12">
        <v>1.9300000000000001E-2</v>
      </c>
      <c r="E412" s="12">
        <v>7.6E-3</v>
      </c>
    </row>
    <row r="413" spans="1:5" ht="14.25" customHeight="1">
      <c r="A413" s="10" t="s">
        <v>280</v>
      </c>
      <c r="B413" s="10">
        <v>539.5</v>
      </c>
      <c r="C413" s="11">
        <v>16951.7</v>
      </c>
      <c r="D413" s="12">
        <v>-2.6700000000000002E-2</v>
      </c>
      <c r="E413" s="12">
        <v>-2E-3</v>
      </c>
    </row>
    <row r="414" spans="1:5" ht="14.25" customHeight="1">
      <c r="A414" s="10" t="s">
        <v>281</v>
      </c>
      <c r="B414" s="10">
        <v>554.29999999999995</v>
      </c>
      <c r="C414" s="11">
        <v>16985.7</v>
      </c>
      <c r="D414" s="12">
        <v>1.15E-2</v>
      </c>
      <c r="E414" s="12">
        <v>2.3999999999999998E-3</v>
      </c>
    </row>
    <row r="415" spans="1:5" ht="14.25" customHeight="1">
      <c r="A415" s="10" t="s">
        <v>282</v>
      </c>
      <c r="B415" s="10">
        <v>548</v>
      </c>
      <c r="C415" s="11">
        <v>16945.05</v>
      </c>
      <c r="D415" s="12">
        <v>-2.06E-2</v>
      </c>
      <c r="E415" s="12">
        <v>-7.7000000000000002E-3</v>
      </c>
    </row>
    <row r="416" spans="1:5" ht="14.25" customHeight="1">
      <c r="A416" s="10" t="s">
        <v>283</v>
      </c>
      <c r="B416" s="10">
        <v>559.54999999999995</v>
      </c>
      <c r="C416" s="11">
        <v>17076.900000000001</v>
      </c>
      <c r="D416" s="12">
        <v>2.2000000000000001E-3</v>
      </c>
      <c r="E416" s="12">
        <v>-4.4000000000000003E-3</v>
      </c>
    </row>
    <row r="417" spans="1:5" ht="14.25" customHeight="1">
      <c r="A417" s="10" t="s">
        <v>284</v>
      </c>
      <c r="B417" s="10">
        <v>558.29999999999995</v>
      </c>
      <c r="C417" s="11">
        <v>17151.900000000001</v>
      </c>
      <c r="D417" s="12">
        <v>-1.06E-2</v>
      </c>
      <c r="E417" s="12">
        <v>2.5999999999999999E-3</v>
      </c>
    </row>
    <row r="418" spans="1:5" ht="14.25" customHeight="1">
      <c r="A418" s="10" t="s">
        <v>285</v>
      </c>
      <c r="B418" s="10">
        <v>564.29999999999995</v>
      </c>
      <c r="C418" s="11">
        <v>17107.5</v>
      </c>
      <c r="D418" s="12">
        <v>1.09E-2</v>
      </c>
      <c r="E418" s="12">
        <v>7.0000000000000001E-3</v>
      </c>
    </row>
    <row r="419" spans="1:5" ht="14.25" customHeight="1">
      <c r="A419" s="10" t="s">
        <v>286</v>
      </c>
      <c r="B419" s="10">
        <v>558.20000000000005</v>
      </c>
      <c r="C419" s="11">
        <v>16988.400000000001</v>
      </c>
      <c r="D419" s="12">
        <v>-2.1899999999999999E-2</v>
      </c>
      <c r="E419" s="12">
        <v>-6.4999999999999997E-3</v>
      </c>
    </row>
    <row r="420" spans="1:5" ht="14.25" customHeight="1">
      <c r="A420" s="10" t="s">
        <v>287</v>
      </c>
      <c r="B420" s="10">
        <v>570.70000000000005</v>
      </c>
      <c r="C420" s="11">
        <v>17100.05</v>
      </c>
      <c r="D420" s="12">
        <v>1.4999999999999999E-2</v>
      </c>
      <c r="E420" s="12">
        <v>6.7000000000000002E-3</v>
      </c>
    </row>
    <row r="421" spans="1:5" ht="14.25" customHeight="1">
      <c r="A421" s="10" t="s">
        <v>288</v>
      </c>
      <c r="B421" s="10">
        <v>562.25</v>
      </c>
      <c r="C421" s="11">
        <v>16985.599999999999</v>
      </c>
      <c r="D421" s="12">
        <v>-2.6700000000000002E-2</v>
      </c>
      <c r="E421" s="12">
        <v>8.0000000000000004E-4</v>
      </c>
    </row>
    <row r="422" spans="1:5" ht="14.25" customHeight="1">
      <c r="A422" s="10" t="s">
        <v>289</v>
      </c>
      <c r="B422" s="10">
        <v>577.70000000000005</v>
      </c>
      <c r="C422" s="11">
        <v>16972.150000000001</v>
      </c>
      <c r="D422" s="12">
        <v>1.21E-2</v>
      </c>
      <c r="E422" s="12">
        <v>-4.1999999999999997E-3</v>
      </c>
    </row>
    <row r="423" spans="1:5" ht="14.25" customHeight="1">
      <c r="A423" s="10" t="s">
        <v>290</v>
      </c>
      <c r="B423" s="10">
        <v>570.79999999999995</v>
      </c>
      <c r="C423" s="11">
        <v>17043.3</v>
      </c>
      <c r="D423" s="12">
        <v>-1.4800000000000001E-2</v>
      </c>
      <c r="E423" s="12">
        <v>-6.4999999999999997E-3</v>
      </c>
    </row>
    <row r="424" spans="1:5" ht="14.25" customHeight="1">
      <c r="A424" s="10" t="s">
        <v>291</v>
      </c>
      <c r="B424" s="10">
        <v>579.4</v>
      </c>
      <c r="C424" s="11">
        <v>17154.3</v>
      </c>
      <c r="D424" s="12">
        <v>-2.3E-3</v>
      </c>
      <c r="E424" s="12">
        <v>-1.49E-2</v>
      </c>
    </row>
    <row r="425" spans="1:5" ht="14.25" customHeight="1">
      <c r="A425" s="18">
        <v>45202</v>
      </c>
      <c r="B425" s="10">
        <v>580.75</v>
      </c>
      <c r="C425" s="11">
        <v>17412.900000000001</v>
      </c>
      <c r="D425" s="12">
        <v>1.04E-2</v>
      </c>
      <c r="E425" s="12">
        <v>-0.01</v>
      </c>
    </row>
    <row r="426" spans="1:5" ht="14.25" customHeight="1">
      <c r="A426" s="18">
        <v>45172</v>
      </c>
      <c r="B426" s="10">
        <v>574.75</v>
      </c>
      <c r="C426" s="11">
        <v>17589.599999999999</v>
      </c>
      <c r="D426" s="12">
        <v>1.47E-2</v>
      </c>
      <c r="E426" s="12">
        <v>-9.2999999999999992E-3</v>
      </c>
    </row>
    <row r="427" spans="1:5" ht="14.25" customHeight="1">
      <c r="A427" s="18">
        <v>45141</v>
      </c>
      <c r="B427" s="10">
        <v>566.4</v>
      </c>
      <c r="C427" s="11">
        <v>17754.400000000001</v>
      </c>
      <c r="D427" s="12">
        <v>-5.4000000000000003E-3</v>
      </c>
      <c r="E427" s="12">
        <v>2.3999999999999998E-3</v>
      </c>
    </row>
    <row r="428" spans="1:5" ht="14.25" customHeight="1">
      <c r="A428" s="18">
        <v>45080</v>
      </c>
      <c r="B428" s="10">
        <v>569.45000000000005</v>
      </c>
      <c r="C428" s="11">
        <v>17711.45</v>
      </c>
      <c r="D428" s="12">
        <v>1.6199999999999999E-2</v>
      </c>
      <c r="E428" s="12">
        <v>6.7000000000000002E-3</v>
      </c>
    </row>
    <row r="429" spans="1:5" ht="14.25" customHeight="1">
      <c r="A429" s="18">
        <v>44988</v>
      </c>
      <c r="B429" s="10">
        <v>560.35</v>
      </c>
      <c r="C429" s="11">
        <v>17594.349999999999</v>
      </c>
      <c r="D429" s="12">
        <v>4.0000000000000002E-4</v>
      </c>
      <c r="E429" s="12">
        <v>1.5699999999999999E-2</v>
      </c>
    </row>
    <row r="430" spans="1:5" ht="14.25" customHeight="1">
      <c r="A430" s="18">
        <v>44960</v>
      </c>
      <c r="B430" s="10">
        <v>560.15</v>
      </c>
      <c r="C430" s="11">
        <v>17321.900000000001</v>
      </c>
      <c r="D430" s="12">
        <v>2.4899999999999999E-2</v>
      </c>
      <c r="E430" s="12">
        <v>-7.4000000000000003E-3</v>
      </c>
    </row>
    <row r="431" spans="1:5" ht="14.25" customHeight="1">
      <c r="A431" s="18">
        <v>44929</v>
      </c>
      <c r="B431" s="10">
        <v>546.54999999999995</v>
      </c>
      <c r="C431" s="11">
        <v>17450.900000000001</v>
      </c>
      <c r="D431" s="12">
        <v>3.1199999999999999E-2</v>
      </c>
      <c r="E431" s="12">
        <v>8.5000000000000006E-3</v>
      </c>
    </row>
    <row r="432" spans="1:5" ht="14.25" customHeight="1">
      <c r="A432" s="10" t="s">
        <v>292</v>
      </c>
      <c r="B432" s="10">
        <v>530</v>
      </c>
      <c r="C432" s="11">
        <v>17303.95</v>
      </c>
      <c r="D432" s="12">
        <v>2.2000000000000001E-3</v>
      </c>
      <c r="E432" s="12">
        <v>-5.1000000000000004E-3</v>
      </c>
    </row>
    <row r="433" spans="1:5" ht="14.25" customHeight="1">
      <c r="A433" s="10" t="s">
        <v>293</v>
      </c>
      <c r="B433" s="10">
        <v>528.85</v>
      </c>
      <c r="C433" s="11">
        <v>17392.7</v>
      </c>
      <c r="D433" s="12">
        <v>1.32E-2</v>
      </c>
      <c r="E433" s="12">
        <v>-4.1999999999999997E-3</v>
      </c>
    </row>
    <row r="434" spans="1:5" ht="14.25" customHeight="1">
      <c r="A434" s="10" t="s">
        <v>294</v>
      </c>
      <c r="B434" s="10">
        <v>521.95000000000005</v>
      </c>
      <c r="C434" s="11">
        <v>17465.8</v>
      </c>
      <c r="D434" s="12">
        <v>1.03E-2</v>
      </c>
      <c r="E434" s="12">
        <v>-2.5999999999999999E-3</v>
      </c>
    </row>
    <row r="435" spans="1:5" ht="14.25" customHeight="1">
      <c r="A435" s="10" t="s">
        <v>295</v>
      </c>
      <c r="B435" s="10">
        <v>516.65</v>
      </c>
      <c r="C435" s="11">
        <v>17511.25</v>
      </c>
      <c r="D435" s="12">
        <v>9.2999999999999992E-3</v>
      </c>
      <c r="E435" s="12">
        <v>-2.5000000000000001E-3</v>
      </c>
    </row>
    <row r="436" spans="1:5" ht="14.25" customHeight="1">
      <c r="A436" s="10" t="s">
        <v>296</v>
      </c>
      <c r="B436" s="10">
        <v>511.9</v>
      </c>
      <c r="C436" s="11">
        <v>17554.3</v>
      </c>
      <c r="D436" s="12">
        <v>1.23E-2</v>
      </c>
      <c r="E436" s="12">
        <v>-1.5299999999999999E-2</v>
      </c>
    </row>
    <row r="437" spans="1:5" ht="14.25" customHeight="1">
      <c r="A437" s="10" t="s">
        <v>297</v>
      </c>
      <c r="B437" s="10">
        <v>505.7</v>
      </c>
      <c r="C437" s="11">
        <v>17826.7</v>
      </c>
      <c r="D437" s="12">
        <v>-1.35E-2</v>
      </c>
      <c r="E437" s="12">
        <v>-1E-3</v>
      </c>
    </row>
    <row r="438" spans="1:5" ht="14.25" customHeight="1">
      <c r="A438" s="10" t="s">
        <v>298</v>
      </c>
      <c r="B438" s="10">
        <v>512.6</v>
      </c>
      <c r="C438" s="11">
        <v>17844.599999999999</v>
      </c>
      <c r="D438" s="12">
        <v>-2.7000000000000001E-3</v>
      </c>
      <c r="E438" s="12">
        <v>-5.5999999999999999E-3</v>
      </c>
    </row>
    <row r="439" spans="1:5" ht="14.25" customHeight="1">
      <c r="A439" s="10" t="s">
        <v>299</v>
      </c>
      <c r="B439" s="10">
        <v>514</v>
      </c>
      <c r="C439" s="11">
        <v>17944.2</v>
      </c>
      <c r="D439" s="12">
        <v>2.7000000000000001E-3</v>
      </c>
      <c r="E439" s="12">
        <v>-5.1000000000000004E-3</v>
      </c>
    </row>
    <row r="440" spans="1:5" ht="14.25" customHeight="1">
      <c r="A440" s="10" t="s">
        <v>300</v>
      </c>
      <c r="B440" s="10">
        <v>512.6</v>
      </c>
      <c r="C440" s="11">
        <v>18035.849999999999</v>
      </c>
      <c r="D440" s="12">
        <v>2.8899999999999999E-2</v>
      </c>
      <c r="E440" s="12">
        <v>1.1000000000000001E-3</v>
      </c>
    </row>
    <row r="441" spans="1:5" ht="14.25" customHeight="1">
      <c r="A441" s="10" t="s">
        <v>301</v>
      </c>
      <c r="B441" s="10">
        <v>498.2</v>
      </c>
      <c r="C441" s="11">
        <v>18015.849999999999</v>
      </c>
      <c r="D441" s="12">
        <v>1.66E-2</v>
      </c>
      <c r="E441" s="12">
        <v>4.7999999999999996E-3</v>
      </c>
    </row>
    <row r="442" spans="1:5" ht="14.25" customHeight="1">
      <c r="A442" s="10" t="s">
        <v>302</v>
      </c>
      <c r="B442" s="10">
        <v>490.05</v>
      </c>
      <c r="C442" s="11">
        <v>17929.849999999999</v>
      </c>
      <c r="D442" s="12">
        <v>-1.21E-2</v>
      </c>
      <c r="E442" s="12">
        <v>8.8999999999999999E-3</v>
      </c>
    </row>
    <row r="443" spans="1:5" ht="14.25" customHeight="1">
      <c r="A443" s="10" t="s">
        <v>303</v>
      </c>
      <c r="B443" s="10">
        <v>496.05</v>
      </c>
      <c r="C443" s="11">
        <v>17770.900000000001</v>
      </c>
      <c r="D443" s="12">
        <v>2.7000000000000001E-3</v>
      </c>
      <c r="E443" s="12">
        <v>-4.7999999999999996E-3</v>
      </c>
    </row>
    <row r="444" spans="1:5" ht="14.25" customHeight="1">
      <c r="A444" s="18">
        <v>45201</v>
      </c>
      <c r="B444" s="10">
        <v>494.7</v>
      </c>
      <c r="C444" s="11">
        <v>17856.5</v>
      </c>
      <c r="D444" s="12">
        <v>2.01E-2</v>
      </c>
      <c r="E444" s="12">
        <v>-2.0999999999999999E-3</v>
      </c>
    </row>
    <row r="445" spans="1:5" ht="14.25" customHeight="1">
      <c r="A445" s="18">
        <v>45171</v>
      </c>
      <c r="B445" s="10">
        <v>484.95</v>
      </c>
      <c r="C445" s="11">
        <v>17893.45</v>
      </c>
      <c r="D445" s="12">
        <v>-4.8999999999999998E-3</v>
      </c>
      <c r="E445" s="12">
        <v>1.1999999999999999E-3</v>
      </c>
    </row>
    <row r="446" spans="1:5" ht="14.25" customHeight="1">
      <c r="A446" s="18">
        <v>45140</v>
      </c>
      <c r="B446" s="10">
        <v>487.35</v>
      </c>
      <c r="C446" s="11">
        <v>17871.7</v>
      </c>
      <c r="D446" s="12">
        <v>-5.4999999999999997E-3</v>
      </c>
      <c r="E446" s="12">
        <v>8.5000000000000006E-3</v>
      </c>
    </row>
    <row r="447" spans="1:5" ht="14.25" customHeight="1">
      <c r="A447" s="18">
        <v>45109</v>
      </c>
      <c r="B447" s="10">
        <v>490.05</v>
      </c>
      <c r="C447" s="11">
        <v>17721.5</v>
      </c>
      <c r="D447" s="12">
        <v>-1.09E-2</v>
      </c>
      <c r="E447" s="12">
        <v>-2.3999999999999998E-3</v>
      </c>
    </row>
    <row r="448" spans="1:5" ht="14.25" customHeight="1">
      <c r="A448" s="18">
        <v>45079</v>
      </c>
      <c r="B448" s="10">
        <v>495.45</v>
      </c>
      <c r="C448" s="11">
        <v>17764.599999999999</v>
      </c>
      <c r="D448" s="12">
        <v>-2.5000000000000001E-2</v>
      </c>
      <c r="E448" s="12">
        <v>-5.0000000000000001E-3</v>
      </c>
    </row>
    <row r="449" spans="1:5" ht="14.25" customHeight="1">
      <c r="A449" s="18">
        <v>44987</v>
      </c>
      <c r="B449" s="10">
        <v>508.15</v>
      </c>
      <c r="C449" s="11">
        <v>17854.05</v>
      </c>
      <c r="D449" s="12">
        <v>5.8999999999999999E-3</v>
      </c>
      <c r="E449" s="12">
        <v>1.38E-2</v>
      </c>
    </row>
    <row r="450" spans="1:5" ht="14.25" customHeight="1">
      <c r="A450" s="18">
        <v>44959</v>
      </c>
      <c r="B450" s="10">
        <v>505.15</v>
      </c>
      <c r="C450" s="11">
        <v>17610.400000000001</v>
      </c>
      <c r="D450" s="12">
        <v>-1.9800000000000002E-2</v>
      </c>
      <c r="E450" s="12">
        <v>-2.9999999999999997E-4</v>
      </c>
    </row>
    <row r="451" spans="1:5" ht="14.25" customHeight="1">
      <c r="A451" s="18">
        <v>44928</v>
      </c>
      <c r="B451" s="10">
        <v>515.35</v>
      </c>
      <c r="C451" s="11">
        <v>17616.3</v>
      </c>
      <c r="D451" s="12">
        <v>1E-4</v>
      </c>
      <c r="E451" s="12">
        <v>-2.5999999999999999E-3</v>
      </c>
    </row>
    <row r="452" spans="1:5" ht="14.25" customHeight="1">
      <c r="A452" s="10" t="s">
        <v>304</v>
      </c>
      <c r="B452" s="10">
        <v>515.29999999999995</v>
      </c>
      <c r="C452" s="11">
        <v>17662.150000000001</v>
      </c>
      <c r="D452" s="12">
        <v>3.2399999999999998E-2</v>
      </c>
      <c r="E452" s="12">
        <v>6.9999999999999999E-4</v>
      </c>
    </row>
    <row r="453" spans="1:5" ht="14.25" customHeight="1">
      <c r="A453" s="10" t="s">
        <v>305</v>
      </c>
      <c r="B453" s="10">
        <v>499.15</v>
      </c>
      <c r="C453" s="11">
        <v>17648.95</v>
      </c>
      <c r="D453" s="12">
        <v>-2.0999999999999999E-3</v>
      </c>
      <c r="E453" s="12">
        <v>2.5000000000000001E-3</v>
      </c>
    </row>
    <row r="454" spans="1:5" ht="14.25" customHeight="1">
      <c r="A454" s="10" t="s">
        <v>306</v>
      </c>
      <c r="B454" s="10">
        <v>500.2</v>
      </c>
      <c r="C454" s="11">
        <v>17604.349999999999</v>
      </c>
      <c r="D454" s="12">
        <v>-4.6100000000000002E-2</v>
      </c>
      <c r="E454" s="12">
        <v>-1.61E-2</v>
      </c>
    </row>
    <row r="455" spans="1:5" ht="14.25" customHeight="1">
      <c r="A455" s="10" t="s">
        <v>307</v>
      </c>
      <c r="B455" s="10">
        <v>524.35</v>
      </c>
      <c r="C455" s="11">
        <v>17891.95</v>
      </c>
      <c r="D455" s="12">
        <v>1.1900000000000001E-2</v>
      </c>
      <c r="E455" s="12">
        <v>-1.2500000000000001E-2</v>
      </c>
    </row>
    <row r="456" spans="1:5" ht="14.25" customHeight="1">
      <c r="A456" s="10" t="s">
        <v>308</v>
      </c>
      <c r="B456" s="10">
        <v>518.20000000000005</v>
      </c>
      <c r="C456" s="11">
        <v>18118.3</v>
      </c>
      <c r="D456" s="12">
        <v>-6.2799999999999995E-2</v>
      </c>
      <c r="E456" s="12">
        <v>0</v>
      </c>
    </row>
    <row r="457" spans="1:5" ht="14.25" customHeight="1">
      <c r="A457" s="10" t="s">
        <v>309</v>
      </c>
      <c r="B457" s="10">
        <v>552.9</v>
      </c>
      <c r="C457" s="11">
        <v>18118.55</v>
      </c>
      <c r="D457" s="12">
        <v>-1.5E-3</v>
      </c>
      <c r="E457" s="12">
        <v>5.0000000000000001E-3</v>
      </c>
    </row>
    <row r="458" spans="1:5" ht="14.25" customHeight="1">
      <c r="A458" s="10" t="s">
        <v>310</v>
      </c>
      <c r="B458" s="10">
        <v>553.75</v>
      </c>
      <c r="C458" s="11">
        <v>18027.650000000001</v>
      </c>
      <c r="D458" s="12">
        <v>3.4000000000000002E-2</v>
      </c>
      <c r="E458" s="12">
        <v>-4.4000000000000003E-3</v>
      </c>
    </row>
    <row r="459" spans="1:5" ht="14.25" customHeight="1">
      <c r="A459" s="10" t="s">
        <v>311</v>
      </c>
      <c r="B459" s="10">
        <v>535.54999999999995</v>
      </c>
      <c r="C459" s="11">
        <v>18107.849999999999</v>
      </c>
      <c r="D459" s="12">
        <v>3.15E-2</v>
      </c>
      <c r="E459" s="12">
        <v>-3.2000000000000002E-3</v>
      </c>
    </row>
    <row r="460" spans="1:5" ht="14.25" customHeight="1">
      <c r="A460" s="10" t="s">
        <v>312</v>
      </c>
      <c r="B460" s="10">
        <v>519.20000000000005</v>
      </c>
      <c r="C460" s="11">
        <v>18165.349999999999</v>
      </c>
      <c r="D460" s="12">
        <v>-2.63E-2</v>
      </c>
      <c r="E460" s="12">
        <v>6.1999999999999998E-3</v>
      </c>
    </row>
    <row r="461" spans="1:5" ht="14.25" customHeight="1">
      <c r="A461" s="10" t="s">
        <v>313</v>
      </c>
      <c r="B461" s="10">
        <v>533.20000000000005</v>
      </c>
      <c r="C461" s="11">
        <v>18053.3</v>
      </c>
      <c r="D461" s="12">
        <v>6.7000000000000002E-3</v>
      </c>
      <c r="E461" s="12">
        <v>8.8999999999999999E-3</v>
      </c>
    </row>
    <row r="462" spans="1:5" ht="14.25" customHeight="1">
      <c r="A462" s="10" t="s">
        <v>314</v>
      </c>
      <c r="B462" s="10">
        <v>529.65</v>
      </c>
      <c r="C462" s="11">
        <v>17894.849999999999</v>
      </c>
      <c r="D462" s="12">
        <v>1.89E-2</v>
      </c>
      <c r="E462" s="12">
        <v>-3.3999999999999998E-3</v>
      </c>
    </row>
    <row r="463" spans="1:5" ht="14.25" customHeight="1">
      <c r="A463" s="10" t="s">
        <v>315</v>
      </c>
      <c r="B463" s="10">
        <v>519.85</v>
      </c>
      <c r="C463" s="11">
        <v>17956.599999999999</v>
      </c>
      <c r="D463" s="12">
        <v>8.9999999999999998E-4</v>
      </c>
      <c r="E463" s="12">
        <v>5.4999999999999997E-3</v>
      </c>
    </row>
    <row r="464" spans="1:5" ht="14.25" customHeight="1">
      <c r="A464" s="18">
        <v>45261</v>
      </c>
      <c r="B464" s="10">
        <v>519.4</v>
      </c>
      <c r="C464" s="11">
        <v>17858.2</v>
      </c>
      <c r="D464" s="12">
        <v>-6.1000000000000004E-3</v>
      </c>
      <c r="E464" s="12">
        <v>-2.0999999999999999E-3</v>
      </c>
    </row>
    <row r="465" spans="1:5" ht="14.25" customHeight="1">
      <c r="A465" s="18">
        <v>45231</v>
      </c>
      <c r="B465" s="10">
        <v>522.6</v>
      </c>
      <c r="C465" s="11">
        <v>17895.7</v>
      </c>
      <c r="D465" s="12">
        <v>2.5700000000000001E-2</v>
      </c>
      <c r="E465" s="12">
        <v>-1E-3</v>
      </c>
    </row>
    <row r="466" spans="1:5" ht="14.25" customHeight="1">
      <c r="A466" s="18">
        <v>45200</v>
      </c>
      <c r="B466" s="10">
        <v>509.5</v>
      </c>
      <c r="C466" s="11">
        <v>17914.150000000001</v>
      </c>
      <c r="D466" s="12">
        <v>-4.0300000000000002E-2</v>
      </c>
      <c r="E466" s="12">
        <v>-1.03E-2</v>
      </c>
    </row>
    <row r="467" spans="1:5" ht="14.25" customHeight="1">
      <c r="A467" s="18">
        <v>45170</v>
      </c>
      <c r="B467" s="10">
        <v>530.9</v>
      </c>
      <c r="C467" s="11">
        <v>18101.2</v>
      </c>
      <c r="D467" s="12">
        <v>-2.8E-3</v>
      </c>
      <c r="E467" s="12">
        <v>1.35E-2</v>
      </c>
    </row>
    <row r="468" spans="1:5" ht="14.25" customHeight="1">
      <c r="A468" s="18">
        <v>45078</v>
      </c>
      <c r="B468" s="10">
        <v>532.4</v>
      </c>
      <c r="C468" s="11">
        <v>17859.45</v>
      </c>
      <c r="D468" s="12">
        <v>-2.18E-2</v>
      </c>
      <c r="E468" s="12">
        <v>-7.4000000000000003E-3</v>
      </c>
    </row>
    <row r="469" spans="1:5" ht="14.25" customHeight="1">
      <c r="A469" s="18">
        <v>45047</v>
      </c>
      <c r="B469" s="10">
        <v>544.25</v>
      </c>
      <c r="C469" s="11">
        <v>17992.150000000001</v>
      </c>
      <c r="D469" s="12">
        <v>-2.1299999999999999E-2</v>
      </c>
      <c r="E469" s="12">
        <v>-2.8E-3</v>
      </c>
    </row>
    <row r="470" spans="1:5" ht="14.25" customHeight="1">
      <c r="A470" s="18">
        <v>45017</v>
      </c>
      <c r="B470" s="10">
        <v>556.1</v>
      </c>
      <c r="C470" s="11">
        <v>18042.95</v>
      </c>
      <c r="D470" s="12">
        <v>-2.3300000000000001E-2</v>
      </c>
      <c r="E470" s="12">
        <v>-1.04E-2</v>
      </c>
    </row>
    <row r="471" spans="1:5" ht="14.25" customHeight="1">
      <c r="A471" s="18">
        <v>44986</v>
      </c>
      <c r="B471" s="10">
        <v>569.35</v>
      </c>
      <c r="C471" s="11">
        <v>18232.55</v>
      </c>
      <c r="D471" s="12">
        <v>7.9000000000000008E-3</v>
      </c>
      <c r="E471" s="12">
        <v>1.9E-3</v>
      </c>
    </row>
    <row r="472" spans="1:5" ht="14.25" customHeight="1">
      <c r="A472" s="18">
        <v>44958</v>
      </c>
      <c r="B472" s="10">
        <v>564.9</v>
      </c>
      <c r="C472" s="11">
        <v>18197.45</v>
      </c>
      <c r="D472" s="12">
        <v>1.0699999999999999E-2</v>
      </c>
      <c r="E472" s="12">
        <v>5.1000000000000004E-3</v>
      </c>
    </row>
    <row r="473" spans="1:5" ht="14.25" customHeight="1">
      <c r="A473" s="10" t="s">
        <v>316</v>
      </c>
      <c r="B473" s="10">
        <v>558.9</v>
      </c>
      <c r="C473" s="11">
        <v>18105.3</v>
      </c>
      <c r="D473" s="12">
        <v>1.66E-2</v>
      </c>
      <c r="E473" s="12">
        <v>-4.7000000000000002E-3</v>
      </c>
    </row>
    <row r="474" spans="1:5" ht="14.25" customHeight="1">
      <c r="A474" s="10" t="s">
        <v>317</v>
      </c>
      <c r="B474" s="10">
        <v>549.79999999999995</v>
      </c>
      <c r="C474" s="11">
        <v>18191</v>
      </c>
      <c r="D474" s="12">
        <v>1.8100000000000002E-2</v>
      </c>
      <c r="E474" s="12">
        <v>3.8E-3</v>
      </c>
    </row>
    <row r="475" spans="1:5" ht="14.25" customHeight="1">
      <c r="A475" s="10" t="s">
        <v>318</v>
      </c>
      <c r="B475" s="10">
        <v>540.04999999999995</v>
      </c>
      <c r="C475" s="11">
        <v>18122.5</v>
      </c>
      <c r="D475" s="12">
        <v>6.1999999999999998E-3</v>
      </c>
      <c r="E475" s="12">
        <v>-5.0000000000000001E-4</v>
      </c>
    </row>
    <row r="476" spans="1:5" ht="14.25" customHeight="1">
      <c r="A476" s="10" t="s">
        <v>319</v>
      </c>
      <c r="B476" s="10">
        <v>536.70000000000005</v>
      </c>
      <c r="C476" s="11">
        <v>18132.3</v>
      </c>
      <c r="D476" s="12">
        <v>-6.9999999999999999E-4</v>
      </c>
      <c r="E476" s="12">
        <v>6.4999999999999997E-3</v>
      </c>
    </row>
    <row r="477" spans="1:5" ht="14.25" customHeight="1">
      <c r="A477" s="10" t="s">
        <v>320</v>
      </c>
      <c r="B477" s="10">
        <v>537.04999999999995</v>
      </c>
      <c r="C477" s="11">
        <v>18014.599999999999</v>
      </c>
      <c r="D477" s="12">
        <v>0.03</v>
      </c>
      <c r="E477" s="12">
        <v>1.17E-2</v>
      </c>
    </row>
    <row r="478" spans="1:5" ht="14.25" customHeight="1">
      <c r="A478" s="10" t="s">
        <v>321</v>
      </c>
      <c r="B478" s="10">
        <v>521.4</v>
      </c>
      <c r="C478" s="11">
        <v>17806.8</v>
      </c>
      <c r="D478" s="12">
        <v>-1.18E-2</v>
      </c>
      <c r="E478" s="12">
        <v>-1.77E-2</v>
      </c>
    </row>
    <row r="479" spans="1:5" ht="14.25" customHeight="1">
      <c r="A479" s="10" t="s">
        <v>322</v>
      </c>
      <c r="B479" s="10">
        <v>527.6</v>
      </c>
      <c r="C479" s="11">
        <v>18127.349999999999</v>
      </c>
      <c r="D479" s="12">
        <v>6.9999999999999999E-4</v>
      </c>
      <c r="E479" s="12">
        <v>-3.8999999999999998E-3</v>
      </c>
    </row>
    <row r="480" spans="1:5" ht="14.25" customHeight="1">
      <c r="A480" s="10" t="s">
        <v>323</v>
      </c>
      <c r="B480" s="10">
        <v>527.25</v>
      </c>
      <c r="C480" s="11">
        <v>18199.099999999999</v>
      </c>
      <c r="D480" s="12">
        <v>-4.1500000000000002E-2</v>
      </c>
      <c r="E480" s="12">
        <v>-1.01E-2</v>
      </c>
    </row>
    <row r="481" spans="1:5" ht="14.25" customHeight="1">
      <c r="A481" s="10" t="s">
        <v>324</v>
      </c>
      <c r="B481" s="10">
        <v>550.04999999999995</v>
      </c>
      <c r="C481" s="11">
        <v>18385.3</v>
      </c>
      <c r="D481" s="12">
        <v>1.8800000000000001E-2</v>
      </c>
      <c r="E481" s="12">
        <v>-1.9E-3</v>
      </c>
    </row>
    <row r="482" spans="1:5" ht="14.25" customHeight="1">
      <c r="A482" s="10" t="s">
        <v>325</v>
      </c>
      <c r="B482" s="10">
        <v>539.9</v>
      </c>
      <c r="C482" s="11">
        <v>18420.45</v>
      </c>
      <c r="D482" s="12">
        <v>-6.0000000000000001E-3</v>
      </c>
      <c r="E482" s="12">
        <v>8.3000000000000001E-3</v>
      </c>
    </row>
    <row r="483" spans="1:5" ht="14.25" customHeight="1">
      <c r="A483" s="10" t="s">
        <v>326</v>
      </c>
      <c r="B483" s="10">
        <v>543.15</v>
      </c>
      <c r="C483" s="11">
        <v>18269</v>
      </c>
      <c r="D483" s="12">
        <v>-2.1399999999999999E-2</v>
      </c>
      <c r="E483" s="12">
        <v>-7.9000000000000008E-3</v>
      </c>
    </row>
    <row r="484" spans="1:5" ht="14.25" customHeight="1">
      <c r="A484" s="10" t="s">
        <v>327</v>
      </c>
      <c r="B484" s="10">
        <v>555.04999999999995</v>
      </c>
      <c r="C484" s="11">
        <v>18414.900000000001</v>
      </c>
      <c r="D484" s="12">
        <v>1.46E-2</v>
      </c>
      <c r="E484" s="12">
        <v>-1.32E-2</v>
      </c>
    </row>
    <row r="485" spans="1:5" ht="14.25" customHeight="1">
      <c r="A485" s="10" t="s">
        <v>328</v>
      </c>
      <c r="B485" s="10">
        <v>547.04999999999995</v>
      </c>
      <c r="C485" s="11">
        <v>18660.3</v>
      </c>
      <c r="D485" s="12">
        <v>-2.5600000000000001E-2</v>
      </c>
      <c r="E485" s="12">
        <v>2.8E-3</v>
      </c>
    </row>
    <row r="486" spans="1:5" ht="14.25" customHeight="1">
      <c r="A486" s="10" t="s">
        <v>329</v>
      </c>
      <c r="B486" s="10">
        <v>561.45000000000005</v>
      </c>
      <c r="C486" s="11">
        <v>18608</v>
      </c>
      <c r="D486" s="12">
        <v>2.3900000000000001E-2</v>
      </c>
      <c r="E486" s="12">
        <v>6.0000000000000001E-3</v>
      </c>
    </row>
    <row r="487" spans="1:5" ht="14.25" customHeight="1">
      <c r="A487" s="18">
        <v>44907</v>
      </c>
      <c r="B487" s="10">
        <v>548.35</v>
      </c>
      <c r="C487" s="11">
        <v>18497.150000000001</v>
      </c>
      <c r="D487" s="12">
        <v>3.1399999999999997E-2</v>
      </c>
      <c r="E487" s="12">
        <v>0</v>
      </c>
    </row>
    <row r="488" spans="1:5" ht="14.25" customHeight="1">
      <c r="A488" s="18">
        <v>44816</v>
      </c>
      <c r="B488" s="10">
        <v>531.65</v>
      </c>
      <c r="C488" s="11">
        <v>18496.599999999999</v>
      </c>
      <c r="D488" s="12">
        <v>2.4400000000000002E-2</v>
      </c>
      <c r="E488" s="12">
        <v>-6.1000000000000004E-3</v>
      </c>
    </row>
    <row r="489" spans="1:5" ht="14.25" customHeight="1">
      <c r="A489" s="18">
        <v>44785</v>
      </c>
      <c r="B489" s="10">
        <v>519</v>
      </c>
      <c r="C489" s="11">
        <v>18609.349999999999</v>
      </c>
      <c r="D489" s="12">
        <v>3.0200000000000001E-2</v>
      </c>
      <c r="E489" s="12">
        <v>2.5999999999999999E-3</v>
      </c>
    </row>
    <row r="490" spans="1:5" ht="14.25" customHeight="1">
      <c r="A490" s="18">
        <v>44754</v>
      </c>
      <c r="B490" s="10">
        <v>503.8</v>
      </c>
      <c r="C490" s="11">
        <v>18560.5</v>
      </c>
      <c r="D490" s="12">
        <v>-1.0800000000000001E-2</v>
      </c>
      <c r="E490" s="12">
        <v>-4.4000000000000003E-3</v>
      </c>
    </row>
    <row r="491" spans="1:5" ht="14.25" customHeight="1">
      <c r="A491" s="18">
        <v>44724</v>
      </c>
      <c r="B491" s="10">
        <v>509.3</v>
      </c>
      <c r="C491" s="11">
        <v>18642.75</v>
      </c>
      <c r="D491" s="12">
        <v>-1.2999999999999999E-2</v>
      </c>
      <c r="E491" s="12">
        <v>-3.0999999999999999E-3</v>
      </c>
    </row>
    <row r="492" spans="1:5" ht="14.25" customHeight="1">
      <c r="A492" s="18">
        <v>44693</v>
      </c>
      <c r="B492" s="10">
        <v>516</v>
      </c>
      <c r="C492" s="11">
        <v>18701.05</v>
      </c>
      <c r="D492" s="12">
        <v>-1.4E-2</v>
      </c>
      <c r="E492" s="12">
        <v>2.9999999999999997E-4</v>
      </c>
    </row>
    <row r="493" spans="1:5" ht="14.25" customHeight="1">
      <c r="A493" s="18">
        <v>44604</v>
      </c>
      <c r="B493" s="10">
        <v>523.35</v>
      </c>
      <c r="C493" s="11">
        <v>18696.099999999999</v>
      </c>
      <c r="D493" s="12">
        <v>-7.1999999999999998E-3</v>
      </c>
      <c r="E493" s="12">
        <v>-6.1999999999999998E-3</v>
      </c>
    </row>
    <row r="494" spans="1:5" ht="14.25" customHeight="1">
      <c r="A494" s="18">
        <v>44573</v>
      </c>
      <c r="B494" s="10">
        <v>527.15</v>
      </c>
      <c r="C494" s="11">
        <v>18812.5</v>
      </c>
      <c r="D494" s="12">
        <v>3.9399999999999998E-2</v>
      </c>
      <c r="E494" s="12">
        <v>2.8999999999999998E-3</v>
      </c>
    </row>
    <row r="495" spans="1:5" ht="14.25" customHeight="1">
      <c r="A495" s="10" t="s">
        <v>330</v>
      </c>
      <c r="B495" s="10">
        <v>507.15</v>
      </c>
      <c r="C495" s="11">
        <v>18758.349999999999</v>
      </c>
      <c r="D495" s="12">
        <v>-1.9599999999999999E-2</v>
      </c>
      <c r="E495" s="12">
        <v>7.4999999999999997E-3</v>
      </c>
    </row>
    <row r="496" spans="1:5" ht="14.25" customHeight="1">
      <c r="A496" s="10" t="s">
        <v>331</v>
      </c>
      <c r="B496" s="10">
        <v>517.29999999999995</v>
      </c>
      <c r="C496" s="11">
        <v>18618.05</v>
      </c>
      <c r="D496" s="12">
        <v>-1.11E-2</v>
      </c>
      <c r="E496" s="12">
        <v>3.0000000000000001E-3</v>
      </c>
    </row>
    <row r="497" spans="1:5" ht="14.25" customHeight="1">
      <c r="A497" s="10" t="s">
        <v>332</v>
      </c>
      <c r="B497" s="10">
        <v>523.1</v>
      </c>
      <c r="C497" s="11">
        <v>18562.75</v>
      </c>
      <c r="D497" s="12">
        <v>1.7999999999999999E-2</v>
      </c>
      <c r="E497" s="12">
        <v>2.7000000000000001E-3</v>
      </c>
    </row>
    <row r="498" spans="1:5" ht="14.25" customHeight="1">
      <c r="A498" s="10" t="s">
        <v>333</v>
      </c>
      <c r="B498" s="10">
        <v>513.85</v>
      </c>
      <c r="C498" s="11">
        <v>18512.75</v>
      </c>
      <c r="D498" s="12">
        <v>-2.8999999999999998E-3</v>
      </c>
      <c r="E498" s="12">
        <v>1.6000000000000001E-3</v>
      </c>
    </row>
    <row r="499" spans="1:5" ht="14.25" customHeight="1">
      <c r="A499" s="10" t="s">
        <v>334</v>
      </c>
      <c r="B499" s="10">
        <v>515.35</v>
      </c>
      <c r="C499" s="11">
        <v>18484.099999999999</v>
      </c>
      <c r="D499" s="12">
        <v>5.1000000000000004E-3</v>
      </c>
      <c r="E499" s="12">
        <v>1.1900000000000001E-2</v>
      </c>
    </row>
    <row r="500" spans="1:5" ht="14.25" customHeight="1">
      <c r="A500" s="10" t="s">
        <v>335</v>
      </c>
      <c r="B500" s="10">
        <v>512.75</v>
      </c>
      <c r="C500" s="11">
        <v>18267.25</v>
      </c>
      <c r="D500" s="12">
        <v>-1.3599999999999999E-2</v>
      </c>
      <c r="E500" s="12">
        <v>1.2999999999999999E-3</v>
      </c>
    </row>
    <row r="501" spans="1:5" ht="14.25" customHeight="1">
      <c r="A501" s="10" t="s">
        <v>336</v>
      </c>
      <c r="B501" s="10">
        <v>519.79999999999995</v>
      </c>
      <c r="C501" s="11">
        <v>18244.2</v>
      </c>
      <c r="D501" s="12">
        <v>2.3699999999999999E-2</v>
      </c>
      <c r="E501" s="12">
        <v>4.5999999999999999E-3</v>
      </c>
    </row>
    <row r="502" spans="1:5" ht="14.25" customHeight="1"/>
    <row r="503" spans="1:5" ht="14.25" customHeight="1"/>
    <row r="504" spans="1:5" ht="14.25" customHeight="1"/>
    <row r="505" spans="1:5" ht="14.25" customHeight="1"/>
    <row r="506" spans="1:5" ht="14.25" customHeight="1"/>
    <row r="507" spans="1:5" ht="14.25" customHeight="1"/>
    <row r="508" spans="1:5" ht="14.25" customHeight="1"/>
    <row r="509" spans="1:5" ht="14.25" customHeight="1"/>
    <row r="510" spans="1:5" ht="14.25" customHeight="1"/>
    <row r="511" spans="1:5" ht="14.25" customHeight="1"/>
    <row r="512" spans="1:5"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6:J6"/>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0"/>
  <sheetViews>
    <sheetView workbookViewId="0"/>
  </sheetViews>
  <sheetFormatPr defaultColWidth="14.44140625" defaultRowHeight="15" customHeight="1"/>
  <cols>
    <col min="1" max="1" width="9.77734375" customWidth="1"/>
    <col min="2" max="2" width="18.21875" customWidth="1"/>
    <col min="3" max="3" width="17" customWidth="1"/>
    <col min="4" max="4" width="15.77734375" customWidth="1"/>
    <col min="5" max="5" width="14.77734375" customWidth="1"/>
    <col min="6" max="26" width="8.77734375" customWidth="1"/>
  </cols>
  <sheetData>
    <row r="1" spans="1:18" ht="14.25" customHeight="1">
      <c r="A1" s="1" t="s">
        <v>0</v>
      </c>
      <c r="B1" s="1"/>
      <c r="C1" s="2" t="s">
        <v>337</v>
      </c>
      <c r="E1" s="3" t="s">
        <v>2</v>
      </c>
    </row>
    <row r="2" spans="1:18" ht="14.25" customHeight="1"/>
    <row r="3" spans="1:18" ht="14.25" customHeight="1">
      <c r="A3" s="4" t="s">
        <v>3</v>
      </c>
      <c r="B3" s="4" t="s">
        <v>4</v>
      </c>
      <c r="C3" s="4" t="s">
        <v>5</v>
      </c>
      <c r="D3" s="5" t="s">
        <v>6</v>
      </c>
      <c r="E3" s="5" t="s">
        <v>7</v>
      </c>
      <c r="G3" s="6" t="s">
        <v>8</v>
      </c>
    </row>
    <row r="4" spans="1:18" ht="14.25" customHeight="1">
      <c r="A4" s="10" t="s">
        <v>10</v>
      </c>
      <c r="B4" s="11">
        <v>1122.0999999999999</v>
      </c>
      <c r="C4" s="11">
        <v>23875.7</v>
      </c>
      <c r="D4" s="12">
        <v>-0.02</v>
      </c>
      <c r="E4" s="12">
        <v>2.2499999999999999E-2</v>
      </c>
      <c r="G4" s="25">
        <v>0.62151999999999996</v>
      </c>
    </row>
    <row r="5" spans="1:18" ht="14.25" customHeight="1">
      <c r="A5" s="10" t="s">
        <v>11</v>
      </c>
      <c r="B5" s="11">
        <v>1144.95</v>
      </c>
      <c r="C5" s="11">
        <v>23349.9</v>
      </c>
      <c r="D5" s="12">
        <v>-4.1799999999999997E-2</v>
      </c>
      <c r="E5" s="12">
        <v>-7.1999999999999998E-3</v>
      </c>
      <c r="I5" s="7" t="s">
        <v>9</v>
      </c>
      <c r="J5" s="8"/>
      <c r="K5" s="8"/>
      <c r="L5" s="8"/>
      <c r="M5" s="8"/>
      <c r="N5" s="8"/>
      <c r="O5" s="8"/>
      <c r="P5" s="8"/>
      <c r="Q5" s="8"/>
      <c r="R5" s="9"/>
    </row>
    <row r="6" spans="1:18" ht="14.25" customHeight="1">
      <c r="A6" s="10" t="s">
        <v>13</v>
      </c>
      <c r="B6" s="11">
        <v>1194.8499999999999</v>
      </c>
      <c r="C6" s="11">
        <v>23518.5</v>
      </c>
      <c r="D6" s="12">
        <v>-1.6999999999999999E-3</v>
      </c>
      <c r="E6" s="12">
        <v>2.8E-3</v>
      </c>
      <c r="I6" s="14"/>
      <c r="R6" s="15"/>
    </row>
    <row r="7" spans="1:18" ht="14.25" customHeight="1">
      <c r="A7" s="10" t="s">
        <v>15</v>
      </c>
      <c r="B7" s="11">
        <v>1196.8499999999999</v>
      </c>
      <c r="C7" s="11">
        <v>23453.8</v>
      </c>
      <c r="D7" s="12">
        <v>-1.8E-3</v>
      </c>
      <c r="E7" s="12">
        <v>-3.3999999999999998E-3</v>
      </c>
      <c r="I7" s="156" t="s">
        <v>12</v>
      </c>
      <c r="J7" s="157"/>
      <c r="R7" s="15"/>
    </row>
    <row r="8" spans="1:18" ht="14.25" customHeight="1">
      <c r="A8" s="10" t="s">
        <v>17</v>
      </c>
      <c r="B8" s="11">
        <v>1199</v>
      </c>
      <c r="C8" s="11">
        <v>23532.7</v>
      </c>
      <c r="D8" s="12">
        <v>1.04E-2</v>
      </c>
      <c r="E8" s="12">
        <v>-1.1000000000000001E-3</v>
      </c>
      <c r="I8" s="14" t="s">
        <v>14</v>
      </c>
      <c r="J8" s="17">
        <v>0.26462118741244228</v>
      </c>
      <c r="R8" s="15"/>
    </row>
    <row r="9" spans="1:18" ht="14.25" customHeight="1">
      <c r="A9" s="10" t="s">
        <v>19</v>
      </c>
      <c r="B9" s="11">
        <v>1186.7</v>
      </c>
      <c r="C9" s="11">
        <v>23559.05</v>
      </c>
      <c r="D9" s="12">
        <v>-4.4299999999999999E-2</v>
      </c>
      <c r="E9" s="12">
        <v>-1.3599999999999999E-2</v>
      </c>
      <c r="I9" s="14" t="s">
        <v>16</v>
      </c>
      <c r="J9" s="17">
        <v>7.0024372827570902E-2</v>
      </c>
      <c r="R9" s="15"/>
    </row>
    <row r="10" spans="1:18" ht="14.25" customHeight="1">
      <c r="A10" s="18">
        <v>45637</v>
      </c>
      <c r="B10" s="11">
        <v>1241.6500000000001</v>
      </c>
      <c r="C10" s="11">
        <v>23883.45</v>
      </c>
      <c r="D10" s="12">
        <v>-6.7000000000000002E-3</v>
      </c>
      <c r="E10" s="12">
        <v>-1.0699999999999999E-2</v>
      </c>
      <c r="I10" s="14" t="s">
        <v>18</v>
      </c>
      <c r="J10" s="17">
        <v>6.8776083395124685E-2</v>
      </c>
      <c r="R10" s="15"/>
    </row>
    <row r="11" spans="1:18" ht="14.25" customHeight="1">
      <c r="A11" s="18">
        <v>45607</v>
      </c>
      <c r="B11" s="11">
        <v>1250</v>
      </c>
      <c r="C11" s="11">
        <v>24141.3</v>
      </c>
      <c r="D11" s="12">
        <v>2.5000000000000001E-3</v>
      </c>
      <c r="E11" s="12">
        <v>-2.9999999999999997E-4</v>
      </c>
      <c r="I11" s="14" t="s">
        <v>20</v>
      </c>
      <c r="J11" s="17">
        <v>2.0390257638918777E-2</v>
      </c>
      <c r="R11" s="15"/>
    </row>
    <row r="12" spans="1:18" ht="14.25" customHeight="1">
      <c r="A12" s="18">
        <v>45515</v>
      </c>
      <c r="B12" s="11">
        <v>1246.9000000000001</v>
      </c>
      <c r="C12" s="11">
        <v>24148.2</v>
      </c>
      <c r="D12" s="12">
        <v>-1.8700000000000001E-2</v>
      </c>
      <c r="E12" s="12">
        <v>-2.0999999999999999E-3</v>
      </c>
      <c r="I12" s="19" t="s">
        <v>21</v>
      </c>
      <c r="J12" s="20">
        <v>747</v>
      </c>
      <c r="R12" s="15"/>
    </row>
    <row r="13" spans="1:18" ht="14.25" customHeight="1">
      <c r="A13" s="18">
        <v>45484</v>
      </c>
      <c r="B13" s="11">
        <v>1270.5999999999999</v>
      </c>
      <c r="C13" s="11">
        <v>24199.35</v>
      </c>
      <c r="D13" s="12">
        <v>-4.4999999999999997E-3</v>
      </c>
      <c r="E13" s="12">
        <v>-1.1599999999999999E-2</v>
      </c>
      <c r="I13" s="14"/>
      <c r="R13" s="15"/>
    </row>
    <row r="14" spans="1:18" ht="14.25" customHeight="1">
      <c r="A14" s="18">
        <v>45454</v>
      </c>
      <c r="B14" s="11">
        <v>1276.3499999999999</v>
      </c>
      <c r="C14" s="11">
        <v>24484.05</v>
      </c>
      <c r="D14" s="12">
        <v>3.78E-2</v>
      </c>
      <c r="E14" s="12">
        <v>1.12E-2</v>
      </c>
      <c r="I14" s="14" t="s">
        <v>22</v>
      </c>
      <c r="R14" s="15"/>
    </row>
    <row r="15" spans="1:18" ht="14.25" customHeight="1">
      <c r="A15" s="18">
        <v>45423</v>
      </c>
      <c r="B15" s="11">
        <v>1229.9000000000001</v>
      </c>
      <c r="C15" s="11">
        <v>24213.3</v>
      </c>
      <c r="D15" s="12">
        <v>-2.7099999999999999E-2</v>
      </c>
      <c r="E15" s="12">
        <v>9.1000000000000004E-3</v>
      </c>
      <c r="I15" s="16"/>
      <c r="J15" s="21" t="s">
        <v>23</v>
      </c>
      <c r="K15" s="21" t="s">
        <v>24</v>
      </c>
      <c r="L15" s="21" t="s">
        <v>25</v>
      </c>
      <c r="M15" s="21" t="s">
        <v>26</v>
      </c>
      <c r="N15" s="21" t="s">
        <v>27</v>
      </c>
      <c r="R15" s="15"/>
    </row>
    <row r="16" spans="1:18" ht="14.25" customHeight="1">
      <c r="A16" s="18">
        <v>45393</v>
      </c>
      <c r="B16" s="11">
        <v>1264.0999999999999</v>
      </c>
      <c r="C16" s="11">
        <v>23995.35</v>
      </c>
      <c r="D16" s="12">
        <v>-2.2800000000000001E-2</v>
      </c>
      <c r="E16" s="12">
        <v>-1.2699999999999999E-2</v>
      </c>
      <c r="I16" s="14" t="s">
        <v>28</v>
      </c>
      <c r="J16" s="17">
        <v>1</v>
      </c>
      <c r="K16" s="17">
        <v>2.33227286992026E-2</v>
      </c>
      <c r="L16" s="17">
        <v>2.33227286992026E-2</v>
      </c>
      <c r="M16" s="17">
        <v>56.096263420533383</v>
      </c>
      <c r="N16" s="17">
        <v>1.9558901322772478E-13</v>
      </c>
      <c r="R16" s="15"/>
    </row>
    <row r="17" spans="1:18" ht="14.25" customHeight="1">
      <c r="A17" s="18">
        <v>45302</v>
      </c>
      <c r="B17" s="11">
        <v>1293.6500000000001</v>
      </c>
      <c r="C17" s="11">
        <v>24304.35</v>
      </c>
      <c r="D17" s="12">
        <v>1.5299999999999999E-2</v>
      </c>
      <c r="E17" s="12">
        <v>4.1000000000000003E-3</v>
      </c>
      <c r="I17" s="14" t="s">
        <v>29</v>
      </c>
      <c r="J17" s="17">
        <v>745</v>
      </c>
      <c r="K17" s="17">
        <v>0.30974314190320673</v>
      </c>
      <c r="L17" s="17">
        <v>4.1576260658148553E-4</v>
      </c>
      <c r="R17" s="15"/>
    </row>
    <row r="18" spans="1:18" ht="14.25" customHeight="1">
      <c r="A18" s="10" t="s">
        <v>31</v>
      </c>
      <c r="B18" s="11">
        <v>1274.1500000000001</v>
      </c>
      <c r="C18" s="11">
        <v>24205.35</v>
      </c>
      <c r="D18" s="12">
        <v>1.03E-2</v>
      </c>
      <c r="E18" s="12">
        <v>-5.5999999999999999E-3</v>
      </c>
      <c r="I18" s="19" t="s">
        <v>30</v>
      </c>
      <c r="J18" s="20">
        <v>746</v>
      </c>
      <c r="K18" s="20">
        <v>0.33306587060240933</v>
      </c>
      <c r="L18" s="20"/>
      <c r="M18" s="20"/>
      <c r="N18" s="20"/>
      <c r="R18" s="15"/>
    </row>
    <row r="19" spans="1:18" ht="14.25" customHeight="1">
      <c r="A19" s="10" t="s">
        <v>39</v>
      </c>
      <c r="B19" s="11">
        <v>1261.0999999999999</v>
      </c>
      <c r="C19" s="11">
        <v>24340.85</v>
      </c>
      <c r="D19" s="12">
        <v>1.5699999999999999E-2</v>
      </c>
      <c r="E19" s="12">
        <v>-5.1000000000000004E-3</v>
      </c>
      <c r="I19" s="14"/>
      <c r="R19" s="15"/>
    </row>
    <row r="20" spans="1:18" ht="14.25" customHeight="1">
      <c r="A20" s="10" t="s">
        <v>41</v>
      </c>
      <c r="B20" s="11">
        <v>1241.5999999999999</v>
      </c>
      <c r="C20" s="11">
        <v>24466.85</v>
      </c>
      <c r="D20" s="12">
        <v>5.3900000000000003E-2</v>
      </c>
      <c r="E20" s="12">
        <v>5.1999999999999998E-3</v>
      </c>
      <c r="I20" s="16"/>
      <c r="J20" s="21" t="s">
        <v>32</v>
      </c>
      <c r="K20" s="21" t="s">
        <v>20</v>
      </c>
      <c r="L20" s="21" t="s">
        <v>33</v>
      </c>
      <c r="M20" s="21" t="s">
        <v>34</v>
      </c>
      <c r="N20" s="21" t="s">
        <v>35</v>
      </c>
      <c r="O20" s="21" t="s">
        <v>36</v>
      </c>
      <c r="P20" s="21" t="s">
        <v>37</v>
      </c>
      <c r="Q20" s="21" t="s">
        <v>38</v>
      </c>
      <c r="R20" s="15"/>
    </row>
    <row r="21" spans="1:18" ht="14.25" customHeight="1">
      <c r="A21" s="10" t="s">
        <v>43</v>
      </c>
      <c r="B21" s="11">
        <v>1178.1500000000001</v>
      </c>
      <c r="C21" s="11">
        <v>24339.15</v>
      </c>
      <c r="D21" s="12">
        <v>-4.5999999999999999E-3</v>
      </c>
      <c r="E21" s="12">
        <v>6.4999999999999997E-3</v>
      </c>
      <c r="I21" s="14" t="s">
        <v>40</v>
      </c>
      <c r="J21" s="17">
        <v>1.3037348266560845E-3</v>
      </c>
      <c r="K21" s="17">
        <v>7.4692761422207423E-4</v>
      </c>
      <c r="L21" s="17">
        <v>1.7454634181840036</v>
      </c>
      <c r="M21" s="17">
        <v>8.1316492425973066E-2</v>
      </c>
      <c r="N21" s="17">
        <v>-1.6259860853842312E-4</v>
      </c>
      <c r="O21" s="17">
        <v>2.7700682618505921E-3</v>
      </c>
      <c r="P21" s="17">
        <v>-1.6259860853842312E-4</v>
      </c>
      <c r="Q21" s="17">
        <v>2.7700682618505921E-3</v>
      </c>
      <c r="R21" s="15"/>
    </row>
    <row r="22" spans="1:18" ht="14.25" customHeight="1">
      <c r="A22" s="10" t="s">
        <v>44</v>
      </c>
      <c r="B22" s="11">
        <v>1183.6500000000001</v>
      </c>
      <c r="C22" s="11">
        <v>24180.799999999999</v>
      </c>
      <c r="D22" s="12">
        <v>-2.6700000000000002E-2</v>
      </c>
      <c r="E22" s="12">
        <v>-8.9999999999999993E-3</v>
      </c>
      <c r="I22" s="19" t="s">
        <v>42</v>
      </c>
      <c r="J22" s="20">
        <v>0.62152040441973355</v>
      </c>
      <c r="K22" s="20">
        <v>8.2982864861259234E-2</v>
      </c>
      <c r="L22" s="20">
        <v>7.4897438821721369</v>
      </c>
      <c r="M22" s="20">
        <v>1.9558901322758112E-13</v>
      </c>
      <c r="N22" s="20">
        <v>0.45861231670493907</v>
      </c>
      <c r="O22" s="20">
        <v>0.78442849213452803</v>
      </c>
      <c r="P22" s="20">
        <v>0.45861231670493907</v>
      </c>
      <c r="Q22" s="20">
        <v>0.78442849213452803</v>
      </c>
      <c r="R22" s="15"/>
    </row>
    <row r="23" spans="1:18" ht="14.25" customHeight="1">
      <c r="A23" s="10" t="s">
        <v>45</v>
      </c>
      <c r="B23" s="11">
        <v>1216.0999999999999</v>
      </c>
      <c r="C23" s="11">
        <v>24399.4</v>
      </c>
      <c r="D23" s="12">
        <v>-1.1299999999999999E-2</v>
      </c>
      <c r="E23" s="12">
        <v>-1.5E-3</v>
      </c>
      <c r="I23" s="22"/>
      <c r="J23" s="23"/>
      <c r="K23" s="23"/>
      <c r="L23" s="23"/>
      <c r="M23" s="23"/>
      <c r="N23" s="23"/>
      <c r="O23" s="23"/>
      <c r="P23" s="23"/>
      <c r="Q23" s="23"/>
      <c r="R23" s="24"/>
    </row>
    <row r="24" spans="1:18" ht="14.25" customHeight="1">
      <c r="A24" s="10" t="s">
        <v>46</v>
      </c>
      <c r="B24" s="11">
        <v>1230.05</v>
      </c>
      <c r="C24" s="11">
        <v>24435.5</v>
      </c>
      <c r="D24" s="12">
        <v>-1.6199999999999999E-2</v>
      </c>
      <c r="E24" s="12">
        <v>-1.5E-3</v>
      </c>
    </row>
    <row r="25" spans="1:18" ht="14.25" customHeight="1">
      <c r="A25" s="10" t="s">
        <v>47</v>
      </c>
      <c r="B25" s="11">
        <v>1250.3499999999999</v>
      </c>
      <c r="C25" s="11">
        <v>24472.1</v>
      </c>
      <c r="D25" s="12">
        <v>-2.1000000000000001E-2</v>
      </c>
      <c r="E25" s="12">
        <v>-1.2500000000000001E-2</v>
      </c>
    </row>
    <row r="26" spans="1:18" ht="14.25" customHeight="1">
      <c r="A26" s="10" t="s">
        <v>48</v>
      </c>
      <c r="B26" s="11">
        <v>1277.1500000000001</v>
      </c>
      <c r="C26" s="11">
        <v>24781.1</v>
      </c>
      <c r="D26" s="12">
        <v>-1.35E-2</v>
      </c>
      <c r="E26" s="12">
        <v>-2.8999999999999998E-3</v>
      </c>
      <c r="G26" s="17" t="s">
        <v>338</v>
      </c>
      <c r="H26" s="17">
        <f>SUM(D4:D750)/746</f>
        <v>1.5784182305630023E-3</v>
      </c>
    </row>
    <row r="27" spans="1:18" ht="14.25" customHeight="1">
      <c r="A27" s="10" t="s">
        <v>49</v>
      </c>
      <c r="B27" s="11">
        <v>1294.6500000000001</v>
      </c>
      <c r="C27" s="11">
        <v>24854.05</v>
      </c>
      <c r="D27" s="12">
        <v>-3.5000000000000001E-3</v>
      </c>
      <c r="E27" s="12">
        <v>4.1999999999999997E-3</v>
      </c>
      <c r="G27" s="17" t="s">
        <v>339</v>
      </c>
      <c r="H27" s="17">
        <f>(SUM(E4:E750))/746</f>
        <v>4.3914209115281485E-4</v>
      </c>
    </row>
    <row r="28" spans="1:18" ht="14.25" customHeight="1">
      <c r="A28" s="10" t="s">
        <v>50</v>
      </c>
      <c r="B28" s="11">
        <v>1299.25</v>
      </c>
      <c r="C28" s="11">
        <v>24749.85</v>
      </c>
      <c r="D28" s="12">
        <v>8.0000000000000002E-3</v>
      </c>
      <c r="E28" s="12">
        <v>-8.8999999999999999E-3</v>
      </c>
    </row>
    <row r="29" spans="1:18" ht="14.25" customHeight="1">
      <c r="A29" s="10" t="s">
        <v>51</v>
      </c>
      <c r="B29" s="11">
        <v>1288.9000000000001</v>
      </c>
      <c r="C29" s="11">
        <v>24971.3</v>
      </c>
      <c r="D29" s="12">
        <v>-9.2999999999999992E-3</v>
      </c>
      <c r="E29" s="12">
        <v>-3.3999999999999998E-3</v>
      </c>
    </row>
    <row r="30" spans="1:18" ht="14.25" customHeight="1">
      <c r="A30" s="10" t="s">
        <v>52</v>
      </c>
      <c r="B30" s="11">
        <v>1300.95</v>
      </c>
      <c r="C30" s="11">
        <v>25057.35</v>
      </c>
      <c r="D30" s="12">
        <v>6.9999999999999999E-4</v>
      </c>
      <c r="E30" s="12">
        <v>-2.8E-3</v>
      </c>
    </row>
    <row r="31" spans="1:18" ht="14.25" customHeight="1">
      <c r="A31" s="10" t="s">
        <v>53</v>
      </c>
      <c r="B31" s="11">
        <v>1300</v>
      </c>
      <c r="C31" s="11">
        <v>25127.95</v>
      </c>
      <c r="D31" s="12">
        <v>-1.52E-2</v>
      </c>
      <c r="E31" s="12">
        <v>6.6E-3</v>
      </c>
    </row>
    <row r="32" spans="1:18" ht="14.25" customHeight="1">
      <c r="A32" s="18">
        <v>45606</v>
      </c>
      <c r="B32" s="11">
        <v>1320.05</v>
      </c>
      <c r="C32" s="11">
        <v>24964.25</v>
      </c>
      <c r="D32" s="12">
        <v>-2.3E-3</v>
      </c>
      <c r="E32" s="12">
        <v>-1.4E-3</v>
      </c>
    </row>
    <row r="33" spans="1:5" ht="14.25" customHeight="1">
      <c r="A33" s="18">
        <v>45575</v>
      </c>
      <c r="B33" s="11">
        <v>1323.05</v>
      </c>
      <c r="C33" s="11">
        <v>24998.45</v>
      </c>
      <c r="D33" s="12">
        <v>-5.0000000000000001E-4</v>
      </c>
      <c r="E33" s="12">
        <v>6.9999999999999999E-4</v>
      </c>
    </row>
    <row r="34" spans="1:5" ht="14.25" customHeight="1">
      <c r="A34" s="18">
        <v>45545</v>
      </c>
      <c r="B34" s="11">
        <v>1323.75</v>
      </c>
      <c r="C34" s="11">
        <v>24981.95</v>
      </c>
      <c r="D34" s="12">
        <v>2.0000000000000001E-4</v>
      </c>
      <c r="E34" s="12">
        <v>-1.1999999999999999E-3</v>
      </c>
    </row>
    <row r="35" spans="1:5" ht="14.25" customHeight="1">
      <c r="A35" s="18">
        <v>45514</v>
      </c>
      <c r="B35" s="11">
        <v>1323.55</v>
      </c>
      <c r="C35" s="11">
        <v>25013.15</v>
      </c>
      <c r="D35" s="12">
        <v>1.37E-2</v>
      </c>
      <c r="E35" s="12">
        <v>8.8000000000000005E-3</v>
      </c>
    </row>
    <row r="36" spans="1:5" ht="14.25" customHeight="1">
      <c r="A36" s="18">
        <v>45483</v>
      </c>
      <c r="B36" s="11">
        <v>1305.7</v>
      </c>
      <c r="C36" s="11">
        <v>24795.75</v>
      </c>
      <c r="D36" s="12">
        <v>-3.1300000000000001E-2</v>
      </c>
      <c r="E36" s="12">
        <v>-8.6999999999999994E-3</v>
      </c>
    </row>
    <row r="37" spans="1:5" ht="14.25" customHeight="1">
      <c r="A37" s="18">
        <v>45392</v>
      </c>
      <c r="B37" s="11">
        <v>1347.9</v>
      </c>
      <c r="C37" s="11">
        <v>25014.6</v>
      </c>
      <c r="D37" s="12">
        <v>2.5999999999999999E-2</v>
      </c>
      <c r="E37" s="12">
        <v>-9.2999999999999992E-3</v>
      </c>
    </row>
    <row r="38" spans="1:5" ht="14.25" customHeight="1">
      <c r="A38" s="18">
        <v>45361</v>
      </c>
      <c r="B38" s="11">
        <v>1313.8</v>
      </c>
      <c r="C38" s="11">
        <v>25250.1</v>
      </c>
      <c r="D38" s="12">
        <v>-2.6200000000000001E-2</v>
      </c>
      <c r="E38" s="12">
        <v>-2.12E-2</v>
      </c>
    </row>
    <row r="39" spans="1:5" ht="14.25" customHeight="1">
      <c r="A39" s="18">
        <v>45301</v>
      </c>
      <c r="B39" s="11">
        <v>1349.2</v>
      </c>
      <c r="C39" s="11">
        <v>25796.9</v>
      </c>
      <c r="D39" s="12">
        <v>-1.32E-2</v>
      </c>
      <c r="E39" s="12">
        <v>-5.0000000000000001E-4</v>
      </c>
    </row>
    <row r="40" spans="1:5" ht="14.25" customHeight="1">
      <c r="A40" s="10" t="s">
        <v>54</v>
      </c>
      <c r="B40" s="11">
        <v>1367.25</v>
      </c>
      <c r="C40" s="11">
        <v>25810.85</v>
      </c>
      <c r="D40" s="12">
        <v>-2.86E-2</v>
      </c>
      <c r="E40" s="12">
        <v>-1.41E-2</v>
      </c>
    </row>
    <row r="41" spans="1:5" ht="14.25" customHeight="1">
      <c r="A41" s="10" t="s">
        <v>55</v>
      </c>
      <c r="B41" s="11">
        <v>1407.55</v>
      </c>
      <c r="C41" s="11">
        <v>26178.95</v>
      </c>
      <c r="D41" s="12">
        <v>6.5500000000000003E-2</v>
      </c>
      <c r="E41" s="12">
        <v>-1.4E-3</v>
      </c>
    </row>
    <row r="42" spans="1:5" ht="14.25" customHeight="1">
      <c r="A42" s="10" t="s">
        <v>56</v>
      </c>
      <c r="B42" s="11">
        <v>1321.05</v>
      </c>
      <c r="C42" s="11">
        <v>26216.05</v>
      </c>
      <c r="D42" s="12">
        <v>-7.6E-3</v>
      </c>
      <c r="E42" s="12">
        <v>8.0999999999999996E-3</v>
      </c>
    </row>
    <row r="43" spans="1:5" ht="14.25" customHeight="1">
      <c r="A43" s="10" t="s">
        <v>57</v>
      </c>
      <c r="B43" s="11">
        <v>1331.15</v>
      </c>
      <c r="C43" s="11">
        <v>26004.15</v>
      </c>
      <c r="D43" s="12">
        <v>1.9E-2</v>
      </c>
      <c r="E43" s="12">
        <v>2.5000000000000001E-3</v>
      </c>
    </row>
    <row r="44" spans="1:5" ht="14.25" customHeight="1">
      <c r="A44" s="10" t="s">
        <v>58</v>
      </c>
      <c r="B44" s="11">
        <v>1306.3</v>
      </c>
      <c r="C44" s="11">
        <v>25940.400000000001</v>
      </c>
      <c r="D44" s="12">
        <v>-1.52E-2</v>
      </c>
      <c r="E44" s="12">
        <v>1E-4</v>
      </c>
    </row>
    <row r="45" spans="1:5" ht="14.25" customHeight="1">
      <c r="A45" s="10" t="s">
        <v>59</v>
      </c>
      <c r="B45" s="11">
        <v>1326.45</v>
      </c>
      <c r="C45" s="11">
        <v>25939.05</v>
      </c>
      <c r="D45" s="12">
        <v>-6.4000000000000003E-3</v>
      </c>
      <c r="E45" s="12">
        <v>5.7000000000000002E-3</v>
      </c>
    </row>
    <row r="46" spans="1:5" ht="14.25" customHeight="1">
      <c r="A46" s="10" t="s">
        <v>60</v>
      </c>
      <c r="B46" s="11">
        <v>1335.05</v>
      </c>
      <c r="C46" s="11">
        <v>25790.95</v>
      </c>
      <c r="D46" s="12">
        <v>-2.86E-2</v>
      </c>
      <c r="E46" s="12">
        <v>1.4800000000000001E-2</v>
      </c>
    </row>
    <row r="47" spans="1:5" ht="14.25" customHeight="1">
      <c r="A47" s="10" t="s">
        <v>61</v>
      </c>
      <c r="B47" s="11">
        <v>1374.3</v>
      </c>
      <c r="C47" s="11">
        <v>25415.8</v>
      </c>
      <c r="D47" s="12">
        <v>-2.8999999999999998E-3</v>
      </c>
      <c r="E47" s="12">
        <v>1.5E-3</v>
      </c>
    </row>
    <row r="48" spans="1:5" ht="14.25" customHeight="1">
      <c r="A48" s="10" t="s">
        <v>62</v>
      </c>
      <c r="B48" s="11">
        <v>1378.3</v>
      </c>
      <c r="C48" s="11">
        <v>25377.55</v>
      </c>
      <c r="D48" s="12">
        <v>-1.4800000000000001E-2</v>
      </c>
      <c r="E48" s="12">
        <v>-1.6000000000000001E-3</v>
      </c>
    </row>
    <row r="49" spans="1:5" ht="14.25" customHeight="1">
      <c r="A49" s="10" t="s">
        <v>63</v>
      </c>
      <c r="B49" s="11">
        <v>1398.95</v>
      </c>
      <c r="C49" s="11">
        <v>25418.55</v>
      </c>
      <c r="D49" s="12">
        <v>3.3E-3</v>
      </c>
      <c r="E49" s="12">
        <v>1.4E-3</v>
      </c>
    </row>
    <row r="50" spans="1:5" ht="14.25" customHeight="1">
      <c r="A50" s="10" t="s">
        <v>64</v>
      </c>
      <c r="B50" s="11">
        <v>1394.35</v>
      </c>
      <c r="C50" s="11">
        <v>25383.75</v>
      </c>
      <c r="D50" s="12">
        <v>9.7999999999999997E-3</v>
      </c>
      <c r="E50" s="12">
        <v>1.1000000000000001E-3</v>
      </c>
    </row>
    <row r="51" spans="1:5" ht="14.25" customHeight="1">
      <c r="A51" s="10" t="s">
        <v>65</v>
      </c>
      <c r="B51" s="11">
        <v>1380.8</v>
      </c>
      <c r="C51" s="11">
        <v>25356.5</v>
      </c>
      <c r="D51" s="12">
        <v>5.1999999999999998E-3</v>
      </c>
      <c r="E51" s="12">
        <v>-1.2999999999999999E-3</v>
      </c>
    </row>
    <row r="52" spans="1:5" ht="14.25" customHeight="1">
      <c r="A52" s="18">
        <v>45635</v>
      </c>
      <c r="B52" s="11">
        <v>1373.65</v>
      </c>
      <c r="C52" s="11">
        <v>25388.9</v>
      </c>
      <c r="D52" s="12">
        <v>1.32E-2</v>
      </c>
      <c r="E52" s="12">
        <v>1.89E-2</v>
      </c>
    </row>
    <row r="53" spans="1:5" ht="14.25" customHeight="1">
      <c r="A53" s="18">
        <v>45605</v>
      </c>
      <c r="B53" s="11">
        <v>1355.75</v>
      </c>
      <c r="C53" s="11">
        <v>24918.45</v>
      </c>
      <c r="D53" s="12">
        <v>-2.1899999999999999E-2</v>
      </c>
      <c r="E53" s="12">
        <v>-4.8999999999999998E-3</v>
      </c>
    </row>
    <row r="54" spans="1:5" ht="14.25" customHeight="1">
      <c r="A54" s="18">
        <v>45574</v>
      </c>
      <c r="B54" s="11">
        <v>1386.1</v>
      </c>
      <c r="C54" s="11">
        <v>25041.1</v>
      </c>
      <c r="D54" s="12">
        <v>1.3899999999999999E-2</v>
      </c>
      <c r="E54" s="12">
        <v>4.1999999999999997E-3</v>
      </c>
    </row>
    <row r="55" spans="1:5" ht="14.25" customHeight="1">
      <c r="A55" s="18">
        <v>45544</v>
      </c>
      <c r="B55" s="11">
        <v>1367.1</v>
      </c>
      <c r="C55" s="11">
        <v>24936.400000000001</v>
      </c>
      <c r="D55" s="12">
        <v>-2.1999999999999999E-2</v>
      </c>
      <c r="E55" s="12">
        <v>3.3999999999999998E-3</v>
      </c>
    </row>
    <row r="56" spans="1:5" ht="14.25" customHeight="1">
      <c r="A56" s="18">
        <v>45452</v>
      </c>
      <c r="B56" s="11">
        <v>1397.9</v>
      </c>
      <c r="C56" s="11">
        <v>24852.15</v>
      </c>
      <c r="D56" s="12">
        <v>-5.9999999999999995E-4</v>
      </c>
      <c r="E56" s="12">
        <v>-1.17E-2</v>
      </c>
    </row>
    <row r="57" spans="1:5" ht="14.25" customHeight="1">
      <c r="A57" s="18">
        <v>45421</v>
      </c>
      <c r="B57" s="11">
        <v>1398.7</v>
      </c>
      <c r="C57" s="11">
        <v>25145.1</v>
      </c>
      <c r="D57" s="12">
        <v>-1E-3</v>
      </c>
      <c r="E57" s="12">
        <v>-2.0999999999999999E-3</v>
      </c>
    </row>
    <row r="58" spans="1:5" ht="14.25" customHeight="1">
      <c r="A58" s="18">
        <v>45391</v>
      </c>
      <c r="B58" s="11">
        <v>1400.05</v>
      </c>
      <c r="C58" s="11">
        <v>25198.7</v>
      </c>
      <c r="D58" s="12">
        <v>3.5000000000000001E-3</v>
      </c>
      <c r="E58" s="12">
        <v>-3.2000000000000002E-3</v>
      </c>
    </row>
    <row r="59" spans="1:5" ht="14.25" customHeight="1">
      <c r="A59" s="18">
        <v>45360</v>
      </c>
      <c r="B59" s="11">
        <v>1395.1</v>
      </c>
      <c r="C59" s="11">
        <v>25279.85</v>
      </c>
      <c r="D59" s="12">
        <v>7.1999999999999998E-3</v>
      </c>
      <c r="E59" s="12">
        <v>0</v>
      </c>
    </row>
    <row r="60" spans="1:5" ht="14.25" customHeight="1">
      <c r="A60" s="18">
        <v>45331</v>
      </c>
      <c r="B60" s="11">
        <v>1385.1</v>
      </c>
      <c r="C60" s="11">
        <v>25278.7</v>
      </c>
      <c r="D60" s="12">
        <v>2.7900000000000001E-2</v>
      </c>
      <c r="E60" s="12">
        <v>1.6999999999999999E-3</v>
      </c>
    </row>
    <row r="61" spans="1:5" ht="14.25" customHeight="1">
      <c r="A61" s="10" t="s">
        <v>66</v>
      </c>
      <c r="B61" s="11">
        <v>1347.55</v>
      </c>
      <c r="C61" s="11">
        <v>25235.9</v>
      </c>
      <c r="D61" s="12">
        <v>1.35E-2</v>
      </c>
      <c r="E61" s="12">
        <v>3.3E-3</v>
      </c>
    </row>
    <row r="62" spans="1:5" ht="14.25" customHeight="1">
      <c r="A62" s="10" t="s">
        <v>67</v>
      </c>
      <c r="B62" s="11">
        <v>1329.6</v>
      </c>
      <c r="C62" s="11">
        <v>25151.95</v>
      </c>
      <c r="D62" s="12">
        <v>-6.0000000000000001E-3</v>
      </c>
      <c r="E62" s="12">
        <v>4.0000000000000001E-3</v>
      </c>
    </row>
    <row r="63" spans="1:5" ht="14.25" customHeight="1">
      <c r="A63" s="10" t="s">
        <v>68</v>
      </c>
      <c r="B63" s="11">
        <v>1337.6</v>
      </c>
      <c r="C63" s="11">
        <v>25052.35</v>
      </c>
      <c r="D63" s="12">
        <v>3.5000000000000001E-3</v>
      </c>
      <c r="E63" s="12">
        <v>1.4E-3</v>
      </c>
    </row>
    <row r="64" spans="1:5" ht="14.25" customHeight="1">
      <c r="A64" s="10" t="s">
        <v>69</v>
      </c>
      <c r="B64" s="11">
        <v>1332.9</v>
      </c>
      <c r="C64" s="11">
        <v>25017.75</v>
      </c>
      <c r="D64" s="12">
        <v>1.9699999999999999E-2</v>
      </c>
      <c r="E64" s="12">
        <v>2.9999999999999997E-4</v>
      </c>
    </row>
    <row r="65" spans="1:5" ht="14.25" customHeight="1">
      <c r="A65" s="10" t="s">
        <v>70</v>
      </c>
      <c r="B65" s="11">
        <v>1307.0999999999999</v>
      </c>
      <c r="C65" s="11">
        <v>25010.6</v>
      </c>
      <c r="D65" s="12">
        <v>6.7999999999999996E-3</v>
      </c>
      <c r="E65" s="12">
        <v>7.6E-3</v>
      </c>
    </row>
    <row r="66" spans="1:5" ht="14.25" customHeight="1">
      <c r="A66" s="10" t="s">
        <v>71</v>
      </c>
      <c r="B66" s="11">
        <v>1298.25</v>
      </c>
      <c r="C66" s="11">
        <v>24823.15</v>
      </c>
      <c r="D66" s="12">
        <v>3.6999999999999998E-2</v>
      </c>
      <c r="E66" s="12">
        <v>5.0000000000000001E-4</v>
      </c>
    </row>
    <row r="67" spans="1:5" ht="14.25" customHeight="1">
      <c r="A67" s="10" t="s">
        <v>72</v>
      </c>
      <c r="B67" s="11">
        <v>1251.95</v>
      </c>
      <c r="C67" s="11">
        <v>24811.5</v>
      </c>
      <c r="D67" s="12">
        <v>0.01</v>
      </c>
      <c r="E67" s="12">
        <v>1.6999999999999999E-3</v>
      </c>
    </row>
    <row r="68" spans="1:5" ht="14.25" customHeight="1">
      <c r="A68" s="10" t="s">
        <v>73</v>
      </c>
      <c r="B68" s="11">
        <v>1239.5999999999999</v>
      </c>
      <c r="C68" s="11">
        <v>24770.2</v>
      </c>
      <c r="D68" s="12">
        <v>1.8100000000000002E-2</v>
      </c>
      <c r="E68" s="12">
        <v>2.8999999999999998E-3</v>
      </c>
    </row>
    <row r="69" spans="1:5" ht="14.25" customHeight="1">
      <c r="A69" s="10" t="s">
        <v>74</v>
      </c>
      <c r="B69" s="11">
        <v>1217.5999999999999</v>
      </c>
      <c r="C69" s="11">
        <v>24698.85</v>
      </c>
      <c r="D69" s="12">
        <v>-1.1599999999999999E-2</v>
      </c>
      <c r="E69" s="12">
        <v>5.1000000000000004E-3</v>
      </c>
    </row>
    <row r="70" spans="1:5" ht="14.25" customHeight="1">
      <c r="A70" s="10" t="s">
        <v>75</v>
      </c>
      <c r="B70" s="11">
        <v>1231.9000000000001</v>
      </c>
      <c r="C70" s="11">
        <v>24572.65</v>
      </c>
      <c r="D70" s="12">
        <v>8.8000000000000005E-3</v>
      </c>
      <c r="E70" s="12">
        <v>1.2999999999999999E-3</v>
      </c>
    </row>
    <row r="71" spans="1:5" ht="14.25" customHeight="1">
      <c r="A71" s="10" t="s">
        <v>76</v>
      </c>
      <c r="B71" s="11">
        <v>1221.1500000000001</v>
      </c>
      <c r="C71" s="11">
        <v>24541.15</v>
      </c>
      <c r="D71" s="12">
        <v>-7.6E-3</v>
      </c>
      <c r="E71" s="12">
        <v>1.6500000000000001E-2</v>
      </c>
    </row>
    <row r="72" spans="1:5" ht="14.25" customHeight="1">
      <c r="A72" s="10" t="s">
        <v>77</v>
      </c>
      <c r="B72" s="11">
        <v>1230.45</v>
      </c>
      <c r="C72" s="11">
        <v>24143.75</v>
      </c>
      <c r="D72" s="12">
        <v>-1.78E-2</v>
      </c>
      <c r="E72" s="12">
        <v>2.0000000000000001E-4</v>
      </c>
    </row>
    <row r="73" spans="1:5" ht="14.25" customHeight="1">
      <c r="A73" s="10" t="s">
        <v>78</v>
      </c>
      <c r="B73" s="11">
        <v>1252.7</v>
      </c>
      <c r="C73" s="11">
        <v>24139</v>
      </c>
      <c r="D73" s="12">
        <v>1.18E-2</v>
      </c>
      <c r="E73" s="12">
        <v>-8.5000000000000006E-3</v>
      </c>
    </row>
    <row r="74" spans="1:5" ht="14.25" customHeight="1">
      <c r="A74" s="18">
        <v>45634</v>
      </c>
      <c r="B74" s="11">
        <v>1238.0999999999999</v>
      </c>
      <c r="C74" s="11">
        <v>24347</v>
      </c>
      <c r="D74" s="12">
        <v>-2.3E-3</v>
      </c>
      <c r="E74" s="12">
        <v>-8.0000000000000004E-4</v>
      </c>
    </row>
    <row r="75" spans="1:5" ht="14.25" customHeight="1">
      <c r="A75" s="18">
        <v>45543</v>
      </c>
      <c r="B75" s="11">
        <v>1240.95</v>
      </c>
      <c r="C75" s="11">
        <v>24367.5</v>
      </c>
      <c r="D75" s="12">
        <v>-3.0999999999999999E-3</v>
      </c>
      <c r="E75" s="12">
        <v>1.04E-2</v>
      </c>
    </row>
    <row r="76" spans="1:5" ht="14.25" customHeight="1">
      <c r="A76" s="18">
        <v>45512</v>
      </c>
      <c r="B76" s="11">
        <v>1244.75</v>
      </c>
      <c r="C76" s="11">
        <v>24117</v>
      </c>
      <c r="D76" s="12">
        <v>8.8999999999999999E-3</v>
      </c>
      <c r="E76" s="12">
        <v>-7.4000000000000003E-3</v>
      </c>
    </row>
    <row r="77" spans="1:5" ht="14.25" customHeight="1">
      <c r="A77" s="18">
        <v>45481</v>
      </c>
      <c r="B77" s="11">
        <v>1233.75</v>
      </c>
      <c r="C77" s="11">
        <v>24297.5</v>
      </c>
      <c r="D77" s="12">
        <v>2.41E-2</v>
      </c>
      <c r="E77" s="12">
        <v>1.2699999999999999E-2</v>
      </c>
    </row>
    <row r="78" spans="1:5" ht="14.25" customHeight="1">
      <c r="A78" s="18">
        <v>45451</v>
      </c>
      <c r="B78" s="11">
        <v>1204.75</v>
      </c>
      <c r="C78" s="11">
        <v>23992.55</v>
      </c>
      <c r="D78" s="12">
        <v>-4.0300000000000002E-2</v>
      </c>
      <c r="E78" s="12">
        <v>-2.5999999999999999E-3</v>
      </c>
    </row>
    <row r="79" spans="1:5" ht="14.25" customHeight="1">
      <c r="A79" s="18">
        <v>45420</v>
      </c>
      <c r="B79" s="11">
        <v>1255.4000000000001</v>
      </c>
      <c r="C79" s="11">
        <v>24055.599999999999</v>
      </c>
      <c r="D79" s="12">
        <v>-7.0699999999999999E-2</v>
      </c>
      <c r="E79" s="12">
        <v>-2.6800000000000001E-2</v>
      </c>
    </row>
    <row r="80" spans="1:5" ht="14.25" customHeight="1">
      <c r="A80" s="18">
        <v>45330</v>
      </c>
      <c r="B80" s="11">
        <v>1350.95</v>
      </c>
      <c r="C80" s="11">
        <v>24717.7</v>
      </c>
      <c r="D80" s="12">
        <v>-8.9999999999999993E-3</v>
      </c>
      <c r="E80" s="12">
        <v>-1.17E-2</v>
      </c>
    </row>
    <row r="81" spans="1:5" ht="14.25" customHeight="1">
      <c r="A81" s="18">
        <v>45299</v>
      </c>
      <c r="B81" s="11">
        <v>1363.2</v>
      </c>
      <c r="C81" s="11">
        <v>25010.9</v>
      </c>
      <c r="D81" s="12">
        <v>-5.7000000000000002E-3</v>
      </c>
      <c r="E81" s="12">
        <v>2.3999999999999998E-3</v>
      </c>
    </row>
    <row r="82" spans="1:5" ht="14.25" customHeight="1">
      <c r="A82" s="10" t="s">
        <v>79</v>
      </c>
      <c r="B82" s="11">
        <v>1370.95</v>
      </c>
      <c r="C82" s="11">
        <v>24951.15</v>
      </c>
      <c r="D82" s="12">
        <v>3.39E-2</v>
      </c>
      <c r="E82" s="12">
        <v>3.8E-3</v>
      </c>
    </row>
    <row r="83" spans="1:5" ht="14.25" customHeight="1">
      <c r="A83" s="10" t="s">
        <v>80</v>
      </c>
      <c r="B83" s="11">
        <v>1325.95</v>
      </c>
      <c r="C83" s="11">
        <v>24857.3</v>
      </c>
      <c r="D83" s="12">
        <v>-2.2100000000000002E-2</v>
      </c>
      <c r="E83" s="12">
        <v>8.9999999999999998E-4</v>
      </c>
    </row>
    <row r="84" spans="1:5" ht="14.25" customHeight="1">
      <c r="A84" s="10" t="s">
        <v>81</v>
      </c>
      <c r="B84" s="11">
        <v>1355.85</v>
      </c>
      <c r="C84" s="11">
        <v>24836.1</v>
      </c>
      <c r="D84" s="12">
        <v>-3.8999999999999998E-3</v>
      </c>
      <c r="E84" s="12">
        <v>1E-4</v>
      </c>
    </row>
    <row r="85" spans="1:5" ht="14.25" customHeight="1">
      <c r="A85" s="10" t="s">
        <v>82</v>
      </c>
      <c r="B85" s="11">
        <v>1361.15</v>
      </c>
      <c r="C85" s="11">
        <v>24834.85</v>
      </c>
      <c r="D85" s="12">
        <v>3.09E-2</v>
      </c>
      <c r="E85" s="12">
        <v>1.7600000000000001E-2</v>
      </c>
    </row>
    <row r="86" spans="1:5" ht="14.25" customHeight="1">
      <c r="A86" s="10" t="s">
        <v>83</v>
      </c>
      <c r="B86" s="11">
        <v>1320.3</v>
      </c>
      <c r="C86" s="11">
        <v>24406.1</v>
      </c>
      <c r="D86" s="12">
        <v>-6.7999999999999996E-3</v>
      </c>
      <c r="E86" s="12">
        <v>-2.9999999999999997E-4</v>
      </c>
    </row>
    <row r="87" spans="1:5" ht="14.25" customHeight="1">
      <c r="A87" s="10" t="s">
        <v>84</v>
      </c>
      <c r="B87" s="11">
        <v>1329.4</v>
      </c>
      <c r="C87" s="11">
        <v>24413.5</v>
      </c>
      <c r="D87" s="12">
        <v>3.78E-2</v>
      </c>
      <c r="E87" s="12">
        <v>-2.7000000000000001E-3</v>
      </c>
    </row>
    <row r="88" spans="1:5" ht="14.25" customHeight="1">
      <c r="A88" s="10" t="s">
        <v>85</v>
      </c>
      <c r="B88" s="11">
        <v>1281</v>
      </c>
      <c r="C88" s="11">
        <v>24479.05</v>
      </c>
      <c r="D88" s="12">
        <v>-2.6599999999999999E-2</v>
      </c>
      <c r="E88" s="12">
        <v>-1.1999999999999999E-3</v>
      </c>
    </row>
    <row r="89" spans="1:5" ht="14.25" customHeight="1">
      <c r="A89" s="10" t="s">
        <v>86</v>
      </c>
      <c r="B89" s="11">
        <v>1316</v>
      </c>
      <c r="C89" s="11">
        <v>24509.25</v>
      </c>
      <c r="D89" s="12">
        <v>-1.52E-2</v>
      </c>
      <c r="E89" s="12">
        <v>-8.9999999999999998E-4</v>
      </c>
    </row>
    <row r="90" spans="1:5" ht="14.25" customHeight="1">
      <c r="A90" s="10" t="s">
        <v>87</v>
      </c>
      <c r="B90" s="11">
        <v>1336.3</v>
      </c>
      <c r="C90" s="11">
        <v>24530.9</v>
      </c>
      <c r="D90" s="12">
        <v>1.49E-2</v>
      </c>
      <c r="E90" s="12">
        <v>-1.09E-2</v>
      </c>
    </row>
    <row r="91" spans="1:5" ht="14.25" customHeight="1">
      <c r="A91" s="10" t="s">
        <v>88</v>
      </c>
      <c r="B91" s="11">
        <v>1316.7</v>
      </c>
      <c r="C91" s="11">
        <v>24800.85</v>
      </c>
      <c r="D91" s="12">
        <v>-7.9000000000000008E-3</v>
      </c>
      <c r="E91" s="12">
        <v>7.6E-3</v>
      </c>
    </row>
    <row r="92" spans="1:5" ht="14.25" customHeight="1">
      <c r="A92" s="10" t="s">
        <v>89</v>
      </c>
      <c r="B92" s="11">
        <v>1327.2</v>
      </c>
      <c r="C92" s="11">
        <v>24613</v>
      </c>
      <c r="D92" s="12">
        <v>-2.5999999999999999E-3</v>
      </c>
      <c r="E92" s="12">
        <v>1.1000000000000001E-3</v>
      </c>
    </row>
    <row r="93" spans="1:5" ht="14.25" customHeight="1">
      <c r="A93" s="10" t="s">
        <v>90</v>
      </c>
      <c r="B93" s="11">
        <v>1330.65</v>
      </c>
      <c r="C93" s="11">
        <v>24586.7</v>
      </c>
      <c r="D93" s="12">
        <v>-1.9900000000000001E-2</v>
      </c>
      <c r="E93" s="12">
        <v>3.5000000000000001E-3</v>
      </c>
    </row>
    <row r="94" spans="1:5" ht="14.25" customHeight="1">
      <c r="A94" s="18">
        <v>45633</v>
      </c>
      <c r="B94" s="11">
        <v>1357.7</v>
      </c>
      <c r="C94" s="11">
        <v>24502.15</v>
      </c>
      <c r="D94" s="12">
        <v>-2.5700000000000001E-2</v>
      </c>
      <c r="E94" s="12">
        <v>7.7000000000000002E-3</v>
      </c>
    </row>
    <row r="95" spans="1:5" ht="14.25" customHeight="1">
      <c r="A95" s="18">
        <v>45603</v>
      </c>
      <c r="B95" s="11">
        <v>1393.45</v>
      </c>
      <c r="C95" s="11">
        <v>24315.95</v>
      </c>
      <c r="D95" s="12">
        <v>3.56E-2</v>
      </c>
      <c r="E95" s="12">
        <v>-2.9999999999999997E-4</v>
      </c>
    </row>
    <row r="96" spans="1:5" ht="14.25" customHeight="1">
      <c r="A96" s="18">
        <v>45572</v>
      </c>
      <c r="B96" s="11">
        <v>1345.5</v>
      </c>
      <c r="C96" s="11">
        <v>24324.45</v>
      </c>
      <c r="D96" s="12">
        <v>3.2099999999999997E-2</v>
      </c>
      <c r="E96" s="12">
        <v>-4.4999999999999997E-3</v>
      </c>
    </row>
    <row r="97" spans="1:5" ht="14.25" customHeight="1">
      <c r="A97" s="18">
        <v>45542</v>
      </c>
      <c r="B97" s="11">
        <v>1303.5999999999999</v>
      </c>
      <c r="C97" s="11">
        <v>24433.200000000001</v>
      </c>
      <c r="D97" s="12">
        <v>2.4299999999999999E-2</v>
      </c>
      <c r="E97" s="12">
        <v>4.5999999999999999E-3</v>
      </c>
    </row>
    <row r="98" spans="1:5" ht="14.25" customHeight="1">
      <c r="A98" s="18">
        <v>45511</v>
      </c>
      <c r="B98" s="11">
        <v>1272.6500000000001</v>
      </c>
      <c r="C98" s="11">
        <v>24320.55</v>
      </c>
      <c r="D98" s="12">
        <v>3.6400000000000002E-2</v>
      </c>
      <c r="E98" s="12">
        <v>-1E-4</v>
      </c>
    </row>
    <row r="99" spans="1:5" ht="14.25" customHeight="1">
      <c r="A99" s="18">
        <v>45419</v>
      </c>
      <c r="B99" s="11">
        <v>1228</v>
      </c>
      <c r="C99" s="11">
        <v>24323.85</v>
      </c>
      <c r="D99" s="12">
        <v>-2.0000000000000001E-4</v>
      </c>
      <c r="E99" s="12">
        <v>8.9999999999999998E-4</v>
      </c>
    </row>
    <row r="100" spans="1:5" ht="14.25" customHeight="1">
      <c r="A100" s="18">
        <v>45389</v>
      </c>
      <c r="B100" s="11">
        <v>1228.25</v>
      </c>
      <c r="C100" s="11">
        <v>24302.15</v>
      </c>
      <c r="D100" s="12">
        <v>-1.37E-2</v>
      </c>
      <c r="E100" s="12">
        <v>5.9999999999999995E-4</v>
      </c>
    </row>
    <row r="101" spans="1:5" ht="14.25" customHeight="1">
      <c r="A101" s="18">
        <v>45358</v>
      </c>
      <c r="B101" s="11">
        <v>1245.3499999999999</v>
      </c>
      <c r="C101" s="11">
        <v>24286.5</v>
      </c>
      <c r="D101" s="12">
        <v>2.7400000000000001E-2</v>
      </c>
      <c r="E101" s="12">
        <v>6.7000000000000002E-3</v>
      </c>
    </row>
    <row r="102" spans="1:5" ht="14.25" customHeight="1">
      <c r="A102" s="18">
        <v>45329</v>
      </c>
      <c r="B102" s="11">
        <v>1212.1500000000001</v>
      </c>
      <c r="C102" s="11">
        <v>24123.85</v>
      </c>
      <c r="D102" s="12">
        <v>3.6499999999999998E-2</v>
      </c>
      <c r="E102" s="12">
        <v>-6.9999999999999999E-4</v>
      </c>
    </row>
    <row r="103" spans="1:5" ht="14.25" customHeight="1">
      <c r="A103" s="18">
        <v>45298</v>
      </c>
      <c r="B103" s="11">
        <v>1169.45</v>
      </c>
      <c r="C103" s="11">
        <v>24141.95</v>
      </c>
      <c r="D103" s="12">
        <v>-5.3E-3</v>
      </c>
      <c r="E103" s="12">
        <v>5.4999999999999997E-3</v>
      </c>
    </row>
    <row r="104" spans="1:5" ht="14.25" customHeight="1">
      <c r="A104" s="10" t="s">
        <v>91</v>
      </c>
      <c r="B104" s="11">
        <v>1175.7</v>
      </c>
      <c r="C104" s="11">
        <v>24010.6</v>
      </c>
      <c r="D104" s="12">
        <v>-5.8999999999999999E-3</v>
      </c>
      <c r="E104" s="12">
        <v>-1.4E-3</v>
      </c>
    </row>
    <row r="105" spans="1:5" ht="14.25" customHeight="1">
      <c r="A105" s="10" t="s">
        <v>92</v>
      </c>
      <c r="B105" s="11">
        <v>1182.7</v>
      </c>
      <c r="C105" s="11">
        <v>24044.5</v>
      </c>
      <c r="D105" s="12">
        <v>-5.5999999999999999E-3</v>
      </c>
      <c r="E105" s="12">
        <v>7.4000000000000003E-3</v>
      </c>
    </row>
    <row r="106" spans="1:5" ht="14.25" customHeight="1">
      <c r="A106" s="10" t="s">
        <v>93</v>
      </c>
      <c r="B106" s="11">
        <v>1189.4000000000001</v>
      </c>
      <c r="C106" s="11">
        <v>23868.799999999999</v>
      </c>
      <c r="D106" s="12">
        <v>4.3E-3</v>
      </c>
      <c r="E106" s="12">
        <v>6.1999999999999998E-3</v>
      </c>
    </row>
    <row r="107" spans="1:5" ht="14.25" customHeight="1">
      <c r="A107" s="10" t="s">
        <v>94</v>
      </c>
      <c r="B107" s="11">
        <v>1184.3</v>
      </c>
      <c r="C107" s="11">
        <v>23721.3</v>
      </c>
      <c r="D107" s="12">
        <v>9.2999999999999992E-3</v>
      </c>
      <c r="E107" s="12">
        <v>7.7999999999999996E-3</v>
      </c>
    </row>
    <row r="108" spans="1:5" ht="14.25" customHeight="1">
      <c r="A108" s="10" t="s">
        <v>95</v>
      </c>
      <c r="B108" s="11">
        <v>1173.3499999999999</v>
      </c>
      <c r="C108" s="11">
        <v>23537.85</v>
      </c>
      <c r="D108" s="12">
        <v>1.43E-2</v>
      </c>
      <c r="E108" s="12">
        <v>1.6000000000000001E-3</v>
      </c>
    </row>
    <row r="109" spans="1:5" ht="14.25" customHeight="1">
      <c r="A109" s="10" t="s">
        <v>96</v>
      </c>
      <c r="B109" s="11">
        <v>1156.8499999999999</v>
      </c>
      <c r="C109" s="11">
        <v>23501.1</v>
      </c>
      <c r="D109" s="12">
        <v>1.1000000000000001E-3</v>
      </c>
      <c r="E109" s="12">
        <v>-2.8E-3</v>
      </c>
    </row>
    <row r="110" spans="1:5" ht="14.25" customHeight="1">
      <c r="A110" s="10" t="s">
        <v>97</v>
      </c>
      <c r="B110" s="11">
        <v>1155.5999999999999</v>
      </c>
      <c r="C110" s="11">
        <v>23567</v>
      </c>
      <c r="D110" s="12">
        <v>6.0000000000000001E-3</v>
      </c>
      <c r="E110" s="12">
        <v>2.2000000000000001E-3</v>
      </c>
    </row>
    <row r="111" spans="1:5" ht="14.25" customHeight="1">
      <c r="A111" s="10" t="s">
        <v>98</v>
      </c>
      <c r="B111" s="11">
        <v>1148.75</v>
      </c>
      <c r="C111" s="11">
        <v>23516</v>
      </c>
      <c r="D111" s="12">
        <v>-1.3899999999999999E-2</v>
      </c>
      <c r="E111" s="12">
        <v>-1.8E-3</v>
      </c>
    </row>
    <row r="112" spans="1:5" ht="14.25" customHeight="1">
      <c r="A112" s="10" t="s">
        <v>99</v>
      </c>
      <c r="B112" s="11">
        <v>1165</v>
      </c>
      <c r="C112" s="11">
        <v>23557.9</v>
      </c>
      <c r="D112" s="12">
        <v>-4.5199999999999997E-2</v>
      </c>
      <c r="E112" s="12">
        <v>3.8999999999999998E-3</v>
      </c>
    </row>
    <row r="113" spans="1:5" ht="14.25" customHeight="1">
      <c r="A113" s="10" t="s">
        <v>100</v>
      </c>
      <c r="B113" s="11">
        <v>1220.2</v>
      </c>
      <c r="C113" s="11">
        <v>23465.599999999999</v>
      </c>
      <c r="D113" s="12">
        <v>-5.4000000000000003E-3</v>
      </c>
      <c r="E113" s="12">
        <v>2.8999999999999998E-3</v>
      </c>
    </row>
    <row r="114" spans="1:5" ht="14.25" customHeight="1">
      <c r="A114" s="10" t="s">
        <v>101</v>
      </c>
      <c r="B114" s="11">
        <v>1226.8</v>
      </c>
      <c r="C114" s="11">
        <v>23398.9</v>
      </c>
      <c r="D114" s="12">
        <v>-2.3800000000000002E-2</v>
      </c>
      <c r="E114" s="12">
        <v>3.3E-3</v>
      </c>
    </row>
    <row r="115" spans="1:5" ht="14.25" customHeight="1">
      <c r="A115" s="18">
        <v>45632</v>
      </c>
      <c r="B115" s="11">
        <v>1256.6500000000001</v>
      </c>
      <c r="C115" s="11">
        <v>23322.95</v>
      </c>
      <c r="D115" s="12">
        <v>1.7600000000000001E-2</v>
      </c>
      <c r="E115" s="12">
        <v>2.5000000000000001E-3</v>
      </c>
    </row>
    <row r="116" spans="1:5" ht="14.25" customHeight="1">
      <c r="A116" s="18">
        <v>45602</v>
      </c>
      <c r="B116" s="11">
        <v>1234.95</v>
      </c>
      <c r="C116" s="11">
        <v>23264.85</v>
      </c>
      <c r="D116" s="12">
        <v>-3.3799999999999997E-2</v>
      </c>
      <c r="E116" s="12">
        <v>2.0000000000000001E-4</v>
      </c>
    </row>
    <row r="117" spans="1:5" ht="14.25" customHeight="1">
      <c r="A117" s="18">
        <v>45571</v>
      </c>
      <c r="B117" s="11">
        <v>1278.0999999999999</v>
      </c>
      <c r="C117" s="11">
        <v>23259.200000000001</v>
      </c>
      <c r="D117" s="12">
        <v>1.0699999999999999E-2</v>
      </c>
      <c r="E117" s="12">
        <v>-1.2999999999999999E-3</v>
      </c>
    </row>
    <row r="118" spans="1:5" ht="14.25" customHeight="1">
      <c r="A118" s="18">
        <v>45479</v>
      </c>
      <c r="B118" s="11">
        <v>1264.55</v>
      </c>
      <c r="C118" s="11">
        <v>23290.15</v>
      </c>
      <c r="D118" s="12">
        <v>6.8699999999999997E-2</v>
      </c>
      <c r="E118" s="12">
        <v>2.0500000000000001E-2</v>
      </c>
    </row>
    <row r="119" spans="1:5" ht="14.25" customHeight="1">
      <c r="A119" s="18">
        <v>45449</v>
      </c>
      <c r="B119" s="11">
        <v>1183.3</v>
      </c>
      <c r="C119" s="11">
        <v>22821.4</v>
      </c>
      <c r="D119" s="12">
        <v>7.1300000000000002E-2</v>
      </c>
      <c r="E119" s="12">
        <v>8.8999999999999999E-3</v>
      </c>
    </row>
    <row r="120" spans="1:5" ht="14.25" customHeight="1">
      <c r="A120" s="18">
        <v>45418</v>
      </c>
      <c r="B120" s="11">
        <v>1104.55</v>
      </c>
      <c r="C120" s="11">
        <v>22620.35</v>
      </c>
      <c r="D120" s="12">
        <v>3.1800000000000002E-2</v>
      </c>
      <c r="E120" s="12">
        <v>3.3599999999999998E-2</v>
      </c>
    </row>
    <row r="121" spans="1:5" ht="14.25" customHeight="1">
      <c r="A121" s="18">
        <v>45388</v>
      </c>
      <c r="B121" s="11">
        <v>1070.55</v>
      </c>
      <c r="C121" s="11">
        <v>21884.5</v>
      </c>
      <c r="D121" s="12">
        <v>-0.1246</v>
      </c>
      <c r="E121" s="12">
        <v>-5.9299999999999999E-2</v>
      </c>
    </row>
    <row r="122" spans="1:5" ht="14.25" customHeight="1">
      <c r="A122" s="18">
        <v>45357</v>
      </c>
      <c r="B122" s="11">
        <v>1222.9000000000001</v>
      </c>
      <c r="C122" s="11">
        <v>23263.9</v>
      </c>
      <c r="D122" s="12">
        <v>2.3300000000000001E-2</v>
      </c>
      <c r="E122" s="12">
        <v>3.2500000000000001E-2</v>
      </c>
    </row>
    <row r="123" spans="1:5" ht="14.25" customHeight="1">
      <c r="A123" s="10" t="s">
        <v>102</v>
      </c>
      <c r="B123" s="11">
        <v>1195.0999999999999</v>
      </c>
      <c r="C123" s="11">
        <v>22530.7</v>
      </c>
      <c r="D123" s="12">
        <v>0</v>
      </c>
      <c r="E123" s="12">
        <v>1.9E-3</v>
      </c>
    </row>
    <row r="124" spans="1:5" ht="14.25" customHeight="1">
      <c r="A124" s="10" t="s">
        <v>103</v>
      </c>
      <c r="B124" s="11">
        <v>1195.0999999999999</v>
      </c>
      <c r="C124" s="11">
        <v>22488.65</v>
      </c>
      <c r="D124" s="12">
        <v>-1.4999999999999999E-2</v>
      </c>
      <c r="E124" s="12">
        <v>-9.4999999999999998E-3</v>
      </c>
    </row>
    <row r="125" spans="1:5" ht="14.25" customHeight="1">
      <c r="A125" s="10" t="s">
        <v>104</v>
      </c>
      <c r="B125" s="11">
        <v>1213.3</v>
      </c>
      <c r="C125" s="11">
        <v>22704.7</v>
      </c>
      <c r="D125" s="12">
        <v>6.7999999999999996E-3</v>
      </c>
      <c r="E125" s="12">
        <v>-8.0000000000000002E-3</v>
      </c>
    </row>
    <row r="126" spans="1:5" ht="14.25" customHeight="1">
      <c r="A126" s="10" t="s">
        <v>105</v>
      </c>
      <c r="B126" s="11">
        <v>1205.1500000000001</v>
      </c>
      <c r="C126" s="11">
        <v>22888.15</v>
      </c>
      <c r="D126" s="12">
        <v>-4.7000000000000002E-3</v>
      </c>
      <c r="E126" s="12">
        <v>-1.9E-3</v>
      </c>
    </row>
    <row r="127" spans="1:5" ht="14.25" customHeight="1">
      <c r="A127" s="10" t="s">
        <v>106</v>
      </c>
      <c r="B127" s="11">
        <v>1210.8</v>
      </c>
      <c r="C127" s="11">
        <v>22932.45</v>
      </c>
      <c r="D127" s="12">
        <v>-1.37E-2</v>
      </c>
      <c r="E127" s="12">
        <v>-1.1000000000000001E-3</v>
      </c>
    </row>
    <row r="128" spans="1:5" ht="14.25" customHeight="1">
      <c r="A128" s="10" t="s">
        <v>107</v>
      </c>
      <c r="B128" s="11">
        <v>1227.5999999999999</v>
      </c>
      <c r="C128" s="11">
        <v>22957.1</v>
      </c>
      <c r="D128" s="12">
        <v>-2.0000000000000001E-4</v>
      </c>
      <c r="E128" s="12">
        <v>-5.0000000000000001E-4</v>
      </c>
    </row>
    <row r="129" spans="1:5" ht="14.25" customHeight="1">
      <c r="A129" s="10" t="s">
        <v>108</v>
      </c>
      <c r="B129" s="11">
        <v>1227.8</v>
      </c>
      <c r="C129" s="11">
        <v>22967.65</v>
      </c>
      <c r="D129" s="12">
        <v>1.4E-3</v>
      </c>
      <c r="E129" s="12">
        <v>1.6400000000000001E-2</v>
      </c>
    </row>
    <row r="130" spans="1:5" ht="14.25" customHeight="1">
      <c r="A130" s="10" t="s">
        <v>109</v>
      </c>
      <c r="B130" s="11">
        <v>1226.0999999999999</v>
      </c>
      <c r="C130" s="11">
        <v>22597.8</v>
      </c>
      <c r="D130" s="12">
        <v>-1.1299999999999999E-2</v>
      </c>
      <c r="E130" s="12">
        <v>3.0999999999999999E-3</v>
      </c>
    </row>
    <row r="131" spans="1:5" ht="14.25" customHeight="1">
      <c r="A131" s="10" t="s">
        <v>110</v>
      </c>
      <c r="B131" s="11">
        <v>1240.0999999999999</v>
      </c>
      <c r="C131" s="11">
        <v>22529.05</v>
      </c>
      <c r="D131" s="12">
        <v>3.4099999999999998E-2</v>
      </c>
      <c r="E131" s="12">
        <v>1.1999999999999999E-3</v>
      </c>
    </row>
    <row r="132" spans="1:5" ht="14.25" customHeight="1">
      <c r="A132" s="10" t="s">
        <v>111</v>
      </c>
      <c r="B132" s="11">
        <v>1199.2</v>
      </c>
      <c r="C132" s="11">
        <v>22502</v>
      </c>
      <c r="D132" s="12">
        <v>-2.2000000000000001E-3</v>
      </c>
      <c r="E132" s="12">
        <v>1.6000000000000001E-3</v>
      </c>
    </row>
    <row r="133" spans="1:5" ht="14.25" customHeight="1">
      <c r="A133" s="10" t="s">
        <v>112</v>
      </c>
      <c r="B133" s="11">
        <v>1201.8</v>
      </c>
      <c r="C133" s="11">
        <v>22466.1</v>
      </c>
      <c r="D133" s="12">
        <v>2.0999999999999999E-3</v>
      </c>
      <c r="E133" s="12">
        <v>2.8E-3</v>
      </c>
    </row>
    <row r="134" spans="1:5" ht="14.25" customHeight="1">
      <c r="A134" s="10" t="s">
        <v>113</v>
      </c>
      <c r="B134" s="11">
        <v>1199.25</v>
      </c>
      <c r="C134" s="11">
        <v>22403.85</v>
      </c>
      <c r="D134" s="12">
        <v>1.8800000000000001E-2</v>
      </c>
      <c r="E134" s="12">
        <v>9.1999999999999998E-3</v>
      </c>
    </row>
    <row r="135" spans="1:5" ht="14.25" customHeight="1">
      <c r="A135" s="10" t="s">
        <v>114</v>
      </c>
      <c r="B135" s="11">
        <v>1177.0999999999999</v>
      </c>
      <c r="C135" s="11">
        <v>22200.55</v>
      </c>
      <c r="D135" s="12">
        <v>1.72E-2</v>
      </c>
      <c r="E135" s="12">
        <v>-8.0000000000000004E-4</v>
      </c>
    </row>
    <row r="136" spans="1:5" ht="14.25" customHeight="1">
      <c r="A136" s="10" t="s">
        <v>115</v>
      </c>
      <c r="B136" s="11">
        <v>1157.1500000000001</v>
      </c>
      <c r="C136" s="11">
        <v>22217.85</v>
      </c>
      <c r="D136" s="12">
        <v>1E-3</v>
      </c>
      <c r="E136" s="12">
        <v>5.1000000000000004E-3</v>
      </c>
    </row>
    <row r="137" spans="1:5" ht="14.25" customHeight="1">
      <c r="A137" s="10" t="s">
        <v>116</v>
      </c>
      <c r="B137" s="11">
        <v>1156</v>
      </c>
      <c r="C137" s="11">
        <v>22104.05</v>
      </c>
      <c r="D137" s="12">
        <v>-7.1999999999999998E-3</v>
      </c>
      <c r="E137" s="12">
        <v>2.2000000000000001E-3</v>
      </c>
    </row>
    <row r="138" spans="1:5" ht="14.25" customHeight="1">
      <c r="A138" s="18">
        <v>45570</v>
      </c>
      <c r="B138" s="11">
        <v>1164.3499999999999</v>
      </c>
      <c r="C138" s="11">
        <v>22055.200000000001</v>
      </c>
      <c r="D138" s="12">
        <v>-1.9699999999999999E-2</v>
      </c>
      <c r="E138" s="12">
        <v>4.4000000000000003E-3</v>
      </c>
    </row>
    <row r="139" spans="1:5" ht="14.25" customHeight="1">
      <c r="A139" s="18">
        <v>45540</v>
      </c>
      <c r="B139" s="11">
        <v>1187.8</v>
      </c>
      <c r="C139" s="11">
        <v>21957.5</v>
      </c>
      <c r="D139" s="12">
        <v>-4.48E-2</v>
      </c>
      <c r="E139" s="12">
        <v>-1.55E-2</v>
      </c>
    </row>
    <row r="140" spans="1:5" ht="14.25" customHeight="1">
      <c r="A140" s="18">
        <v>45509</v>
      </c>
      <c r="B140" s="11">
        <v>1243.55</v>
      </c>
      <c r="C140" s="11">
        <v>22302.5</v>
      </c>
      <c r="D140" s="12">
        <v>3.0300000000000001E-2</v>
      </c>
      <c r="E140" s="12">
        <v>0</v>
      </c>
    </row>
    <row r="141" spans="1:5" ht="14.25" customHeight="1">
      <c r="A141" s="18">
        <v>45478</v>
      </c>
      <c r="B141" s="11">
        <v>1206.95</v>
      </c>
      <c r="C141" s="11">
        <v>22302.5</v>
      </c>
      <c r="D141" s="12">
        <v>-3.4200000000000001E-2</v>
      </c>
      <c r="E141" s="12">
        <v>-6.1999999999999998E-3</v>
      </c>
    </row>
    <row r="142" spans="1:5" ht="14.25" customHeight="1">
      <c r="A142" s="18">
        <v>45448</v>
      </c>
      <c r="B142" s="11">
        <v>1249.7</v>
      </c>
      <c r="C142" s="11">
        <v>22442.7</v>
      </c>
      <c r="D142" s="12">
        <v>6.4999999999999997E-3</v>
      </c>
      <c r="E142" s="12">
        <v>-1.5E-3</v>
      </c>
    </row>
    <row r="143" spans="1:5" ht="14.25" customHeight="1">
      <c r="A143" s="18">
        <v>45356</v>
      </c>
      <c r="B143" s="11">
        <v>1241.6500000000001</v>
      </c>
      <c r="C143" s="11">
        <v>22475.85</v>
      </c>
      <c r="D143" s="12">
        <v>1.8100000000000002E-2</v>
      </c>
      <c r="E143" s="12">
        <v>-7.6E-3</v>
      </c>
    </row>
    <row r="144" spans="1:5" ht="14.25" customHeight="1">
      <c r="A144" s="18">
        <v>45327</v>
      </c>
      <c r="B144" s="11">
        <v>1219.55</v>
      </c>
      <c r="C144" s="11">
        <v>22648.2</v>
      </c>
      <c r="D144" s="12">
        <v>-5.0000000000000001E-3</v>
      </c>
      <c r="E144" s="12">
        <v>1.9E-3</v>
      </c>
    </row>
    <row r="145" spans="1:5" ht="14.25" customHeight="1">
      <c r="A145" s="10" t="s">
        <v>117</v>
      </c>
      <c r="B145" s="11">
        <v>1225.6500000000001</v>
      </c>
      <c r="C145" s="11">
        <v>22604.85</v>
      </c>
      <c r="D145" s="12">
        <v>4.7199999999999999E-2</v>
      </c>
      <c r="E145" s="12">
        <v>-1.6999999999999999E-3</v>
      </c>
    </row>
    <row r="146" spans="1:5" ht="14.25" customHeight="1">
      <c r="A146" s="10" t="s">
        <v>118</v>
      </c>
      <c r="B146" s="11">
        <v>1170.45</v>
      </c>
      <c r="C146" s="11">
        <v>22643.4</v>
      </c>
      <c r="D146" s="12">
        <v>-1.3899999999999999E-2</v>
      </c>
      <c r="E146" s="12">
        <v>0.01</v>
      </c>
    </row>
    <row r="147" spans="1:5" ht="14.25" customHeight="1">
      <c r="A147" s="10" t="s">
        <v>119</v>
      </c>
      <c r="B147" s="11">
        <v>1186.95</v>
      </c>
      <c r="C147" s="11">
        <v>22419.95</v>
      </c>
      <c r="D147" s="12">
        <v>2.8999999999999998E-3</v>
      </c>
      <c r="E147" s="12">
        <v>-6.7000000000000002E-3</v>
      </c>
    </row>
    <row r="148" spans="1:5" ht="14.25" customHeight="1">
      <c r="A148" s="10" t="s">
        <v>120</v>
      </c>
      <c r="B148" s="11">
        <v>1183.5</v>
      </c>
      <c r="C148" s="11">
        <v>22570.35</v>
      </c>
      <c r="D148" s="12">
        <v>7.3000000000000001E-3</v>
      </c>
      <c r="E148" s="12">
        <v>7.4999999999999997E-3</v>
      </c>
    </row>
    <row r="149" spans="1:5" ht="14.25" customHeight="1">
      <c r="A149" s="10" t="s">
        <v>121</v>
      </c>
      <c r="B149" s="11">
        <v>1174.95</v>
      </c>
      <c r="C149" s="11">
        <v>22402.400000000001</v>
      </c>
      <c r="D149" s="12">
        <v>-3.8999999999999998E-3</v>
      </c>
      <c r="E149" s="12">
        <v>1.5E-3</v>
      </c>
    </row>
    <row r="150" spans="1:5" ht="14.25" customHeight="1">
      <c r="A150" s="10" t="s">
        <v>122</v>
      </c>
      <c r="B150" s="11">
        <v>1179.5999999999999</v>
      </c>
      <c r="C150" s="11">
        <v>22368</v>
      </c>
      <c r="D150" s="12">
        <v>-1.7500000000000002E-2</v>
      </c>
      <c r="E150" s="12">
        <v>1.4E-3</v>
      </c>
    </row>
    <row r="151" spans="1:5" ht="14.25" customHeight="1">
      <c r="A151" s="10" t="s">
        <v>123</v>
      </c>
      <c r="B151" s="11">
        <v>1200.6500000000001</v>
      </c>
      <c r="C151" s="11">
        <v>22336.400000000001</v>
      </c>
      <c r="D151" s="12">
        <v>-4.7999999999999996E-3</v>
      </c>
      <c r="E151" s="12">
        <v>8.6E-3</v>
      </c>
    </row>
    <row r="152" spans="1:5" ht="14.25" customHeight="1">
      <c r="A152" s="10" t="s">
        <v>124</v>
      </c>
      <c r="B152" s="11">
        <v>1206.4000000000001</v>
      </c>
      <c r="C152" s="11">
        <v>22147</v>
      </c>
      <c r="D152" s="12">
        <v>2.4299999999999999E-2</v>
      </c>
      <c r="E152" s="12">
        <v>6.8999999999999999E-3</v>
      </c>
    </row>
    <row r="153" spans="1:5" ht="14.25" customHeight="1">
      <c r="A153" s="10" t="s">
        <v>125</v>
      </c>
      <c r="B153" s="11">
        <v>1177.8</v>
      </c>
      <c r="C153" s="11">
        <v>21995.85</v>
      </c>
      <c r="D153" s="12">
        <v>1.54E-2</v>
      </c>
      <c r="E153" s="12">
        <v>-6.8999999999999999E-3</v>
      </c>
    </row>
    <row r="154" spans="1:5" ht="14.25" customHeight="1">
      <c r="A154" s="10" t="s">
        <v>126</v>
      </c>
      <c r="B154" s="11">
        <v>1159.9000000000001</v>
      </c>
      <c r="C154" s="11">
        <v>22147.9</v>
      </c>
      <c r="D154" s="12">
        <v>2.2000000000000001E-3</v>
      </c>
      <c r="E154" s="12">
        <v>-5.5999999999999999E-3</v>
      </c>
    </row>
    <row r="155" spans="1:5" ht="14.25" customHeight="1">
      <c r="A155" s="10" t="s">
        <v>127</v>
      </c>
      <c r="B155" s="11">
        <v>1157.4000000000001</v>
      </c>
      <c r="C155" s="11">
        <v>22272.5</v>
      </c>
      <c r="D155" s="12">
        <v>-1.01E-2</v>
      </c>
      <c r="E155" s="12">
        <v>-1.0999999999999999E-2</v>
      </c>
    </row>
    <row r="156" spans="1:5" ht="14.25" customHeight="1">
      <c r="A156" s="18">
        <v>45630</v>
      </c>
      <c r="B156" s="11">
        <v>1169.2</v>
      </c>
      <c r="C156" s="11">
        <v>22519.4</v>
      </c>
      <c r="D156" s="12">
        <v>-2.3300000000000001E-2</v>
      </c>
      <c r="E156" s="12">
        <v>-1.03E-2</v>
      </c>
    </row>
    <row r="157" spans="1:5" ht="14.25" customHeight="1">
      <c r="A157" s="18">
        <v>45569</v>
      </c>
      <c r="B157" s="11">
        <v>1197.1500000000001</v>
      </c>
      <c r="C157" s="11">
        <v>22753.8</v>
      </c>
      <c r="D157" s="12">
        <v>4.1700000000000001E-2</v>
      </c>
      <c r="E157" s="12">
        <v>4.8999999999999998E-3</v>
      </c>
    </row>
    <row r="158" spans="1:5" ht="14.25" customHeight="1">
      <c r="A158" s="18">
        <v>45539</v>
      </c>
      <c r="B158" s="11">
        <v>1149.25</v>
      </c>
      <c r="C158" s="11">
        <v>22642.75</v>
      </c>
      <c r="D158" s="12">
        <v>-1.06E-2</v>
      </c>
      <c r="E158" s="12">
        <v>-1E-3</v>
      </c>
    </row>
    <row r="159" spans="1:5" ht="14.25" customHeight="1">
      <c r="A159" s="18">
        <v>45508</v>
      </c>
      <c r="B159" s="11">
        <v>1161.55</v>
      </c>
      <c r="C159" s="11">
        <v>22666.3</v>
      </c>
      <c r="D159" s="12">
        <v>3.7000000000000002E-3</v>
      </c>
      <c r="E159" s="12">
        <v>6.7999999999999996E-3</v>
      </c>
    </row>
    <row r="160" spans="1:5" ht="14.25" customHeight="1">
      <c r="A160" s="18">
        <v>45416</v>
      </c>
      <c r="B160" s="11">
        <v>1157.25</v>
      </c>
      <c r="C160" s="11">
        <v>22513.7</v>
      </c>
      <c r="D160" s="12">
        <v>2.81E-2</v>
      </c>
      <c r="E160" s="12">
        <v>0</v>
      </c>
    </row>
    <row r="161" spans="1:5" ht="14.25" customHeight="1">
      <c r="A161" s="18">
        <v>45386</v>
      </c>
      <c r="B161" s="11">
        <v>1125.5999999999999</v>
      </c>
      <c r="C161" s="11">
        <v>22514.65</v>
      </c>
      <c r="D161" s="12">
        <v>1.2500000000000001E-2</v>
      </c>
      <c r="E161" s="12">
        <v>3.5999999999999999E-3</v>
      </c>
    </row>
    <row r="162" spans="1:5" ht="14.25" customHeight="1">
      <c r="A162" s="18">
        <v>45355</v>
      </c>
      <c r="B162" s="11">
        <v>1111.7</v>
      </c>
      <c r="C162" s="11">
        <v>22434.65</v>
      </c>
      <c r="D162" s="12">
        <v>5.7000000000000002E-3</v>
      </c>
      <c r="E162" s="12">
        <v>-8.0000000000000004E-4</v>
      </c>
    </row>
    <row r="163" spans="1:5" ht="14.25" customHeight="1">
      <c r="A163" s="18">
        <v>45326</v>
      </c>
      <c r="B163" s="11">
        <v>1105.4000000000001</v>
      </c>
      <c r="C163" s="11">
        <v>22453.3</v>
      </c>
      <c r="D163" s="12">
        <v>-1.0800000000000001E-2</v>
      </c>
      <c r="E163" s="12">
        <v>-4.0000000000000002E-4</v>
      </c>
    </row>
    <row r="164" spans="1:5" ht="14.25" customHeight="1">
      <c r="A164" s="18">
        <v>45295</v>
      </c>
      <c r="B164" s="11">
        <v>1117.45</v>
      </c>
      <c r="C164" s="11">
        <v>22462</v>
      </c>
      <c r="D164" s="12">
        <v>4.4499999999999998E-2</v>
      </c>
      <c r="E164" s="12">
        <v>6.1000000000000004E-3</v>
      </c>
    </row>
    <row r="165" spans="1:5" ht="14.25" customHeight="1">
      <c r="A165" s="10" t="s">
        <v>128</v>
      </c>
      <c r="B165" s="11">
        <v>1069.8499999999999</v>
      </c>
      <c r="C165" s="11">
        <v>22326.9</v>
      </c>
      <c r="D165" s="12">
        <v>3.8E-3</v>
      </c>
      <c r="E165" s="12">
        <v>9.1999999999999998E-3</v>
      </c>
    </row>
    <row r="166" spans="1:5" ht="14.25" customHeight="1">
      <c r="A166" s="10" t="s">
        <v>129</v>
      </c>
      <c r="B166" s="11">
        <v>1065.75</v>
      </c>
      <c r="C166" s="11">
        <v>22123.65</v>
      </c>
      <c r="D166" s="12">
        <v>2.3E-3</v>
      </c>
      <c r="E166" s="12">
        <v>5.4000000000000003E-3</v>
      </c>
    </row>
    <row r="167" spans="1:5" ht="14.25" customHeight="1">
      <c r="A167" s="10" t="s">
        <v>130</v>
      </c>
      <c r="B167" s="11">
        <v>1063.3499999999999</v>
      </c>
      <c r="C167" s="11">
        <v>22004.7</v>
      </c>
      <c r="D167" s="12">
        <v>-1.5E-3</v>
      </c>
      <c r="E167" s="12">
        <v>-4.1999999999999997E-3</v>
      </c>
    </row>
    <row r="168" spans="1:5" ht="14.25" customHeight="1">
      <c r="A168" s="10" t="s">
        <v>131</v>
      </c>
      <c r="B168" s="11">
        <v>1064.9000000000001</v>
      </c>
      <c r="C168" s="11">
        <v>22096.75</v>
      </c>
      <c r="D168" s="12">
        <v>-1.7899999999999999E-2</v>
      </c>
      <c r="E168" s="12">
        <v>3.8999999999999998E-3</v>
      </c>
    </row>
    <row r="169" spans="1:5" ht="14.25" customHeight="1">
      <c r="A169" s="10" t="s">
        <v>132</v>
      </c>
      <c r="B169" s="11">
        <v>1084.3</v>
      </c>
      <c r="C169" s="11">
        <v>22011.95</v>
      </c>
      <c r="D169" s="12">
        <v>2.3999999999999998E-3</v>
      </c>
      <c r="E169" s="12">
        <v>7.9000000000000008E-3</v>
      </c>
    </row>
    <row r="170" spans="1:5" ht="14.25" customHeight="1">
      <c r="A170" s="10" t="s">
        <v>133</v>
      </c>
      <c r="B170" s="11">
        <v>1081.75</v>
      </c>
      <c r="C170" s="11">
        <v>21839.1</v>
      </c>
      <c r="D170" s="12">
        <v>7.4399999999999994E-2</v>
      </c>
      <c r="E170" s="12">
        <v>1E-3</v>
      </c>
    </row>
    <row r="171" spans="1:5" ht="14.25" customHeight="1">
      <c r="A171" s="10" t="s">
        <v>134</v>
      </c>
      <c r="B171" s="11">
        <v>1006.85</v>
      </c>
      <c r="C171" s="11">
        <v>21817.45</v>
      </c>
      <c r="D171" s="12">
        <v>-2.3099999999999999E-2</v>
      </c>
      <c r="E171" s="12">
        <v>-1.0800000000000001E-2</v>
      </c>
    </row>
    <row r="172" spans="1:5" ht="14.25" customHeight="1">
      <c r="A172" s="10" t="s">
        <v>135</v>
      </c>
      <c r="B172" s="11">
        <v>1030.7</v>
      </c>
      <c r="C172" s="11">
        <v>22055.7</v>
      </c>
      <c r="D172" s="12">
        <v>2.0000000000000001E-4</v>
      </c>
      <c r="E172" s="12">
        <v>1.5E-3</v>
      </c>
    </row>
    <row r="173" spans="1:5" ht="14.25" customHeight="1">
      <c r="A173" s="10" t="s">
        <v>136</v>
      </c>
      <c r="B173" s="11">
        <v>1030.45</v>
      </c>
      <c r="C173" s="11">
        <v>22023.35</v>
      </c>
      <c r="D173" s="12">
        <v>6.1000000000000004E-3</v>
      </c>
      <c r="E173" s="12">
        <v>-5.5999999999999999E-3</v>
      </c>
    </row>
    <row r="174" spans="1:5" ht="14.25" customHeight="1">
      <c r="A174" s="10" t="s">
        <v>137</v>
      </c>
      <c r="B174" s="11">
        <v>1024.2</v>
      </c>
      <c r="C174" s="11">
        <v>22146.65</v>
      </c>
      <c r="D174" s="12">
        <v>3.0200000000000001E-2</v>
      </c>
      <c r="E174" s="12">
        <v>6.7999999999999996E-3</v>
      </c>
    </row>
    <row r="175" spans="1:5" ht="14.25" customHeight="1">
      <c r="A175" s="10" t="s">
        <v>138</v>
      </c>
      <c r="B175" s="10">
        <v>994.2</v>
      </c>
      <c r="C175" s="11">
        <v>21997.7</v>
      </c>
      <c r="D175" s="12">
        <v>-6.5199999999999994E-2</v>
      </c>
      <c r="E175" s="12">
        <v>-1.5100000000000001E-2</v>
      </c>
    </row>
    <row r="176" spans="1:5" ht="14.25" customHeight="1">
      <c r="A176" s="18">
        <v>45629</v>
      </c>
      <c r="B176" s="11">
        <v>1063.5</v>
      </c>
      <c r="C176" s="11">
        <v>22335.7</v>
      </c>
      <c r="D176" s="12">
        <v>-3.9699999999999999E-2</v>
      </c>
      <c r="E176" s="12">
        <v>1E-4</v>
      </c>
    </row>
    <row r="177" spans="1:5" ht="14.25" customHeight="1">
      <c r="A177" s="18">
        <v>45599</v>
      </c>
      <c r="B177" s="11">
        <v>1107.45</v>
      </c>
      <c r="C177" s="11">
        <v>22332.65</v>
      </c>
      <c r="D177" s="12">
        <v>5.3600000000000002E-2</v>
      </c>
      <c r="E177" s="12">
        <v>-7.1999999999999998E-3</v>
      </c>
    </row>
    <row r="178" spans="1:5" ht="14.25" customHeight="1">
      <c r="A178" s="18">
        <v>45476</v>
      </c>
      <c r="B178" s="11">
        <v>1051.1500000000001</v>
      </c>
      <c r="C178" s="11">
        <v>22493.55</v>
      </c>
      <c r="D178" s="12">
        <v>6.6299999999999998E-2</v>
      </c>
      <c r="E178" s="12">
        <v>8.9999999999999998E-4</v>
      </c>
    </row>
    <row r="179" spans="1:5" ht="14.25" customHeight="1">
      <c r="A179" s="18">
        <v>45446</v>
      </c>
      <c r="B179" s="10">
        <v>985.75</v>
      </c>
      <c r="C179" s="11">
        <v>22474.05</v>
      </c>
      <c r="D179" s="12">
        <v>-1.7500000000000002E-2</v>
      </c>
      <c r="E179" s="12">
        <v>5.3E-3</v>
      </c>
    </row>
    <row r="180" spans="1:5" ht="14.25" customHeight="1">
      <c r="A180" s="18">
        <v>45415</v>
      </c>
      <c r="B180" s="11">
        <v>1003.35</v>
      </c>
      <c r="C180" s="11">
        <v>22356.3</v>
      </c>
      <c r="D180" s="12">
        <v>4.4000000000000003E-3</v>
      </c>
      <c r="E180" s="12">
        <v>-2.2000000000000001E-3</v>
      </c>
    </row>
    <row r="181" spans="1:5" ht="14.25" customHeight="1">
      <c r="A181" s="18">
        <v>45385</v>
      </c>
      <c r="B181" s="10">
        <v>998.95</v>
      </c>
      <c r="C181" s="11">
        <v>22405.599999999999</v>
      </c>
      <c r="D181" s="12">
        <v>1.7299999999999999E-2</v>
      </c>
      <c r="E181" s="12">
        <v>1.1999999999999999E-3</v>
      </c>
    </row>
    <row r="182" spans="1:5" ht="14.25" customHeight="1">
      <c r="A182" s="18">
        <v>45325</v>
      </c>
      <c r="B182" s="10">
        <v>982</v>
      </c>
      <c r="C182" s="11">
        <v>22378.400000000001</v>
      </c>
      <c r="D182" s="12">
        <v>1.1299999999999999E-2</v>
      </c>
      <c r="E182" s="12">
        <v>1.8E-3</v>
      </c>
    </row>
    <row r="183" spans="1:5" ht="14.25" customHeight="1">
      <c r="A183" s="18">
        <v>45294</v>
      </c>
      <c r="B183" s="10">
        <v>971.05</v>
      </c>
      <c r="C183" s="11">
        <v>22338.75</v>
      </c>
      <c r="D183" s="12">
        <v>5.0000000000000001E-3</v>
      </c>
      <c r="E183" s="12">
        <v>1.6199999999999999E-2</v>
      </c>
    </row>
    <row r="184" spans="1:5" ht="14.25" customHeight="1">
      <c r="A184" s="10" t="s">
        <v>139</v>
      </c>
      <c r="B184" s="10">
        <v>966.2</v>
      </c>
      <c r="C184" s="11">
        <v>21982.799999999999</v>
      </c>
      <c r="D184" s="12">
        <v>-1.52E-2</v>
      </c>
      <c r="E184" s="12">
        <v>1.4E-3</v>
      </c>
    </row>
    <row r="185" spans="1:5" ht="14.25" customHeight="1">
      <c r="A185" s="10" t="s">
        <v>140</v>
      </c>
      <c r="B185" s="10">
        <v>981.1</v>
      </c>
      <c r="C185" s="11">
        <v>21951.15</v>
      </c>
      <c r="D185" s="12">
        <v>-3.8999999999999998E-3</v>
      </c>
      <c r="E185" s="12">
        <v>-1.11E-2</v>
      </c>
    </row>
    <row r="186" spans="1:5" ht="14.25" customHeight="1">
      <c r="A186" s="10" t="s">
        <v>141</v>
      </c>
      <c r="B186" s="10">
        <v>984.9</v>
      </c>
      <c r="C186" s="11">
        <v>22198.35</v>
      </c>
      <c r="D186" s="12">
        <v>-8.8999999999999999E-3</v>
      </c>
      <c r="E186" s="12">
        <v>3.3999999999999998E-3</v>
      </c>
    </row>
    <row r="187" spans="1:5" ht="14.25" customHeight="1">
      <c r="A187" s="10" t="s">
        <v>142</v>
      </c>
      <c r="B187" s="10">
        <v>993.7</v>
      </c>
      <c r="C187" s="11">
        <v>22122.05</v>
      </c>
      <c r="D187" s="12">
        <v>7.4999999999999997E-3</v>
      </c>
      <c r="E187" s="12">
        <v>-4.1000000000000003E-3</v>
      </c>
    </row>
    <row r="188" spans="1:5" ht="14.25" customHeight="1">
      <c r="A188" s="10" t="s">
        <v>143</v>
      </c>
      <c r="B188" s="10">
        <v>986.3</v>
      </c>
      <c r="C188" s="11">
        <v>22212.7</v>
      </c>
      <c r="D188" s="12">
        <v>5.04E-2</v>
      </c>
      <c r="E188" s="12">
        <v>-2.0000000000000001E-4</v>
      </c>
    </row>
    <row r="189" spans="1:5" ht="14.25" customHeight="1">
      <c r="A189" s="10" t="s">
        <v>144</v>
      </c>
      <c r="B189" s="10">
        <v>938.95</v>
      </c>
      <c r="C189" s="11">
        <v>22217.45</v>
      </c>
      <c r="D189" s="12">
        <v>2.9000000000000001E-2</v>
      </c>
      <c r="E189" s="12">
        <v>7.4000000000000003E-3</v>
      </c>
    </row>
    <row r="190" spans="1:5" ht="14.25" customHeight="1">
      <c r="A190" s="10" t="s">
        <v>145</v>
      </c>
      <c r="B190" s="10">
        <v>912.5</v>
      </c>
      <c r="C190" s="11">
        <v>22055.05</v>
      </c>
      <c r="D190" s="12">
        <v>-1.1900000000000001E-2</v>
      </c>
      <c r="E190" s="12">
        <v>-6.4000000000000003E-3</v>
      </c>
    </row>
    <row r="191" spans="1:5" ht="14.25" customHeight="1">
      <c r="A191" s="10" t="s">
        <v>146</v>
      </c>
      <c r="B191" s="10">
        <v>923.45</v>
      </c>
      <c r="C191" s="11">
        <v>22196.95</v>
      </c>
      <c r="D191" s="12">
        <v>-2.7199999999999998E-2</v>
      </c>
      <c r="E191" s="12">
        <v>3.3999999999999998E-3</v>
      </c>
    </row>
    <row r="192" spans="1:5" ht="14.25" customHeight="1">
      <c r="A192" s="10" t="s">
        <v>147</v>
      </c>
      <c r="B192" s="10">
        <v>949.25</v>
      </c>
      <c r="C192" s="11">
        <v>22122.25</v>
      </c>
      <c r="D192" s="12">
        <v>-1.0800000000000001E-2</v>
      </c>
      <c r="E192" s="12">
        <v>3.7000000000000002E-3</v>
      </c>
    </row>
    <row r="193" spans="1:5" ht="14.25" customHeight="1">
      <c r="A193" s="10" t="s">
        <v>148</v>
      </c>
      <c r="B193" s="10">
        <v>959.65</v>
      </c>
      <c r="C193" s="11">
        <v>22040.7</v>
      </c>
      <c r="D193" s="12">
        <v>-5.1000000000000004E-3</v>
      </c>
      <c r="E193" s="12">
        <v>5.8999999999999999E-3</v>
      </c>
    </row>
    <row r="194" spans="1:5" ht="14.25" customHeight="1">
      <c r="A194" s="10" t="s">
        <v>149</v>
      </c>
      <c r="B194" s="10">
        <v>964.6</v>
      </c>
      <c r="C194" s="11">
        <v>21910.75</v>
      </c>
      <c r="D194" s="12">
        <v>-2.76E-2</v>
      </c>
      <c r="E194" s="12">
        <v>3.2000000000000002E-3</v>
      </c>
    </row>
    <row r="195" spans="1:5" ht="14.25" customHeight="1">
      <c r="A195" s="10" t="s">
        <v>150</v>
      </c>
      <c r="B195" s="10">
        <v>991.95</v>
      </c>
      <c r="C195" s="11">
        <v>21840.05</v>
      </c>
      <c r="D195" s="12">
        <v>0.1021</v>
      </c>
      <c r="E195" s="12">
        <v>4.4999999999999997E-3</v>
      </c>
    </row>
    <row r="196" spans="1:5" ht="14.25" customHeight="1">
      <c r="A196" s="10" t="s">
        <v>151</v>
      </c>
      <c r="B196" s="10">
        <v>900.05</v>
      </c>
      <c r="C196" s="11">
        <v>21743.25</v>
      </c>
      <c r="D196" s="12">
        <v>3.9100000000000003E-2</v>
      </c>
      <c r="E196" s="12">
        <v>5.8999999999999999E-3</v>
      </c>
    </row>
    <row r="197" spans="1:5" ht="14.25" customHeight="1">
      <c r="A197" s="18">
        <v>45628</v>
      </c>
      <c r="B197" s="10">
        <v>866.15</v>
      </c>
      <c r="C197" s="11">
        <v>21616.05</v>
      </c>
      <c r="D197" s="12">
        <v>-1.32E-2</v>
      </c>
      <c r="E197" s="12">
        <v>-7.6E-3</v>
      </c>
    </row>
    <row r="198" spans="1:5" ht="14.25" customHeight="1">
      <c r="A198" s="18">
        <v>45537</v>
      </c>
      <c r="B198" s="10">
        <v>877.7</v>
      </c>
      <c r="C198" s="11">
        <v>21782.5</v>
      </c>
      <c r="D198" s="12">
        <v>3.2800000000000003E-2</v>
      </c>
      <c r="E198" s="12">
        <v>3.0000000000000001E-3</v>
      </c>
    </row>
    <row r="199" spans="1:5" ht="14.25" customHeight="1">
      <c r="A199" s="18">
        <v>45506</v>
      </c>
      <c r="B199" s="10">
        <v>849.8</v>
      </c>
      <c r="C199" s="11">
        <v>21717.95</v>
      </c>
      <c r="D199" s="12">
        <v>8.9999999999999998E-4</v>
      </c>
      <c r="E199" s="12">
        <v>-9.7000000000000003E-3</v>
      </c>
    </row>
    <row r="200" spans="1:5" ht="14.25" customHeight="1">
      <c r="A200" s="18">
        <v>45475</v>
      </c>
      <c r="B200" s="10">
        <v>849</v>
      </c>
      <c r="C200" s="11">
        <v>21930.5</v>
      </c>
      <c r="D200" s="12">
        <v>-3.6900000000000002E-2</v>
      </c>
      <c r="E200" s="12">
        <v>1E-4</v>
      </c>
    </row>
    <row r="201" spans="1:5" ht="14.25" customHeight="1">
      <c r="A201" s="18">
        <v>45445</v>
      </c>
      <c r="B201" s="10">
        <v>881.5</v>
      </c>
      <c r="C201" s="11">
        <v>21929.4</v>
      </c>
      <c r="D201" s="12">
        <v>3.0300000000000001E-2</v>
      </c>
      <c r="E201" s="12">
        <v>7.1999999999999998E-3</v>
      </c>
    </row>
    <row r="202" spans="1:5" ht="14.25" customHeight="1">
      <c r="A202" s="18">
        <v>45414</v>
      </c>
      <c r="B202" s="10">
        <v>855.55</v>
      </c>
      <c r="C202" s="11">
        <v>21771.7</v>
      </c>
      <c r="D202" s="12">
        <v>2.63E-2</v>
      </c>
      <c r="E202" s="12">
        <v>-3.8E-3</v>
      </c>
    </row>
    <row r="203" spans="1:5" ht="14.25" customHeight="1">
      <c r="A203" s="18">
        <v>45324</v>
      </c>
      <c r="B203" s="10">
        <v>833.65</v>
      </c>
      <c r="C203" s="11">
        <v>21853.8</v>
      </c>
      <c r="D203" s="12">
        <v>3.8399999999999997E-2</v>
      </c>
      <c r="E203" s="12">
        <v>7.1999999999999998E-3</v>
      </c>
    </row>
    <row r="204" spans="1:5" ht="14.25" customHeight="1">
      <c r="A204" s="18">
        <v>45293</v>
      </c>
      <c r="B204" s="10">
        <v>802.8</v>
      </c>
      <c r="C204" s="11">
        <v>21697.45</v>
      </c>
      <c r="D204" s="12">
        <v>9.4000000000000004E-3</v>
      </c>
      <c r="E204" s="12">
        <v>-1.2999999999999999E-3</v>
      </c>
    </row>
    <row r="205" spans="1:5" ht="14.25" customHeight="1">
      <c r="A205" s="10" t="s">
        <v>152</v>
      </c>
      <c r="B205" s="10">
        <v>795.3</v>
      </c>
      <c r="C205" s="11">
        <v>21725.7</v>
      </c>
      <c r="D205" s="12">
        <v>3.85E-2</v>
      </c>
      <c r="E205" s="12">
        <v>9.4999999999999998E-3</v>
      </c>
    </row>
    <row r="206" spans="1:5" ht="14.25" customHeight="1">
      <c r="A206" s="10" t="s">
        <v>153</v>
      </c>
      <c r="B206" s="10">
        <v>765.8</v>
      </c>
      <c r="C206" s="11">
        <v>21522.1</v>
      </c>
      <c r="D206" s="12">
        <v>9.1999999999999998E-3</v>
      </c>
      <c r="E206" s="12">
        <v>-9.9000000000000008E-3</v>
      </c>
    </row>
    <row r="207" spans="1:5" ht="14.25" customHeight="1">
      <c r="A207" s="10" t="s">
        <v>154</v>
      </c>
      <c r="B207" s="10">
        <v>758.8</v>
      </c>
      <c r="C207" s="11">
        <v>21737.599999999999</v>
      </c>
      <c r="D207" s="12">
        <v>1.8800000000000001E-2</v>
      </c>
      <c r="E207" s="12">
        <v>1.7999999999999999E-2</v>
      </c>
    </row>
    <row r="208" spans="1:5" ht="14.25" customHeight="1">
      <c r="A208" s="10" t="s">
        <v>155</v>
      </c>
      <c r="B208" s="10">
        <v>744.8</v>
      </c>
      <c r="C208" s="11">
        <v>21352.6</v>
      </c>
      <c r="D208" s="12">
        <v>1.0200000000000001E-2</v>
      </c>
      <c r="E208" s="12">
        <v>-4.7000000000000002E-3</v>
      </c>
    </row>
    <row r="209" spans="1:5" ht="14.25" customHeight="1">
      <c r="A209" s="10" t="s">
        <v>156</v>
      </c>
      <c r="B209" s="10">
        <v>737.3</v>
      </c>
      <c r="C209" s="11">
        <v>21453.95</v>
      </c>
      <c r="D209" s="12">
        <v>2.1000000000000001E-2</v>
      </c>
      <c r="E209" s="12">
        <v>1.01E-2</v>
      </c>
    </row>
    <row r="210" spans="1:5" ht="14.25" customHeight="1">
      <c r="A210" s="10" t="s">
        <v>157</v>
      </c>
      <c r="B210" s="10">
        <v>722.1</v>
      </c>
      <c r="C210" s="11">
        <v>21238.799999999999</v>
      </c>
      <c r="D210" s="12">
        <v>-1.4E-3</v>
      </c>
      <c r="E210" s="12">
        <v>-1.54E-2</v>
      </c>
    </row>
    <row r="211" spans="1:5" ht="14.25" customHeight="1">
      <c r="A211" s="10" t="s">
        <v>158</v>
      </c>
      <c r="B211" s="10">
        <v>723.1</v>
      </c>
      <c r="C211" s="11">
        <v>21571.8</v>
      </c>
      <c r="D211" s="12">
        <v>-5.1000000000000004E-3</v>
      </c>
      <c r="E211" s="12">
        <v>-2.3E-3</v>
      </c>
    </row>
    <row r="212" spans="1:5" ht="14.25" customHeight="1">
      <c r="A212" s="10" t="s">
        <v>159</v>
      </c>
      <c r="B212" s="10">
        <v>726.8</v>
      </c>
      <c r="C212" s="11">
        <v>21622.400000000001</v>
      </c>
      <c r="D212" s="12">
        <v>9.5999999999999992E-3</v>
      </c>
      <c r="E212" s="12">
        <v>7.4999999999999997E-3</v>
      </c>
    </row>
    <row r="213" spans="1:5" ht="14.25" customHeight="1">
      <c r="A213" s="10" t="s">
        <v>160</v>
      </c>
      <c r="B213" s="10">
        <v>719.9</v>
      </c>
      <c r="C213" s="11">
        <v>21462.25</v>
      </c>
      <c r="D213" s="12">
        <v>-2.2499999999999999E-2</v>
      </c>
      <c r="E213" s="12">
        <v>-5.1000000000000004E-3</v>
      </c>
    </row>
    <row r="214" spans="1:5" ht="14.25" customHeight="1">
      <c r="A214" s="10" t="s">
        <v>161</v>
      </c>
      <c r="B214" s="10">
        <v>736.5</v>
      </c>
      <c r="C214" s="11">
        <v>21571.95</v>
      </c>
      <c r="D214" s="12">
        <v>-1.5299999999999999E-2</v>
      </c>
      <c r="E214" s="12">
        <v>-2.0899999999999998E-2</v>
      </c>
    </row>
    <row r="215" spans="1:5" ht="14.25" customHeight="1">
      <c r="A215" s="10" t="s">
        <v>162</v>
      </c>
      <c r="B215" s="10">
        <v>747.95</v>
      </c>
      <c r="C215" s="11">
        <v>22032.3</v>
      </c>
      <c r="D215" s="12">
        <v>2.3300000000000001E-2</v>
      </c>
      <c r="E215" s="12">
        <v>-2.8999999999999998E-3</v>
      </c>
    </row>
    <row r="216" spans="1:5" ht="14.25" customHeight="1">
      <c r="A216" s="10" t="s">
        <v>163</v>
      </c>
      <c r="B216" s="10">
        <v>730.9</v>
      </c>
      <c r="C216" s="11">
        <v>22097.45</v>
      </c>
      <c r="D216" s="12">
        <v>-5.4000000000000003E-3</v>
      </c>
      <c r="E216" s="12">
        <v>9.2999999999999992E-3</v>
      </c>
    </row>
    <row r="217" spans="1:5" ht="14.25" customHeight="1">
      <c r="A217" s="18">
        <v>45627</v>
      </c>
      <c r="B217" s="10">
        <v>734.9</v>
      </c>
      <c r="C217" s="11">
        <v>21894.55</v>
      </c>
      <c r="D217" s="12">
        <v>-1.1599999999999999E-2</v>
      </c>
      <c r="E217" s="12">
        <v>1.14E-2</v>
      </c>
    </row>
    <row r="218" spans="1:5" ht="14.25" customHeight="1">
      <c r="A218" s="18">
        <v>45597</v>
      </c>
      <c r="B218" s="10">
        <v>743.55</v>
      </c>
      <c r="C218" s="11">
        <v>21647.200000000001</v>
      </c>
      <c r="D218" s="12">
        <v>5.1999999999999998E-3</v>
      </c>
      <c r="E218" s="12">
        <v>1.2999999999999999E-3</v>
      </c>
    </row>
    <row r="219" spans="1:5" ht="14.25" customHeight="1">
      <c r="A219" s="18">
        <v>45566</v>
      </c>
      <c r="B219" s="10">
        <v>739.7</v>
      </c>
      <c r="C219" s="11">
        <v>21618.7</v>
      </c>
      <c r="D219" s="12">
        <v>7.6E-3</v>
      </c>
      <c r="E219" s="12">
        <v>3.3999999999999998E-3</v>
      </c>
    </row>
    <row r="220" spans="1:5" ht="14.25" customHeight="1">
      <c r="A220" s="18">
        <v>45536</v>
      </c>
      <c r="B220" s="10">
        <v>734.1</v>
      </c>
      <c r="C220" s="11">
        <v>21544.85</v>
      </c>
      <c r="D220" s="12">
        <v>-4.8999999999999998E-3</v>
      </c>
      <c r="E220" s="12">
        <v>1.5E-3</v>
      </c>
    </row>
    <row r="221" spans="1:5" ht="14.25" customHeight="1">
      <c r="A221" s="18">
        <v>45505</v>
      </c>
      <c r="B221" s="10">
        <v>737.75</v>
      </c>
      <c r="C221" s="11">
        <v>21513</v>
      </c>
      <c r="D221" s="12">
        <v>-1.9800000000000002E-2</v>
      </c>
      <c r="E221" s="12">
        <v>-9.1000000000000004E-3</v>
      </c>
    </row>
    <row r="222" spans="1:5" ht="14.25" customHeight="1">
      <c r="A222" s="18">
        <v>45413</v>
      </c>
      <c r="B222" s="10">
        <v>752.65</v>
      </c>
      <c r="C222" s="11">
        <v>21710.799999999999</v>
      </c>
      <c r="D222" s="12">
        <v>1.8700000000000001E-2</v>
      </c>
      <c r="E222" s="12">
        <v>2.3999999999999998E-3</v>
      </c>
    </row>
    <row r="223" spans="1:5" ht="14.25" customHeight="1">
      <c r="A223" s="18">
        <v>45383</v>
      </c>
      <c r="B223" s="10">
        <v>738.8</v>
      </c>
      <c r="C223" s="11">
        <v>21658.6</v>
      </c>
      <c r="D223" s="12">
        <v>3.8300000000000001E-2</v>
      </c>
      <c r="E223" s="12">
        <v>6.6E-3</v>
      </c>
    </row>
    <row r="224" spans="1:5" ht="14.25" customHeight="1">
      <c r="A224" s="18">
        <v>45352</v>
      </c>
      <c r="B224" s="10">
        <v>711.55</v>
      </c>
      <c r="C224" s="11">
        <v>21517.35</v>
      </c>
      <c r="D224" s="12">
        <v>1.54E-2</v>
      </c>
      <c r="E224" s="12">
        <v>-6.8999999999999999E-3</v>
      </c>
    </row>
    <row r="225" spans="1:5" ht="14.25" customHeight="1">
      <c r="A225" s="18">
        <v>45323</v>
      </c>
      <c r="B225" s="10">
        <v>700.75</v>
      </c>
      <c r="C225" s="11">
        <v>21665.8</v>
      </c>
      <c r="D225" s="12">
        <v>-2.1499999999999998E-2</v>
      </c>
      <c r="E225" s="12">
        <v>-3.5000000000000001E-3</v>
      </c>
    </row>
    <row r="226" spans="1:5" ht="14.25" customHeight="1">
      <c r="A226" s="18">
        <v>45292</v>
      </c>
      <c r="B226" s="10">
        <v>716.15</v>
      </c>
      <c r="C226" s="11">
        <v>21741.9</v>
      </c>
      <c r="D226" s="12">
        <v>9.7999999999999997E-3</v>
      </c>
      <c r="E226" s="12">
        <v>5.0000000000000001E-4</v>
      </c>
    </row>
    <row r="227" spans="1:5" ht="14.25" customHeight="1">
      <c r="A227" s="10" t="s">
        <v>164</v>
      </c>
      <c r="B227" s="10">
        <v>709.2</v>
      </c>
      <c r="C227" s="11">
        <v>21731.4</v>
      </c>
      <c r="D227" s="12">
        <v>7.85E-2</v>
      </c>
      <c r="E227" s="12">
        <v>-2.2000000000000001E-3</v>
      </c>
    </row>
    <row r="228" spans="1:5" ht="14.25" customHeight="1">
      <c r="A228" s="10" t="s">
        <v>165</v>
      </c>
      <c r="B228" s="10">
        <v>657.6</v>
      </c>
      <c r="C228" s="11">
        <v>21778.7</v>
      </c>
      <c r="D228" s="12">
        <v>1.2999999999999999E-2</v>
      </c>
      <c r="E228" s="12">
        <v>5.7000000000000002E-3</v>
      </c>
    </row>
    <row r="229" spans="1:5" ht="14.25" customHeight="1">
      <c r="A229" s="10" t="s">
        <v>166</v>
      </c>
      <c r="B229" s="10">
        <v>649.15</v>
      </c>
      <c r="C229" s="11">
        <v>21654.75</v>
      </c>
      <c r="D229" s="12">
        <v>1.3299999999999999E-2</v>
      </c>
      <c r="E229" s="12">
        <v>0.01</v>
      </c>
    </row>
    <row r="230" spans="1:5" ht="14.25" customHeight="1">
      <c r="A230" s="10" t="s">
        <v>167</v>
      </c>
      <c r="B230" s="10">
        <v>640.6</v>
      </c>
      <c r="C230" s="11">
        <v>21441.35</v>
      </c>
      <c r="D230" s="12">
        <v>1.4999999999999999E-2</v>
      </c>
      <c r="E230" s="12">
        <v>4.3E-3</v>
      </c>
    </row>
    <row r="231" spans="1:5" ht="14.25" customHeight="1">
      <c r="A231" s="10" t="s">
        <v>168</v>
      </c>
      <c r="B231" s="10">
        <v>631.15</v>
      </c>
      <c r="C231" s="11">
        <v>21349.4</v>
      </c>
      <c r="D231" s="12">
        <v>0</v>
      </c>
      <c r="E231" s="12">
        <v>4.4000000000000003E-3</v>
      </c>
    </row>
    <row r="232" spans="1:5" ht="14.25" customHeight="1">
      <c r="A232" s="10" t="s">
        <v>169</v>
      </c>
      <c r="B232" s="10">
        <v>631.15</v>
      </c>
      <c r="C232" s="11">
        <v>21255.05</v>
      </c>
      <c r="D232" s="12">
        <v>-1.61E-2</v>
      </c>
      <c r="E232" s="12">
        <v>5.0000000000000001E-3</v>
      </c>
    </row>
    <row r="233" spans="1:5" ht="14.25" customHeight="1">
      <c r="A233" s="10" t="s">
        <v>170</v>
      </c>
      <c r="B233" s="10">
        <v>641.5</v>
      </c>
      <c r="C233" s="11">
        <v>21150.15</v>
      </c>
      <c r="D233" s="12">
        <v>-4.0300000000000002E-2</v>
      </c>
      <c r="E233" s="12">
        <v>-1.41E-2</v>
      </c>
    </row>
    <row r="234" spans="1:5" ht="14.25" customHeight="1">
      <c r="A234" s="10" t="s">
        <v>171</v>
      </c>
      <c r="B234" s="10">
        <v>668.45</v>
      </c>
      <c r="C234" s="11">
        <v>21453.1</v>
      </c>
      <c r="D234" s="12">
        <v>1E-4</v>
      </c>
      <c r="E234" s="12">
        <v>1.6000000000000001E-3</v>
      </c>
    </row>
    <row r="235" spans="1:5" ht="14.25" customHeight="1">
      <c r="A235" s="10" t="s">
        <v>172</v>
      </c>
      <c r="B235" s="10">
        <v>668.4</v>
      </c>
      <c r="C235" s="11">
        <v>21418.65</v>
      </c>
      <c r="D235" s="12">
        <v>-5.7000000000000002E-3</v>
      </c>
      <c r="E235" s="12">
        <v>-1.8E-3</v>
      </c>
    </row>
    <row r="236" spans="1:5" ht="14.25" customHeight="1">
      <c r="A236" s="10" t="s">
        <v>173</v>
      </c>
      <c r="B236" s="10">
        <v>672.25</v>
      </c>
      <c r="C236" s="11">
        <v>21456.65</v>
      </c>
      <c r="D236" s="12">
        <v>-8.0999999999999996E-3</v>
      </c>
      <c r="E236" s="12">
        <v>1.29E-2</v>
      </c>
    </row>
    <row r="237" spans="1:5" ht="14.25" customHeight="1">
      <c r="A237" s="10" t="s">
        <v>174</v>
      </c>
      <c r="B237" s="10">
        <v>677.75</v>
      </c>
      <c r="C237" s="11">
        <v>21182.7</v>
      </c>
      <c r="D237" s="12">
        <v>-6.7000000000000002E-3</v>
      </c>
      <c r="E237" s="12">
        <v>1.23E-2</v>
      </c>
    </row>
    <row r="238" spans="1:5" ht="14.25" customHeight="1">
      <c r="A238" s="10" t="s">
        <v>175</v>
      </c>
      <c r="B238" s="10">
        <v>682.35</v>
      </c>
      <c r="C238" s="11">
        <v>20926.349999999999</v>
      </c>
      <c r="D238" s="12">
        <v>-3.8E-3</v>
      </c>
      <c r="E238" s="12">
        <v>1E-3</v>
      </c>
    </row>
    <row r="239" spans="1:5" ht="14.25" customHeight="1">
      <c r="A239" s="18">
        <v>45272</v>
      </c>
      <c r="B239" s="10">
        <v>684.95</v>
      </c>
      <c r="C239" s="11">
        <v>20906.400000000001</v>
      </c>
      <c r="D239" s="12">
        <v>8.6E-3</v>
      </c>
      <c r="E239" s="12">
        <v>-4.3E-3</v>
      </c>
    </row>
    <row r="240" spans="1:5" ht="14.25" customHeight="1">
      <c r="A240" s="18">
        <v>45242</v>
      </c>
      <c r="B240" s="10">
        <v>679.1</v>
      </c>
      <c r="C240" s="11">
        <v>20997.1</v>
      </c>
      <c r="D240" s="12">
        <v>-7.3000000000000001E-3</v>
      </c>
      <c r="E240" s="12">
        <v>1.2999999999999999E-3</v>
      </c>
    </row>
    <row r="241" spans="1:5" ht="14.25" customHeight="1">
      <c r="A241" s="18">
        <v>45150</v>
      </c>
      <c r="B241" s="10">
        <v>684.1</v>
      </c>
      <c r="C241" s="11">
        <v>20969.400000000001</v>
      </c>
      <c r="D241" s="12">
        <v>-3.4200000000000001E-2</v>
      </c>
      <c r="E241" s="12">
        <v>3.3E-3</v>
      </c>
    </row>
    <row r="242" spans="1:5" ht="14.25" customHeight="1">
      <c r="A242" s="18">
        <v>45119</v>
      </c>
      <c r="B242" s="10">
        <v>708.3</v>
      </c>
      <c r="C242" s="11">
        <v>20901.150000000001</v>
      </c>
      <c r="D242" s="12">
        <v>7.7000000000000002E-3</v>
      </c>
      <c r="E242" s="12">
        <v>-1.6999999999999999E-3</v>
      </c>
    </row>
    <row r="243" spans="1:5" ht="14.25" customHeight="1">
      <c r="A243" s="18">
        <v>45089</v>
      </c>
      <c r="B243" s="10">
        <v>702.9</v>
      </c>
      <c r="C243" s="11">
        <v>20937.7</v>
      </c>
      <c r="D243" s="12">
        <v>2.3999999999999998E-3</v>
      </c>
      <c r="E243" s="12">
        <v>4.0000000000000001E-3</v>
      </c>
    </row>
    <row r="244" spans="1:5" ht="14.25" customHeight="1">
      <c r="A244" s="18">
        <v>45058</v>
      </c>
      <c r="B244" s="10">
        <v>701.2</v>
      </c>
      <c r="C244" s="11">
        <v>20855.099999999999</v>
      </c>
      <c r="D244" s="12">
        <v>7.3000000000000001E-3</v>
      </c>
      <c r="E244" s="12">
        <v>8.0999999999999996E-3</v>
      </c>
    </row>
    <row r="245" spans="1:5" ht="14.25" customHeight="1">
      <c r="A245" s="18">
        <v>45028</v>
      </c>
      <c r="B245" s="10">
        <v>696.15</v>
      </c>
      <c r="C245" s="11">
        <v>20686.8</v>
      </c>
      <c r="D245" s="12">
        <v>4.2099999999999999E-2</v>
      </c>
      <c r="E245" s="12">
        <v>2.07E-2</v>
      </c>
    </row>
    <row r="246" spans="1:5" ht="14.25" customHeight="1">
      <c r="A246" s="18">
        <v>44938</v>
      </c>
      <c r="B246" s="10">
        <v>668</v>
      </c>
      <c r="C246" s="11">
        <v>20267.900000000001</v>
      </c>
      <c r="D246" s="12">
        <v>7.1999999999999998E-3</v>
      </c>
      <c r="E246" s="12">
        <v>6.7000000000000002E-3</v>
      </c>
    </row>
    <row r="247" spans="1:5" ht="14.25" customHeight="1">
      <c r="A247" s="10" t="s">
        <v>176</v>
      </c>
      <c r="B247" s="10">
        <v>663.25</v>
      </c>
      <c r="C247" s="11">
        <v>20133.150000000001</v>
      </c>
      <c r="D247" s="12">
        <v>0.04</v>
      </c>
      <c r="E247" s="12">
        <v>1.8E-3</v>
      </c>
    </row>
    <row r="248" spans="1:5" ht="14.25" customHeight="1">
      <c r="A248" s="10" t="s">
        <v>177</v>
      </c>
      <c r="B248" s="10">
        <v>637.75</v>
      </c>
      <c r="C248" s="11">
        <v>20096.599999999999</v>
      </c>
      <c r="D248" s="12">
        <v>8.0999999999999996E-3</v>
      </c>
      <c r="E248" s="12">
        <v>1.04E-2</v>
      </c>
    </row>
    <row r="249" spans="1:5" ht="14.25" customHeight="1">
      <c r="A249" s="10" t="s">
        <v>178</v>
      </c>
      <c r="B249" s="10">
        <v>632.65</v>
      </c>
      <c r="C249" s="11">
        <v>19889.7</v>
      </c>
      <c r="D249" s="12">
        <v>-6.0000000000000001E-3</v>
      </c>
      <c r="E249" s="12">
        <v>4.7999999999999996E-3</v>
      </c>
    </row>
    <row r="250" spans="1:5" ht="14.25" customHeight="1">
      <c r="A250" s="10" t="s">
        <v>179</v>
      </c>
      <c r="B250" s="10">
        <v>636.45000000000005</v>
      </c>
      <c r="C250" s="11">
        <v>19794.7</v>
      </c>
      <c r="D250" s="12">
        <v>-1.06E-2</v>
      </c>
      <c r="E250" s="12">
        <v>-4.0000000000000002E-4</v>
      </c>
    </row>
    <row r="251" spans="1:5" ht="14.25" customHeight="1">
      <c r="A251" s="10" t="s">
        <v>180</v>
      </c>
      <c r="B251" s="10">
        <v>643.25</v>
      </c>
      <c r="C251" s="11">
        <v>19802</v>
      </c>
      <c r="D251" s="12">
        <v>3.3999999999999998E-3</v>
      </c>
      <c r="E251" s="12">
        <v>-5.0000000000000001E-4</v>
      </c>
    </row>
    <row r="252" spans="1:5" ht="14.25" customHeight="1">
      <c r="A252" s="10" t="s">
        <v>181</v>
      </c>
      <c r="B252" s="10">
        <v>641.1</v>
      </c>
      <c r="C252" s="11">
        <v>19811.849999999999</v>
      </c>
      <c r="D252" s="12">
        <v>-1.78E-2</v>
      </c>
      <c r="E252" s="12">
        <v>1.4E-3</v>
      </c>
    </row>
    <row r="253" spans="1:5" ht="14.25" customHeight="1">
      <c r="A253" s="10" t="s">
        <v>185</v>
      </c>
      <c r="B253" s="10">
        <v>652.75</v>
      </c>
      <c r="C253" s="11">
        <v>19783.400000000001</v>
      </c>
      <c r="D253" s="12">
        <v>5.1999999999999998E-3</v>
      </c>
      <c r="E253" s="12">
        <v>4.4999999999999997E-3</v>
      </c>
    </row>
    <row r="254" spans="1:5" ht="14.25" customHeight="1">
      <c r="A254" s="10" t="s">
        <v>186</v>
      </c>
      <c r="B254" s="10">
        <v>649.4</v>
      </c>
      <c r="C254" s="11">
        <v>19694</v>
      </c>
      <c r="D254" s="12">
        <v>-2.4899999999999999E-2</v>
      </c>
      <c r="E254" s="12">
        <v>-1.9E-3</v>
      </c>
    </row>
    <row r="255" spans="1:5" ht="14.25" customHeight="1">
      <c r="A255" s="10" t="s">
        <v>187</v>
      </c>
      <c r="B255" s="10">
        <v>666</v>
      </c>
      <c r="C255" s="11">
        <v>19731.8</v>
      </c>
      <c r="D255" s="12">
        <v>1.9E-2</v>
      </c>
      <c r="E255" s="12">
        <v>-1.6999999999999999E-3</v>
      </c>
    </row>
    <row r="256" spans="1:5" ht="14.25" customHeight="1">
      <c r="A256" s="10" t="s">
        <v>188</v>
      </c>
      <c r="B256" s="10">
        <v>653.6</v>
      </c>
      <c r="C256" s="11">
        <v>19765.2</v>
      </c>
      <c r="D256" s="12">
        <v>-6.7000000000000002E-3</v>
      </c>
      <c r="E256" s="12">
        <v>4.5999999999999999E-3</v>
      </c>
    </row>
    <row r="257" spans="1:5" ht="14.25" customHeight="1">
      <c r="A257" s="10" t="s">
        <v>189</v>
      </c>
      <c r="B257" s="10">
        <v>658</v>
      </c>
      <c r="C257" s="11">
        <v>19675.45</v>
      </c>
      <c r="D257" s="12">
        <v>-8.9999999999999998E-4</v>
      </c>
      <c r="E257" s="12">
        <v>1.1900000000000001E-2</v>
      </c>
    </row>
    <row r="258" spans="1:5" ht="14.25" customHeight="1">
      <c r="A258" s="10" t="s">
        <v>190</v>
      </c>
      <c r="B258" s="10">
        <v>658.6</v>
      </c>
      <c r="C258" s="11">
        <v>19443.55</v>
      </c>
      <c r="D258" s="12">
        <v>3.9E-2</v>
      </c>
      <c r="E258" s="12">
        <v>-4.1999999999999997E-3</v>
      </c>
    </row>
    <row r="259" spans="1:5" ht="14.25" customHeight="1">
      <c r="A259" s="18">
        <v>45271</v>
      </c>
      <c r="B259" s="10">
        <v>633.9</v>
      </c>
      <c r="C259" s="11">
        <v>19525.55</v>
      </c>
      <c r="D259" s="12">
        <v>5.7999999999999996E-3</v>
      </c>
      <c r="E259" s="12">
        <v>5.1999999999999998E-3</v>
      </c>
    </row>
    <row r="260" spans="1:5" ht="14.25" customHeight="1">
      <c r="A260" s="18">
        <v>45210</v>
      </c>
      <c r="B260" s="10">
        <v>630.25</v>
      </c>
      <c r="C260" s="11">
        <v>19425.349999999999</v>
      </c>
      <c r="D260" s="12">
        <v>2.52E-2</v>
      </c>
      <c r="E260" s="12">
        <v>1.5E-3</v>
      </c>
    </row>
    <row r="261" spans="1:5" ht="14.25" customHeight="1">
      <c r="A261" s="18">
        <v>45180</v>
      </c>
      <c r="B261" s="10">
        <v>614.75</v>
      </c>
      <c r="C261" s="11">
        <v>19395.3</v>
      </c>
      <c r="D261" s="12">
        <v>1.46E-2</v>
      </c>
      <c r="E261" s="12">
        <v>-2.5000000000000001E-3</v>
      </c>
    </row>
    <row r="262" spans="1:5" ht="14.25" customHeight="1">
      <c r="A262" s="18">
        <v>45149</v>
      </c>
      <c r="B262" s="10">
        <v>605.9</v>
      </c>
      <c r="C262" s="11">
        <v>19443.5</v>
      </c>
      <c r="D262" s="12">
        <v>-6.7999999999999996E-3</v>
      </c>
      <c r="E262" s="12">
        <v>1.9E-3</v>
      </c>
    </row>
    <row r="263" spans="1:5" ht="14.25" customHeight="1">
      <c r="A263" s="18">
        <v>45118</v>
      </c>
      <c r="B263" s="10">
        <v>610.04999999999995</v>
      </c>
      <c r="C263" s="11">
        <v>19406.7</v>
      </c>
      <c r="D263" s="12">
        <v>-8.5000000000000006E-3</v>
      </c>
      <c r="E263" s="12">
        <v>-2.9999999999999997E-4</v>
      </c>
    </row>
    <row r="264" spans="1:5" ht="14.25" customHeight="1">
      <c r="A264" s="18">
        <v>45088</v>
      </c>
      <c r="B264" s="10">
        <v>615.25</v>
      </c>
      <c r="C264" s="11">
        <v>19411.75</v>
      </c>
      <c r="D264" s="12">
        <v>-2.6100000000000002E-2</v>
      </c>
      <c r="E264" s="12">
        <v>9.4000000000000004E-3</v>
      </c>
    </row>
    <row r="265" spans="1:5" ht="14.25" customHeight="1">
      <c r="A265" s="18">
        <v>44996</v>
      </c>
      <c r="B265" s="10">
        <v>631.75</v>
      </c>
      <c r="C265" s="11">
        <v>19230.599999999999</v>
      </c>
      <c r="D265" s="12">
        <v>-3.0499999999999999E-2</v>
      </c>
      <c r="E265" s="12">
        <v>5.1000000000000004E-3</v>
      </c>
    </row>
    <row r="266" spans="1:5" ht="14.25" customHeight="1">
      <c r="A266" s="18">
        <v>44968</v>
      </c>
      <c r="B266" s="10">
        <v>651.65</v>
      </c>
      <c r="C266" s="11">
        <v>19133.25</v>
      </c>
      <c r="D266" s="12">
        <v>-1.12E-2</v>
      </c>
      <c r="E266" s="12">
        <v>7.6E-3</v>
      </c>
    </row>
    <row r="267" spans="1:5" ht="14.25" customHeight="1">
      <c r="A267" s="18">
        <v>44937</v>
      </c>
      <c r="B267" s="10">
        <v>659</v>
      </c>
      <c r="C267" s="11">
        <v>18989.150000000001</v>
      </c>
      <c r="D267" s="12">
        <v>-6.1999999999999998E-3</v>
      </c>
      <c r="E267" s="12">
        <v>-4.7000000000000002E-3</v>
      </c>
    </row>
    <row r="268" spans="1:5" ht="14.25" customHeight="1">
      <c r="A268" s="10" t="s">
        <v>191</v>
      </c>
      <c r="B268" s="10">
        <v>663.1</v>
      </c>
      <c r="C268" s="11">
        <v>19079.599999999999</v>
      </c>
      <c r="D268" s="12">
        <v>2.0299999999999999E-2</v>
      </c>
      <c r="E268" s="12">
        <v>-3.2000000000000002E-3</v>
      </c>
    </row>
    <row r="269" spans="1:5" ht="14.25" customHeight="1">
      <c r="A269" s="10" t="s">
        <v>192</v>
      </c>
      <c r="B269" s="10">
        <v>649.9</v>
      </c>
      <c r="C269" s="11">
        <v>19140.900000000001</v>
      </c>
      <c r="D269" s="12">
        <v>1.6E-2</v>
      </c>
      <c r="E269" s="12">
        <v>4.8999999999999998E-3</v>
      </c>
    </row>
    <row r="270" spans="1:5" ht="14.25" customHeight="1">
      <c r="A270" s="10" t="s">
        <v>193</v>
      </c>
      <c r="B270" s="10">
        <v>639.65</v>
      </c>
      <c r="C270" s="11">
        <v>19047.25</v>
      </c>
      <c r="D270" s="12">
        <v>-1.4800000000000001E-2</v>
      </c>
      <c r="E270" s="12">
        <v>1.01E-2</v>
      </c>
    </row>
    <row r="271" spans="1:5" ht="14.25" customHeight="1">
      <c r="A271" s="10" t="s">
        <v>194</v>
      </c>
      <c r="B271" s="10">
        <v>649.25</v>
      </c>
      <c r="C271" s="11">
        <v>18857.25</v>
      </c>
      <c r="D271" s="12">
        <v>-2.5600000000000001E-2</v>
      </c>
      <c r="E271" s="12">
        <v>-1.3899999999999999E-2</v>
      </c>
    </row>
    <row r="272" spans="1:5" ht="14.25" customHeight="1">
      <c r="A272" s="10" t="s">
        <v>195</v>
      </c>
      <c r="B272" s="10">
        <v>666.3</v>
      </c>
      <c r="C272" s="11">
        <v>19122.150000000001</v>
      </c>
      <c r="D272" s="12">
        <v>-5.04E-2</v>
      </c>
      <c r="E272" s="12">
        <v>-8.3000000000000001E-3</v>
      </c>
    </row>
    <row r="273" spans="1:5" ht="14.25" customHeight="1">
      <c r="A273" s="10" t="s">
        <v>196</v>
      </c>
      <c r="B273" s="10">
        <v>701.7</v>
      </c>
      <c r="C273" s="11">
        <v>19281.75</v>
      </c>
      <c r="D273" s="12">
        <v>-1.5E-3</v>
      </c>
      <c r="E273" s="12">
        <v>-1.34E-2</v>
      </c>
    </row>
    <row r="274" spans="1:5" ht="14.25" customHeight="1">
      <c r="A274" s="10" t="s">
        <v>197</v>
      </c>
      <c r="B274" s="10">
        <v>702.75</v>
      </c>
      <c r="C274" s="11">
        <v>19542.650000000001</v>
      </c>
      <c r="D274" s="12">
        <v>4.0000000000000002E-4</v>
      </c>
      <c r="E274" s="12">
        <v>-4.1999999999999997E-3</v>
      </c>
    </row>
    <row r="275" spans="1:5" ht="14.25" customHeight="1">
      <c r="A275" s="10" t="s">
        <v>198</v>
      </c>
      <c r="B275" s="10">
        <v>702.45</v>
      </c>
      <c r="C275" s="11">
        <v>19624.7</v>
      </c>
      <c r="D275" s="12">
        <v>8.9999999999999998E-4</v>
      </c>
      <c r="E275" s="12">
        <v>-2.3999999999999998E-3</v>
      </c>
    </row>
    <row r="276" spans="1:5" ht="14.25" customHeight="1">
      <c r="A276" s="10" t="s">
        <v>199</v>
      </c>
      <c r="B276" s="10">
        <v>701.8</v>
      </c>
      <c r="C276" s="11">
        <v>19671.099999999999</v>
      </c>
      <c r="D276" s="12">
        <v>2.4199999999999999E-2</v>
      </c>
      <c r="E276" s="12">
        <v>-7.1000000000000004E-3</v>
      </c>
    </row>
    <row r="277" spans="1:5" ht="14.25" customHeight="1">
      <c r="A277" s="10" t="s">
        <v>200</v>
      </c>
      <c r="B277" s="10">
        <v>685.25</v>
      </c>
      <c r="C277" s="11">
        <v>19811.5</v>
      </c>
      <c r="D277" s="12">
        <v>-2.07E-2</v>
      </c>
      <c r="E277" s="12">
        <v>4.0000000000000001E-3</v>
      </c>
    </row>
    <row r="278" spans="1:5" ht="14.25" customHeight="1">
      <c r="A278" s="10" t="s">
        <v>201</v>
      </c>
      <c r="B278" s="10">
        <v>699.75</v>
      </c>
      <c r="C278" s="11">
        <v>19731.75</v>
      </c>
      <c r="D278" s="12">
        <v>6.2E-2</v>
      </c>
      <c r="E278" s="12">
        <v>-1E-3</v>
      </c>
    </row>
    <row r="279" spans="1:5" ht="14.25" customHeight="1">
      <c r="A279" s="10" t="s">
        <v>202</v>
      </c>
      <c r="B279" s="10">
        <v>658.9</v>
      </c>
      <c r="C279" s="11">
        <v>19751.05</v>
      </c>
      <c r="D279" s="12">
        <v>-5.9999999999999995E-4</v>
      </c>
      <c r="E279" s="12">
        <v>-2.2000000000000001E-3</v>
      </c>
    </row>
    <row r="280" spans="1:5" ht="14.25" customHeight="1">
      <c r="A280" s="18">
        <v>45270</v>
      </c>
      <c r="B280" s="10">
        <v>659.3</v>
      </c>
      <c r="C280" s="11">
        <v>19794</v>
      </c>
      <c r="D280" s="12">
        <v>1.5599999999999999E-2</v>
      </c>
      <c r="E280" s="12">
        <v>-8.9999999999999998E-4</v>
      </c>
    </row>
    <row r="281" spans="1:5" ht="14.25" customHeight="1">
      <c r="A281" s="18">
        <v>45240</v>
      </c>
      <c r="B281" s="10">
        <v>649.15</v>
      </c>
      <c r="C281" s="11">
        <v>19811.349999999999</v>
      </c>
      <c r="D281" s="12">
        <v>1.8100000000000002E-2</v>
      </c>
      <c r="E281" s="12">
        <v>6.1999999999999998E-3</v>
      </c>
    </row>
    <row r="282" spans="1:5" ht="14.25" customHeight="1">
      <c r="A282" s="18">
        <v>45209</v>
      </c>
      <c r="B282" s="10">
        <v>637.6</v>
      </c>
      <c r="C282" s="11">
        <v>19689.849999999999</v>
      </c>
      <c r="D282" s="12">
        <v>1.9E-3</v>
      </c>
      <c r="E282" s="12">
        <v>9.1000000000000004E-3</v>
      </c>
    </row>
    <row r="283" spans="1:5" ht="14.25" customHeight="1">
      <c r="A283" s="18">
        <v>45179</v>
      </c>
      <c r="B283" s="10">
        <v>636.4</v>
      </c>
      <c r="C283" s="11">
        <v>19512.349999999999</v>
      </c>
      <c r="D283" s="12">
        <v>2.0000000000000001E-4</v>
      </c>
      <c r="E283" s="12">
        <v>-7.1999999999999998E-3</v>
      </c>
    </row>
    <row r="284" spans="1:5" ht="14.25" customHeight="1">
      <c r="A284" s="18">
        <v>45087</v>
      </c>
      <c r="B284" s="10">
        <v>636.29999999999995</v>
      </c>
      <c r="C284" s="11">
        <v>19653.5</v>
      </c>
      <c r="D284" s="12">
        <v>-1.6299999999999999E-2</v>
      </c>
      <c r="E284" s="12">
        <v>5.4999999999999997E-3</v>
      </c>
    </row>
    <row r="285" spans="1:5" ht="14.25" customHeight="1">
      <c r="A285" s="18">
        <v>45056</v>
      </c>
      <c r="B285" s="10">
        <v>646.85</v>
      </c>
      <c r="C285" s="11">
        <v>19545.75</v>
      </c>
      <c r="D285" s="12">
        <v>-8.6999999999999994E-3</v>
      </c>
      <c r="E285" s="12">
        <v>5.5999999999999999E-3</v>
      </c>
    </row>
    <row r="286" spans="1:5" ht="14.25" customHeight="1">
      <c r="A286" s="18">
        <v>45026</v>
      </c>
      <c r="B286" s="10">
        <v>652.5</v>
      </c>
      <c r="C286" s="11">
        <v>19436.099999999999</v>
      </c>
      <c r="D286" s="12">
        <v>4.0000000000000001E-3</v>
      </c>
      <c r="E286" s="12">
        <v>-4.7000000000000002E-3</v>
      </c>
    </row>
    <row r="287" spans="1:5" ht="14.25" customHeight="1">
      <c r="A287" s="18">
        <v>44995</v>
      </c>
      <c r="B287" s="10">
        <v>649.9</v>
      </c>
      <c r="C287" s="11">
        <v>19528.75</v>
      </c>
      <c r="D287" s="12">
        <v>2.9100000000000001E-2</v>
      </c>
      <c r="E287" s="12">
        <v>-5.5999999999999999E-3</v>
      </c>
    </row>
    <row r="288" spans="1:5" ht="14.25" customHeight="1">
      <c r="A288" s="10" t="s">
        <v>203</v>
      </c>
      <c r="B288" s="10">
        <v>631.54999999999995</v>
      </c>
      <c r="C288" s="11">
        <v>19638.3</v>
      </c>
      <c r="D288" s="12">
        <v>5.3E-3</v>
      </c>
      <c r="E288" s="12">
        <v>5.8999999999999999E-3</v>
      </c>
    </row>
    <row r="289" spans="1:5" ht="14.25" customHeight="1">
      <c r="A289" s="10" t="s">
        <v>204</v>
      </c>
      <c r="B289" s="10">
        <v>628.20000000000005</v>
      </c>
      <c r="C289" s="11">
        <v>19523.55</v>
      </c>
      <c r="D289" s="12">
        <v>-1.6999999999999999E-3</v>
      </c>
      <c r="E289" s="12">
        <v>-9.7999999999999997E-3</v>
      </c>
    </row>
    <row r="290" spans="1:5" ht="14.25" customHeight="1">
      <c r="A290" s="10" t="s">
        <v>205</v>
      </c>
      <c r="B290" s="10">
        <v>629.29999999999995</v>
      </c>
      <c r="C290" s="11">
        <v>19716.45</v>
      </c>
      <c r="D290" s="12">
        <v>-4.4999999999999997E-3</v>
      </c>
      <c r="E290" s="12">
        <v>2.5999999999999999E-3</v>
      </c>
    </row>
    <row r="291" spans="1:5" ht="14.25" customHeight="1">
      <c r="A291" s="10" t="s">
        <v>206</v>
      </c>
      <c r="B291" s="10">
        <v>632.15</v>
      </c>
      <c r="C291" s="11">
        <v>19664.7</v>
      </c>
      <c r="D291" s="12">
        <v>3.3E-3</v>
      </c>
      <c r="E291" s="12">
        <v>-5.0000000000000001E-4</v>
      </c>
    </row>
    <row r="292" spans="1:5" ht="14.25" customHeight="1">
      <c r="A292" s="10" t="s">
        <v>207</v>
      </c>
      <c r="B292" s="10">
        <v>630.04999999999995</v>
      </c>
      <c r="C292" s="11">
        <v>19674.55</v>
      </c>
      <c r="D292" s="12">
        <v>1.0500000000000001E-2</v>
      </c>
      <c r="E292" s="12">
        <v>0</v>
      </c>
    </row>
    <row r="293" spans="1:5" ht="14.25" customHeight="1">
      <c r="A293" s="10" t="s">
        <v>208</v>
      </c>
      <c r="B293" s="10">
        <v>623.5</v>
      </c>
      <c r="C293" s="11">
        <v>19674.25</v>
      </c>
      <c r="D293" s="12">
        <v>-1.44E-2</v>
      </c>
      <c r="E293" s="12">
        <v>-3.3999999999999998E-3</v>
      </c>
    </row>
    <row r="294" spans="1:5" ht="14.25" customHeight="1">
      <c r="A294" s="10" t="s">
        <v>209</v>
      </c>
      <c r="B294" s="10">
        <v>632.6</v>
      </c>
      <c r="C294" s="11">
        <v>19742.349999999999</v>
      </c>
      <c r="D294" s="12">
        <v>-1.46E-2</v>
      </c>
      <c r="E294" s="12">
        <v>-8.0000000000000002E-3</v>
      </c>
    </row>
    <row r="295" spans="1:5" ht="14.25" customHeight="1">
      <c r="A295" s="10" t="s">
        <v>210</v>
      </c>
      <c r="B295" s="10">
        <v>641.95000000000005</v>
      </c>
      <c r="C295" s="11">
        <v>19901.400000000001</v>
      </c>
      <c r="D295" s="12">
        <v>-2.4400000000000002E-2</v>
      </c>
      <c r="E295" s="12">
        <v>-1.15E-2</v>
      </c>
    </row>
    <row r="296" spans="1:5" ht="14.25" customHeight="1">
      <c r="A296" s="10" t="s">
        <v>211</v>
      </c>
      <c r="B296" s="10">
        <v>658</v>
      </c>
      <c r="C296" s="11">
        <v>20133.3</v>
      </c>
      <c r="D296" s="12">
        <v>-5.1000000000000004E-3</v>
      </c>
      <c r="E296" s="12">
        <v>-2.8999999999999998E-3</v>
      </c>
    </row>
    <row r="297" spans="1:5" ht="14.25" customHeight="1">
      <c r="A297" s="10" t="s">
        <v>212</v>
      </c>
      <c r="B297" s="10">
        <v>661.35</v>
      </c>
      <c r="C297" s="11">
        <v>20192.349999999999</v>
      </c>
      <c r="D297" s="12">
        <v>7.7000000000000002E-3</v>
      </c>
      <c r="E297" s="12">
        <v>4.4000000000000003E-3</v>
      </c>
    </row>
    <row r="298" spans="1:5" ht="14.25" customHeight="1">
      <c r="A298" s="10" t="s">
        <v>213</v>
      </c>
      <c r="B298" s="10">
        <v>656.3</v>
      </c>
      <c r="C298" s="11">
        <v>20103.099999999999</v>
      </c>
      <c r="D298" s="12">
        <v>1.44E-2</v>
      </c>
      <c r="E298" s="12">
        <v>1.6000000000000001E-3</v>
      </c>
    </row>
    <row r="299" spans="1:5" ht="14.25" customHeight="1">
      <c r="A299" s="10" t="s">
        <v>214</v>
      </c>
      <c r="B299" s="10">
        <v>647</v>
      </c>
      <c r="C299" s="11">
        <v>20070</v>
      </c>
      <c r="D299" s="12">
        <v>1.23E-2</v>
      </c>
      <c r="E299" s="12">
        <v>3.8E-3</v>
      </c>
    </row>
    <row r="300" spans="1:5" ht="14.25" customHeight="1">
      <c r="A300" s="18">
        <v>45269</v>
      </c>
      <c r="B300" s="10">
        <v>639.15</v>
      </c>
      <c r="C300" s="11">
        <v>19993.2</v>
      </c>
      <c r="D300" s="12">
        <v>-4.5900000000000003E-2</v>
      </c>
      <c r="E300" s="12">
        <v>-2.0000000000000001E-4</v>
      </c>
    </row>
    <row r="301" spans="1:5" ht="14.25" customHeight="1">
      <c r="A301" s="18">
        <v>45239</v>
      </c>
      <c r="B301" s="10">
        <v>669.9</v>
      </c>
      <c r="C301" s="11">
        <v>19996.349999999999</v>
      </c>
      <c r="D301" s="12">
        <v>1.0699999999999999E-2</v>
      </c>
      <c r="E301" s="12">
        <v>8.8999999999999999E-3</v>
      </c>
    </row>
    <row r="302" spans="1:5" ht="14.25" customHeight="1">
      <c r="A302" s="18">
        <v>45147</v>
      </c>
      <c r="B302" s="10">
        <v>662.8</v>
      </c>
      <c r="C302" s="11">
        <v>19819.95</v>
      </c>
      <c r="D302" s="12">
        <v>-1.2E-2</v>
      </c>
      <c r="E302" s="12">
        <v>4.7000000000000002E-3</v>
      </c>
    </row>
    <row r="303" spans="1:5" ht="14.25" customHeight="1">
      <c r="A303" s="18">
        <v>45116</v>
      </c>
      <c r="B303" s="10">
        <v>670.85</v>
      </c>
      <c r="C303" s="11">
        <v>19727.05</v>
      </c>
      <c r="D303" s="12">
        <v>5.0000000000000001E-4</v>
      </c>
      <c r="E303" s="12">
        <v>5.8999999999999999E-3</v>
      </c>
    </row>
    <row r="304" spans="1:5" ht="14.25" customHeight="1">
      <c r="A304" s="18">
        <v>45086</v>
      </c>
      <c r="B304" s="10">
        <v>670.5</v>
      </c>
      <c r="C304" s="11">
        <v>19611.05</v>
      </c>
      <c r="D304" s="12">
        <v>-1.7399999999999999E-2</v>
      </c>
      <c r="E304" s="12">
        <v>1.8E-3</v>
      </c>
    </row>
    <row r="305" spans="1:5" ht="14.25" customHeight="1">
      <c r="A305" s="18">
        <v>45055</v>
      </c>
      <c r="B305" s="10">
        <v>682.4</v>
      </c>
      <c r="C305" s="11">
        <v>19574.900000000001</v>
      </c>
      <c r="D305" s="12">
        <v>2.3999999999999998E-3</v>
      </c>
      <c r="E305" s="12">
        <v>2.3999999999999998E-3</v>
      </c>
    </row>
    <row r="306" spans="1:5" ht="14.25" customHeight="1">
      <c r="A306" s="18">
        <v>45025</v>
      </c>
      <c r="B306" s="10">
        <v>680.8</v>
      </c>
      <c r="C306" s="11">
        <v>19528.8</v>
      </c>
      <c r="D306" s="12">
        <v>3.7600000000000001E-2</v>
      </c>
      <c r="E306" s="12">
        <v>4.7999999999999996E-3</v>
      </c>
    </row>
    <row r="307" spans="1:5" ht="14.25" customHeight="1">
      <c r="A307" s="18">
        <v>44935</v>
      </c>
      <c r="B307" s="10">
        <v>656.1</v>
      </c>
      <c r="C307" s="11">
        <v>19435.3</v>
      </c>
      <c r="D307" s="12">
        <v>-6.6E-3</v>
      </c>
      <c r="E307" s="12">
        <v>9.4000000000000004E-3</v>
      </c>
    </row>
    <row r="308" spans="1:5" ht="14.25" customHeight="1">
      <c r="A308" s="10" t="s">
        <v>215</v>
      </c>
      <c r="B308" s="10">
        <v>660.45</v>
      </c>
      <c r="C308" s="11">
        <v>19253.8</v>
      </c>
      <c r="D308" s="12">
        <v>2.9100000000000001E-2</v>
      </c>
      <c r="E308" s="12">
        <v>-4.7999999999999996E-3</v>
      </c>
    </row>
    <row r="309" spans="1:5" ht="14.25" customHeight="1">
      <c r="A309" s="10" t="s">
        <v>216</v>
      </c>
      <c r="B309" s="10">
        <v>641.75</v>
      </c>
      <c r="C309" s="11">
        <v>19347.45</v>
      </c>
      <c r="D309" s="12">
        <v>-7.4000000000000003E-3</v>
      </c>
      <c r="E309" s="12">
        <v>2.0000000000000001E-4</v>
      </c>
    </row>
    <row r="310" spans="1:5" ht="14.25" customHeight="1">
      <c r="A310" s="10" t="s">
        <v>217</v>
      </c>
      <c r="B310" s="10">
        <v>646.54999999999995</v>
      </c>
      <c r="C310" s="11">
        <v>19342.650000000001</v>
      </c>
      <c r="D310" s="12">
        <v>1.7500000000000002E-2</v>
      </c>
      <c r="E310" s="12">
        <v>1.9E-3</v>
      </c>
    </row>
    <row r="311" spans="1:5" ht="14.25" customHeight="1">
      <c r="A311" s="10" t="s">
        <v>218</v>
      </c>
      <c r="B311" s="10">
        <v>635.45000000000005</v>
      </c>
      <c r="C311" s="11">
        <v>19306.05</v>
      </c>
      <c r="D311" s="12">
        <v>1.8599999999999998E-2</v>
      </c>
      <c r="E311" s="12">
        <v>2.0999999999999999E-3</v>
      </c>
    </row>
    <row r="312" spans="1:5" ht="14.25" customHeight="1">
      <c r="A312" s="10" t="s">
        <v>219</v>
      </c>
      <c r="B312" s="10">
        <v>623.85</v>
      </c>
      <c r="C312" s="11">
        <v>19265.8</v>
      </c>
      <c r="D312" s="12">
        <v>-1.4800000000000001E-2</v>
      </c>
      <c r="E312" s="12">
        <v>-6.1999999999999998E-3</v>
      </c>
    </row>
    <row r="313" spans="1:5" ht="14.25" customHeight="1">
      <c r="A313" s="10" t="s">
        <v>220</v>
      </c>
      <c r="B313" s="10">
        <v>633.20000000000005</v>
      </c>
      <c r="C313" s="11">
        <v>19386.7</v>
      </c>
      <c r="D313" s="12">
        <v>-3.5000000000000001E-3</v>
      </c>
      <c r="E313" s="12">
        <v>-2.8999999999999998E-3</v>
      </c>
    </row>
    <row r="314" spans="1:5" ht="14.25" customHeight="1">
      <c r="A314" s="10" t="s">
        <v>221</v>
      </c>
      <c r="B314" s="10">
        <v>635.4</v>
      </c>
      <c r="C314" s="11">
        <v>19444</v>
      </c>
      <c r="D314" s="12">
        <v>1.6000000000000001E-3</v>
      </c>
      <c r="E314" s="12">
        <v>2.5000000000000001E-3</v>
      </c>
    </row>
    <row r="315" spans="1:5" ht="14.25" customHeight="1">
      <c r="A315" s="10" t="s">
        <v>222</v>
      </c>
      <c r="B315" s="10">
        <v>634.4</v>
      </c>
      <c r="C315" s="11">
        <v>19396.45</v>
      </c>
      <c r="D315" s="12">
        <v>-6.3E-3</v>
      </c>
      <c r="E315" s="12">
        <v>1E-4</v>
      </c>
    </row>
    <row r="316" spans="1:5" ht="14.25" customHeight="1">
      <c r="A316" s="10" t="s">
        <v>223</v>
      </c>
      <c r="B316" s="10">
        <v>638.45000000000005</v>
      </c>
      <c r="C316" s="11">
        <v>19393.599999999999</v>
      </c>
      <c r="D316" s="12">
        <v>2.5000000000000001E-3</v>
      </c>
      <c r="E316" s="12">
        <v>4.3E-3</v>
      </c>
    </row>
    <row r="317" spans="1:5" ht="14.25" customHeight="1">
      <c r="A317" s="10" t="s">
        <v>224</v>
      </c>
      <c r="B317" s="10">
        <v>636.85</v>
      </c>
      <c r="C317" s="11">
        <v>19310.150000000001</v>
      </c>
      <c r="D317" s="12">
        <v>1E-3</v>
      </c>
      <c r="E317" s="12">
        <v>-2.8E-3</v>
      </c>
    </row>
    <row r="318" spans="1:5" ht="14.25" customHeight="1">
      <c r="A318" s="10" t="s">
        <v>225</v>
      </c>
      <c r="B318" s="10">
        <v>636.20000000000005</v>
      </c>
      <c r="C318" s="11">
        <v>19365.25</v>
      </c>
      <c r="D318" s="12">
        <v>-2.7000000000000001E-3</v>
      </c>
      <c r="E318" s="12">
        <v>-5.1000000000000004E-3</v>
      </c>
    </row>
    <row r="319" spans="1:5" ht="14.25" customHeight="1">
      <c r="A319" s="10" t="s">
        <v>226</v>
      </c>
      <c r="B319" s="10">
        <v>637.95000000000005</v>
      </c>
      <c r="C319" s="11">
        <v>19465</v>
      </c>
      <c r="D319" s="12">
        <v>-6.7000000000000002E-3</v>
      </c>
      <c r="E319" s="12">
        <v>1.6000000000000001E-3</v>
      </c>
    </row>
    <row r="320" spans="1:5" ht="14.25" customHeight="1">
      <c r="A320" s="10" t="s">
        <v>227</v>
      </c>
      <c r="B320" s="10">
        <v>642.25</v>
      </c>
      <c r="C320" s="11">
        <v>19434.55</v>
      </c>
      <c r="D320" s="12">
        <v>1.1000000000000001E-3</v>
      </c>
      <c r="E320" s="12">
        <v>2.9999999999999997E-4</v>
      </c>
    </row>
    <row r="321" spans="1:5" ht="14.25" customHeight="1">
      <c r="A321" s="18">
        <v>45238</v>
      </c>
      <c r="B321" s="10">
        <v>641.54999999999995</v>
      </c>
      <c r="C321" s="11">
        <v>19428.3</v>
      </c>
      <c r="D321" s="12">
        <v>-5.1999999999999998E-3</v>
      </c>
      <c r="E321" s="12">
        <v>-5.8999999999999999E-3</v>
      </c>
    </row>
    <row r="322" spans="1:5" ht="14.25" customHeight="1">
      <c r="A322" s="18">
        <v>45207</v>
      </c>
      <c r="B322" s="10">
        <v>644.9</v>
      </c>
      <c r="C322" s="11">
        <v>19543.099999999999</v>
      </c>
      <c r="D322" s="12">
        <v>9.1000000000000004E-3</v>
      </c>
      <c r="E322" s="12">
        <v>-4.5999999999999999E-3</v>
      </c>
    </row>
    <row r="323" spans="1:5" ht="14.25" customHeight="1">
      <c r="A323" s="18">
        <v>45177</v>
      </c>
      <c r="B323" s="10">
        <v>639.1</v>
      </c>
      <c r="C323" s="11">
        <v>19632.55</v>
      </c>
      <c r="D323" s="12">
        <v>2.4199999999999999E-2</v>
      </c>
      <c r="E323" s="12">
        <v>3.2000000000000002E-3</v>
      </c>
    </row>
    <row r="324" spans="1:5" ht="14.25" customHeight="1">
      <c r="A324" s="18">
        <v>45146</v>
      </c>
      <c r="B324" s="10">
        <v>624</v>
      </c>
      <c r="C324" s="11">
        <v>19570.849999999999</v>
      </c>
      <c r="D324" s="12">
        <v>-1.44E-2</v>
      </c>
      <c r="E324" s="12">
        <v>-1.2999999999999999E-3</v>
      </c>
    </row>
    <row r="325" spans="1:5" ht="14.25" customHeight="1">
      <c r="A325" s="18">
        <v>45115</v>
      </c>
      <c r="B325" s="10">
        <v>633.1</v>
      </c>
      <c r="C325" s="11">
        <v>19597.3</v>
      </c>
      <c r="D325" s="12">
        <v>4.4400000000000002E-2</v>
      </c>
      <c r="E325" s="12">
        <v>4.1000000000000003E-3</v>
      </c>
    </row>
    <row r="326" spans="1:5" ht="14.25" customHeight="1">
      <c r="A326" s="18">
        <v>45024</v>
      </c>
      <c r="B326" s="10">
        <v>606.20000000000005</v>
      </c>
      <c r="C326" s="11">
        <v>19517</v>
      </c>
      <c r="D326" s="12">
        <v>-3.8800000000000001E-2</v>
      </c>
      <c r="E326" s="12">
        <v>7.0000000000000001E-3</v>
      </c>
    </row>
    <row r="327" spans="1:5" ht="14.25" customHeight="1">
      <c r="A327" s="18">
        <v>44993</v>
      </c>
      <c r="B327" s="10">
        <v>630.70000000000005</v>
      </c>
      <c r="C327" s="11">
        <v>19381.650000000001</v>
      </c>
      <c r="D327" s="12">
        <v>-5.7000000000000002E-3</v>
      </c>
      <c r="E327" s="12">
        <v>-7.4000000000000003E-3</v>
      </c>
    </row>
    <row r="328" spans="1:5" ht="14.25" customHeight="1">
      <c r="A328" s="18">
        <v>44965</v>
      </c>
      <c r="B328" s="10">
        <v>634.29999999999995</v>
      </c>
      <c r="C328" s="11">
        <v>19526.55</v>
      </c>
      <c r="D328" s="12">
        <v>7.4999999999999997E-3</v>
      </c>
      <c r="E328" s="12">
        <v>-1.0500000000000001E-2</v>
      </c>
    </row>
    <row r="329" spans="1:5" ht="14.25" customHeight="1">
      <c r="A329" s="18">
        <v>44934</v>
      </c>
      <c r="B329" s="10">
        <v>629.6</v>
      </c>
      <c r="C329" s="11">
        <v>19733.55</v>
      </c>
      <c r="D329" s="12">
        <v>-7.1000000000000004E-3</v>
      </c>
      <c r="E329" s="12">
        <v>-1E-3</v>
      </c>
    </row>
    <row r="330" spans="1:5" ht="14.25" customHeight="1">
      <c r="A330" s="10" t="s">
        <v>228</v>
      </c>
      <c r="B330" s="10">
        <v>634.1</v>
      </c>
      <c r="C330" s="11">
        <v>19753.8</v>
      </c>
      <c r="D330" s="12">
        <v>1.6899999999999998E-2</v>
      </c>
      <c r="E330" s="12">
        <v>5.4999999999999997E-3</v>
      </c>
    </row>
    <row r="331" spans="1:5" ht="14.25" customHeight="1">
      <c r="A331" s="10" t="s">
        <v>229</v>
      </c>
      <c r="B331" s="10">
        <v>623.54999999999995</v>
      </c>
      <c r="C331" s="11">
        <v>19646.05</v>
      </c>
      <c r="D331" s="12">
        <v>2.8E-3</v>
      </c>
      <c r="E331" s="12">
        <v>-6.9999999999999999E-4</v>
      </c>
    </row>
    <row r="332" spans="1:5" ht="14.25" customHeight="1">
      <c r="A332" s="10" t="s">
        <v>230</v>
      </c>
      <c r="B332" s="10">
        <v>621.79999999999995</v>
      </c>
      <c r="C332" s="11">
        <v>19659.900000000001</v>
      </c>
      <c r="D332" s="12">
        <v>3.32E-2</v>
      </c>
      <c r="E332" s="12">
        <v>-6.0000000000000001E-3</v>
      </c>
    </row>
    <row r="333" spans="1:5" ht="14.25" customHeight="1">
      <c r="A333" s="10" t="s">
        <v>231</v>
      </c>
      <c r="B333" s="10">
        <v>601.79999999999995</v>
      </c>
      <c r="C333" s="11">
        <v>19778.3</v>
      </c>
      <c r="D333" s="12">
        <v>1.1900000000000001E-2</v>
      </c>
      <c r="E333" s="12">
        <v>5.0000000000000001E-3</v>
      </c>
    </row>
    <row r="334" spans="1:5" ht="14.25" customHeight="1">
      <c r="A334" s="10" t="s">
        <v>232</v>
      </c>
      <c r="B334" s="10">
        <v>594.70000000000005</v>
      </c>
      <c r="C334" s="11">
        <v>19680.599999999999</v>
      </c>
      <c r="D334" s="12">
        <v>3.4000000000000002E-2</v>
      </c>
      <c r="E334" s="12">
        <v>4.0000000000000002E-4</v>
      </c>
    </row>
    <row r="335" spans="1:5" ht="14.25" customHeight="1">
      <c r="A335" s="10" t="s">
        <v>233</v>
      </c>
      <c r="B335" s="10">
        <v>575.15</v>
      </c>
      <c r="C335" s="11">
        <v>19672.349999999999</v>
      </c>
      <c r="D335" s="12">
        <v>1.8100000000000002E-2</v>
      </c>
      <c r="E335" s="12">
        <v>-3.7000000000000002E-3</v>
      </c>
    </row>
    <row r="336" spans="1:5" ht="14.25" customHeight="1">
      <c r="A336" s="10" t="s">
        <v>234</v>
      </c>
      <c r="B336" s="10">
        <v>564.95000000000005</v>
      </c>
      <c r="C336" s="11">
        <v>19745</v>
      </c>
      <c r="D336" s="12">
        <v>1.2999999999999999E-3</v>
      </c>
      <c r="E336" s="12">
        <v>-1.17E-2</v>
      </c>
    </row>
    <row r="337" spans="1:5" ht="14.25" customHeight="1">
      <c r="A337" s="10" t="s">
        <v>235</v>
      </c>
      <c r="B337" s="10">
        <v>564.20000000000005</v>
      </c>
      <c r="C337" s="11">
        <v>19979.150000000001</v>
      </c>
      <c r="D337" s="12">
        <v>3.8E-3</v>
      </c>
      <c r="E337" s="12">
        <v>7.4000000000000003E-3</v>
      </c>
    </row>
    <row r="338" spans="1:5" ht="14.25" customHeight="1">
      <c r="A338" s="10" t="s">
        <v>236</v>
      </c>
      <c r="B338" s="10">
        <v>562.04999999999995</v>
      </c>
      <c r="C338" s="11">
        <v>19833.150000000001</v>
      </c>
      <c r="D338" s="12">
        <v>-1.6000000000000001E-3</v>
      </c>
      <c r="E338" s="12">
        <v>4.1999999999999997E-3</v>
      </c>
    </row>
    <row r="339" spans="1:5" ht="14.25" customHeight="1">
      <c r="A339" s="10" t="s">
        <v>237</v>
      </c>
      <c r="B339" s="10">
        <v>562.95000000000005</v>
      </c>
      <c r="C339" s="11">
        <v>19749.25</v>
      </c>
      <c r="D339" s="12">
        <v>5.9999999999999995E-4</v>
      </c>
      <c r="E339" s="12">
        <v>1.9E-3</v>
      </c>
    </row>
    <row r="340" spans="1:5" ht="14.25" customHeight="1">
      <c r="A340" s="10" t="s">
        <v>238</v>
      </c>
      <c r="B340" s="10">
        <v>562.6</v>
      </c>
      <c r="C340" s="11">
        <v>19711.45</v>
      </c>
      <c r="D340" s="12">
        <v>-3.7000000000000002E-3</v>
      </c>
      <c r="E340" s="12">
        <v>7.4999999999999997E-3</v>
      </c>
    </row>
    <row r="341" spans="1:5" ht="14.25" customHeight="1">
      <c r="A341" s="10" t="s">
        <v>239</v>
      </c>
      <c r="B341" s="10">
        <v>564.70000000000005</v>
      </c>
      <c r="C341" s="11">
        <v>19564.5</v>
      </c>
      <c r="D341" s="12">
        <v>8.6999999999999994E-3</v>
      </c>
      <c r="E341" s="12">
        <v>7.7999999999999996E-3</v>
      </c>
    </row>
    <row r="342" spans="1:5" ht="14.25" customHeight="1">
      <c r="A342" s="10" t="s">
        <v>240</v>
      </c>
      <c r="B342" s="10">
        <v>559.85</v>
      </c>
      <c r="C342" s="11">
        <v>19413.75</v>
      </c>
      <c r="D342" s="12">
        <v>2.8999999999999998E-3</v>
      </c>
      <c r="E342" s="12">
        <v>1.5E-3</v>
      </c>
    </row>
    <row r="343" spans="1:5" ht="14.25" customHeight="1">
      <c r="A343" s="18">
        <v>45267</v>
      </c>
      <c r="B343" s="10">
        <v>558.25</v>
      </c>
      <c r="C343" s="11">
        <v>19384.3</v>
      </c>
      <c r="D343" s="12">
        <v>6.1000000000000004E-3</v>
      </c>
      <c r="E343" s="12">
        <v>-2.8E-3</v>
      </c>
    </row>
    <row r="344" spans="1:5" ht="14.25" customHeight="1">
      <c r="A344" s="18">
        <v>45237</v>
      </c>
      <c r="B344" s="10">
        <v>554.85</v>
      </c>
      <c r="C344" s="11">
        <v>19439.400000000001</v>
      </c>
      <c r="D344" s="12">
        <v>2.06E-2</v>
      </c>
      <c r="E344" s="12">
        <v>4.3E-3</v>
      </c>
    </row>
    <row r="345" spans="1:5" ht="14.25" customHeight="1">
      <c r="A345" s="18">
        <v>45206</v>
      </c>
      <c r="B345" s="10">
        <v>543.65</v>
      </c>
      <c r="C345" s="11">
        <v>19355.900000000001</v>
      </c>
      <c r="D345" s="12">
        <v>-1.8499999999999999E-2</v>
      </c>
      <c r="E345" s="12">
        <v>1.1999999999999999E-3</v>
      </c>
    </row>
    <row r="346" spans="1:5" ht="14.25" customHeight="1">
      <c r="A346" s="18">
        <v>45114</v>
      </c>
      <c r="B346" s="10">
        <v>553.9</v>
      </c>
      <c r="C346" s="11">
        <v>19331.8</v>
      </c>
      <c r="D346" s="12">
        <v>-1.9E-3</v>
      </c>
      <c r="E346" s="12">
        <v>-8.5000000000000006E-3</v>
      </c>
    </row>
    <row r="347" spans="1:5" ht="14.25" customHeight="1">
      <c r="A347" s="18">
        <v>45084</v>
      </c>
      <c r="B347" s="10">
        <v>554.95000000000005</v>
      </c>
      <c r="C347" s="11">
        <v>19497.3</v>
      </c>
      <c r="D347" s="12">
        <v>1.3100000000000001E-2</v>
      </c>
      <c r="E347" s="12">
        <v>5.1000000000000004E-3</v>
      </c>
    </row>
    <row r="348" spans="1:5" ht="14.25" customHeight="1">
      <c r="A348" s="18">
        <v>45053</v>
      </c>
      <c r="B348" s="10">
        <v>547.75</v>
      </c>
      <c r="C348" s="11">
        <v>19398.5</v>
      </c>
      <c r="D348" s="12">
        <v>-9.1000000000000004E-3</v>
      </c>
      <c r="E348" s="12">
        <v>5.0000000000000001E-4</v>
      </c>
    </row>
    <row r="349" spans="1:5" ht="14.25" customHeight="1">
      <c r="A349" s="18">
        <v>45023</v>
      </c>
      <c r="B349" s="10">
        <v>552.79999999999995</v>
      </c>
      <c r="C349" s="11">
        <v>19389</v>
      </c>
      <c r="D349" s="12">
        <v>-5.0000000000000001E-3</v>
      </c>
      <c r="E349" s="12">
        <v>3.3999999999999998E-3</v>
      </c>
    </row>
    <row r="350" spans="1:5" ht="14.25" customHeight="1">
      <c r="A350" s="18">
        <v>44992</v>
      </c>
      <c r="B350" s="10">
        <v>555.6</v>
      </c>
      <c r="C350" s="11">
        <v>19322.55</v>
      </c>
      <c r="D350" s="12">
        <v>3.5499999999999997E-2</v>
      </c>
      <c r="E350" s="12">
        <v>7.0000000000000001E-3</v>
      </c>
    </row>
    <row r="351" spans="1:5" ht="14.25" customHeight="1">
      <c r="A351" s="10" t="s">
        <v>241</v>
      </c>
      <c r="B351" s="10">
        <v>536.54999999999995</v>
      </c>
      <c r="C351" s="11">
        <v>19189.05</v>
      </c>
      <c r="D351" s="12">
        <v>1.47E-2</v>
      </c>
      <c r="E351" s="12">
        <v>1.14E-2</v>
      </c>
    </row>
    <row r="352" spans="1:5" ht="14.25" customHeight="1">
      <c r="A352" s="10" t="s">
        <v>242</v>
      </c>
      <c r="B352" s="10">
        <v>528.79999999999995</v>
      </c>
      <c r="C352" s="11">
        <v>18972.099999999999</v>
      </c>
      <c r="D352" s="12">
        <v>-1.7100000000000001E-2</v>
      </c>
      <c r="E352" s="12">
        <v>8.2000000000000007E-3</v>
      </c>
    </row>
    <row r="353" spans="1:5" ht="14.25" customHeight="1">
      <c r="A353" s="10" t="s">
        <v>243</v>
      </c>
      <c r="B353" s="10">
        <v>538</v>
      </c>
      <c r="C353" s="11">
        <v>18817.400000000001</v>
      </c>
      <c r="D353" s="12">
        <v>2.81E-2</v>
      </c>
      <c r="E353" s="12">
        <v>6.7999999999999996E-3</v>
      </c>
    </row>
    <row r="354" spans="1:5" ht="14.25" customHeight="1">
      <c r="A354" s="10" t="s">
        <v>244</v>
      </c>
      <c r="B354" s="10">
        <v>523.29999999999995</v>
      </c>
      <c r="C354" s="11">
        <v>18691.2</v>
      </c>
      <c r="D354" s="12">
        <v>4.0000000000000001E-3</v>
      </c>
      <c r="E354" s="12">
        <v>1.4E-3</v>
      </c>
    </row>
    <row r="355" spans="1:5" ht="14.25" customHeight="1">
      <c r="A355" s="10" t="s">
        <v>245</v>
      </c>
      <c r="B355" s="10">
        <v>521.20000000000005</v>
      </c>
      <c r="C355" s="11">
        <v>18665.5</v>
      </c>
      <c r="D355" s="12">
        <v>-1.8499999999999999E-2</v>
      </c>
      <c r="E355" s="12">
        <v>-5.5999999999999999E-3</v>
      </c>
    </row>
    <row r="356" spans="1:5" ht="14.25" customHeight="1">
      <c r="A356" s="10" t="s">
        <v>246</v>
      </c>
      <c r="B356" s="10">
        <v>531.04999999999995</v>
      </c>
      <c r="C356" s="11">
        <v>18771.25</v>
      </c>
      <c r="D356" s="12">
        <v>-6.0000000000000001E-3</v>
      </c>
      <c r="E356" s="12">
        <v>-4.4999999999999997E-3</v>
      </c>
    </row>
    <row r="357" spans="1:5" ht="14.25" customHeight="1">
      <c r="A357" s="10" t="s">
        <v>247</v>
      </c>
      <c r="B357" s="10">
        <v>534.25</v>
      </c>
      <c r="C357" s="11">
        <v>18856.849999999999</v>
      </c>
      <c r="D357" s="12">
        <v>-8.3999999999999995E-3</v>
      </c>
      <c r="E357" s="12">
        <v>2.0999999999999999E-3</v>
      </c>
    </row>
    <row r="358" spans="1:5" ht="14.25" customHeight="1">
      <c r="A358" s="10" t="s">
        <v>248</v>
      </c>
      <c r="B358" s="10">
        <v>538.79999999999995</v>
      </c>
      <c r="C358" s="11">
        <v>18816.7</v>
      </c>
      <c r="D358" s="12">
        <v>-9.2999999999999992E-3</v>
      </c>
      <c r="E358" s="12">
        <v>3.3E-3</v>
      </c>
    </row>
    <row r="359" spans="1:5" ht="14.25" customHeight="1">
      <c r="A359" s="10" t="s">
        <v>249</v>
      </c>
      <c r="B359" s="10">
        <v>543.85</v>
      </c>
      <c r="C359" s="11">
        <v>18755.45</v>
      </c>
      <c r="D359" s="12">
        <v>1.7600000000000001E-2</v>
      </c>
      <c r="E359" s="12">
        <v>-3.7000000000000002E-3</v>
      </c>
    </row>
    <row r="360" spans="1:5" ht="14.25" customHeight="1">
      <c r="A360" s="10" t="s">
        <v>250</v>
      </c>
      <c r="B360" s="10">
        <v>534.45000000000005</v>
      </c>
      <c r="C360" s="11">
        <v>18826</v>
      </c>
      <c r="D360" s="12">
        <v>1.1900000000000001E-2</v>
      </c>
      <c r="E360" s="12">
        <v>7.4000000000000003E-3</v>
      </c>
    </row>
    <row r="361" spans="1:5" ht="14.25" customHeight="1">
      <c r="A361" s="10" t="s">
        <v>251</v>
      </c>
      <c r="B361" s="10">
        <v>528.15</v>
      </c>
      <c r="C361" s="11">
        <v>18688.099999999999</v>
      </c>
      <c r="D361" s="12">
        <v>-1.0200000000000001E-2</v>
      </c>
      <c r="E361" s="12">
        <v>-3.5999999999999999E-3</v>
      </c>
    </row>
    <row r="362" spans="1:5" ht="14.25" customHeight="1">
      <c r="A362" s="10" t="s">
        <v>252</v>
      </c>
      <c r="B362" s="10">
        <v>533.6</v>
      </c>
      <c r="C362" s="11">
        <v>18755.900000000001</v>
      </c>
      <c r="D362" s="12">
        <v>-1.8E-3</v>
      </c>
      <c r="E362" s="12">
        <v>2.0999999999999999E-3</v>
      </c>
    </row>
    <row r="363" spans="1:5" ht="14.25" customHeight="1">
      <c r="A363" s="10" t="s">
        <v>253</v>
      </c>
      <c r="B363" s="10">
        <v>534.54999999999995</v>
      </c>
      <c r="C363" s="11">
        <v>18716.150000000001</v>
      </c>
      <c r="D363" s="12">
        <v>-4.0000000000000002E-4</v>
      </c>
      <c r="E363" s="12">
        <v>6.1999999999999998E-3</v>
      </c>
    </row>
    <row r="364" spans="1:5" ht="14.25" customHeight="1">
      <c r="A364" s="18">
        <v>45266</v>
      </c>
      <c r="B364" s="10">
        <v>534.75</v>
      </c>
      <c r="C364" s="11">
        <v>18601.5</v>
      </c>
      <c r="D364" s="12">
        <v>-5.9999999999999995E-4</v>
      </c>
      <c r="E364" s="12">
        <v>2.0999999999999999E-3</v>
      </c>
    </row>
    <row r="365" spans="1:5" ht="14.25" customHeight="1">
      <c r="A365" s="18">
        <v>45175</v>
      </c>
      <c r="B365" s="10">
        <v>535.04999999999995</v>
      </c>
      <c r="C365" s="11">
        <v>18563.400000000001</v>
      </c>
      <c r="D365" s="12">
        <v>8.5000000000000006E-3</v>
      </c>
      <c r="E365" s="12">
        <v>-3.8E-3</v>
      </c>
    </row>
    <row r="366" spans="1:5" ht="14.25" customHeight="1">
      <c r="A366" s="18">
        <v>45144</v>
      </c>
      <c r="B366" s="10">
        <v>530.54999999999995</v>
      </c>
      <c r="C366" s="11">
        <v>18634.55</v>
      </c>
      <c r="D366" s="12">
        <v>3.3999999999999998E-3</v>
      </c>
      <c r="E366" s="12">
        <v>-4.8999999999999998E-3</v>
      </c>
    </row>
    <row r="367" spans="1:5" ht="14.25" customHeight="1">
      <c r="A367" s="18">
        <v>45113</v>
      </c>
      <c r="B367" s="10">
        <v>528.75</v>
      </c>
      <c r="C367" s="11">
        <v>18726.400000000001</v>
      </c>
      <c r="D367" s="12">
        <v>5.7000000000000002E-3</v>
      </c>
      <c r="E367" s="12">
        <v>6.7999999999999996E-3</v>
      </c>
    </row>
    <row r="368" spans="1:5" ht="14.25" customHeight="1">
      <c r="A368" s="18">
        <v>45083</v>
      </c>
      <c r="B368" s="10">
        <v>525.75</v>
      </c>
      <c r="C368" s="11">
        <v>18599</v>
      </c>
      <c r="D368" s="12">
        <v>5.4999999999999997E-3</v>
      </c>
      <c r="E368" s="12">
        <v>2.9999999999999997E-4</v>
      </c>
    </row>
    <row r="369" spans="1:5" ht="14.25" customHeight="1">
      <c r="A369" s="18">
        <v>45052</v>
      </c>
      <c r="B369" s="10">
        <v>522.85</v>
      </c>
      <c r="C369" s="11">
        <v>18593.849999999999</v>
      </c>
      <c r="D369" s="12">
        <v>-2.4400000000000002E-2</v>
      </c>
      <c r="E369" s="12">
        <v>3.2000000000000002E-3</v>
      </c>
    </row>
    <row r="370" spans="1:5" ht="14.25" customHeight="1">
      <c r="A370" s="18">
        <v>44963</v>
      </c>
      <c r="B370" s="10">
        <v>535.9</v>
      </c>
      <c r="C370" s="11">
        <v>18534.099999999999</v>
      </c>
      <c r="D370" s="12">
        <v>-5.5999999999999999E-3</v>
      </c>
      <c r="E370" s="12">
        <v>2.5000000000000001E-3</v>
      </c>
    </row>
    <row r="371" spans="1:5" ht="14.25" customHeight="1">
      <c r="A371" s="18">
        <v>44932</v>
      </c>
      <c r="B371" s="10">
        <v>538.9</v>
      </c>
      <c r="C371" s="11">
        <v>18487.75</v>
      </c>
      <c r="D371" s="12">
        <v>3.3999999999999998E-3</v>
      </c>
      <c r="E371" s="12">
        <v>-2.5000000000000001E-3</v>
      </c>
    </row>
    <row r="372" spans="1:5" ht="14.25" customHeight="1">
      <c r="A372" s="10" t="s">
        <v>254</v>
      </c>
      <c r="B372" s="10">
        <v>537.1</v>
      </c>
      <c r="C372" s="11">
        <v>18534.400000000001</v>
      </c>
      <c r="D372" s="12">
        <v>3.1099999999999999E-2</v>
      </c>
      <c r="E372" s="12">
        <v>-5.3E-3</v>
      </c>
    </row>
    <row r="373" spans="1:5" ht="14.25" customHeight="1">
      <c r="A373" s="10" t="s">
        <v>255</v>
      </c>
      <c r="B373" s="10">
        <v>520.9</v>
      </c>
      <c r="C373" s="11">
        <v>18633.849999999999</v>
      </c>
      <c r="D373" s="12">
        <v>2.87E-2</v>
      </c>
      <c r="E373" s="12">
        <v>1.9E-3</v>
      </c>
    </row>
    <row r="374" spans="1:5" ht="14.25" customHeight="1">
      <c r="A374" s="10" t="s">
        <v>256</v>
      </c>
      <c r="B374" s="10">
        <v>506.35</v>
      </c>
      <c r="C374" s="11">
        <v>18598.650000000001</v>
      </c>
      <c r="D374" s="12">
        <v>-1.72E-2</v>
      </c>
      <c r="E374" s="12">
        <v>5.4000000000000003E-3</v>
      </c>
    </row>
    <row r="375" spans="1:5" ht="14.25" customHeight="1">
      <c r="A375" s="10" t="s">
        <v>257</v>
      </c>
      <c r="B375" s="10">
        <v>515.20000000000005</v>
      </c>
      <c r="C375" s="11">
        <v>18499.349999999999</v>
      </c>
      <c r="D375" s="12">
        <v>-4.0000000000000001E-3</v>
      </c>
      <c r="E375" s="12">
        <v>9.7000000000000003E-3</v>
      </c>
    </row>
    <row r="376" spans="1:5" ht="14.25" customHeight="1">
      <c r="A376" s="10" t="s">
        <v>258</v>
      </c>
      <c r="B376" s="10">
        <v>517.25</v>
      </c>
      <c r="C376" s="11">
        <v>18321.150000000001</v>
      </c>
      <c r="D376" s="12">
        <v>1.9E-3</v>
      </c>
      <c r="E376" s="12">
        <v>2E-3</v>
      </c>
    </row>
    <row r="377" spans="1:5" ht="14.25" customHeight="1">
      <c r="A377" s="10" t="s">
        <v>259</v>
      </c>
      <c r="B377" s="10">
        <v>516.25</v>
      </c>
      <c r="C377" s="11">
        <v>18285.400000000001</v>
      </c>
      <c r="D377" s="12">
        <v>-2.3E-3</v>
      </c>
      <c r="E377" s="12">
        <v>-3.3999999999999998E-3</v>
      </c>
    </row>
    <row r="378" spans="1:5" ht="14.25" customHeight="1">
      <c r="A378" s="10" t="s">
        <v>260</v>
      </c>
      <c r="B378" s="10">
        <v>517.45000000000005</v>
      </c>
      <c r="C378" s="11">
        <v>18348</v>
      </c>
      <c r="D378" s="12">
        <v>1.3100000000000001E-2</v>
      </c>
      <c r="E378" s="12">
        <v>1.8E-3</v>
      </c>
    </row>
    <row r="379" spans="1:5" ht="14.25" customHeight="1">
      <c r="A379" s="10" t="s">
        <v>261</v>
      </c>
      <c r="B379" s="10">
        <v>510.75</v>
      </c>
      <c r="C379" s="11">
        <v>18314.400000000001</v>
      </c>
      <c r="D379" s="12">
        <v>-1.95E-2</v>
      </c>
      <c r="E379" s="12">
        <v>6.1000000000000004E-3</v>
      </c>
    </row>
    <row r="380" spans="1:5" ht="14.25" customHeight="1">
      <c r="A380" s="10" t="s">
        <v>262</v>
      </c>
      <c r="B380" s="10">
        <v>520.9</v>
      </c>
      <c r="C380" s="11">
        <v>18203.400000000001</v>
      </c>
      <c r="D380" s="12">
        <v>-7.1999999999999998E-3</v>
      </c>
      <c r="E380" s="12">
        <v>4.1000000000000003E-3</v>
      </c>
    </row>
    <row r="381" spans="1:5" ht="14.25" customHeight="1">
      <c r="A381" s="10" t="s">
        <v>263</v>
      </c>
      <c r="B381" s="10">
        <v>524.70000000000005</v>
      </c>
      <c r="C381" s="11">
        <v>18129.95</v>
      </c>
      <c r="D381" s="12">
        <v>1.52E-2</v>
      </c>
      <c r="E381" s="12">
        <v>-2.8E-3</v>
      </c>
    </row>
    <row r="382" spans="1:5" ht="14.25" customHeight="1">
      <c r="A382" s="10" t="s">
        <v>264</v>
      </c>
      <c r="B382" s="10">
        <v>516.85</v>
      </c>
      <c r="C382" s="11">
        <v>18181.75</v>
      </c>
      <c r="D382" s="12">
        <v>-7.7000000000000002E-3</v>
      </c>
      <c r="E382" s="12">
        <v>-5.7000000000000002E-3</v>
      </c>
    </row>
    <row r="383" spans="1:5" ht="14.25" customHeight="1">
      <c r="A383" s="10" t="s">
        <v>265</v>
      </c>
      <c r="B383" s="10">
        <v>520.85</v>
      </c>
      <c r="C383" s="11">
        <v>18286.5</v>
      </c>
      <c r="D383" s="12">
        <v>-1.61E-2</v>
      </c>
      <c r="E383" s="12">
        <v>-6.1000000000000004E-3</v>
      </c>
    </row>
    <row r="384" spans="1:5" ht="14.25" customHeight="1">
      <c r="A384" s="10" t="s">
        <v>266</v>
      </c>
      <c r="B384" s="10">
        <v>529.35</v>
      </c>
      <c r="C384" s="11">
        <v>18398.849999999999</v>
      </c>
      <c r="D384" s="12">
        <v>-4.3E-3</v>
      </c>
      <c r="E384" s="12">
        <v>4.5999999999999999E-3</v>
      </c>
    </row>
    <row r="385" spans="1:5" ht="14.25" customHeight="1">
      <c r="A385" s="18">
        <v>45265</v>
      </c>
      <c r="B385" s="10">
        <v>531.65</v>
      </c>
      <c r="C385" s="11">
        <v>18314.8</v>
      </c>
      <c r="D385" s="12">
        <v>2.2000000000000001E-3</v>
      </c>
      <c r="E385" s="12">
        <v>1E-3</v>
      </c>
    </row>
    <row r="386" spans="1:5" ht="14.25" customHeight="1">
      <c r="A386" s="18">
        <v>45235</v>
      </c>
      <c r="B386" s="10">
        <v>530.5</v>
      </c>
      <c r="C386" s="11">
        <v>18297</v>
      </c>
      <c r="D386" s="12">
        <v>-7.9000000000000008E-3</v>
      </c>
      <c r="E386" s="12">
        <v>-1E-3</v>
      </c>
    </row>
    <row r="387" spans="1:5" ht="14.25" customHeight="1">
      <c r="A387" s="18">
        <v>45204</v>
      </c>
      <c r="B387" s="10">
        <v>534.70000000000005</v>
      </c>
      <c r="C387" s="11">
        <v>18315.099999999999</v>
      </c>
      <c r="D387" s="12">
        <v>1.4800000000000001E-2</v>
      </c>
      <c r="E387" s="12">
        <v>2.7000000000000001E-3</v>
      </c>
    </row>
    <row r="388" spans="1:5" ht="14.25" customHeight="1">
      <c r="A388" s="18">
        <v>45174</v>
      </c>
      <c r="B388" s="10">
        <v>526.9</v>
      </c>
      <c r="C388" s="11">
        <v>18265.95</v>
      </c>
      <c r="D388" s="12">
        <v>-1.9300000000000001E-2</v>
      </c>
      <c r="E388" s="12">
        <v>1E-4</v>
      </c>
    </row>
    <row r="389" spans="1:5" ht="14.25" customHeight="1">
      <c r="A389" s="18">
        <v>45143</v>
      </c>
      <c r="B389" s="10">
        <v>537.25</v>
      </c>
      <c r="C389" s="11">
        <v>18264.400000000001</v>
      </c>
      <c r="D389" s="12">
        <v>8.8000000000000005E-3</v>
      </c>
      <c r="E389" s="12">
        <v>1.0800000000000001E-2</v>
      </c>
    </row>
    <row r="390" spans="1:5" ht="14.25" customHeight="1">
      <c r="A390" s="18">
        <v>45051</v>
      </c>
      <c r="B390" s="10">
        <v>532.54999999999995</v>
      </c>
      <c r="C390" s="11">
        <v>18069</v>
      </c>
      <c r="D390" s="12">
        <v>5.7000000000000002E-3</v>
      </c>
      <c r="E390" s="12">
        <v>-1.0200000000000001E-2</v>
      </c>
    </row>
    <row r="391" spans="1:5" ht="14.25" customHeight="1">
      <c r="A391" s="18">
        <v>45021</v>
      </c>
      <c r="B391" s="10">
        <v>529.54999999999995</v>
      </c>
      <c r="C391" s="11">
        <v>18255.8</v>
      </c>
      <c r="D391" s="12">
        <v>8.3999999999999995E-3</v>
      </c>
      <c r="E391" s="12">
        <v>9.1999999999999998E-3</v>
      </c>
    </row>
    <row r="392" spans="1:5" ht="14.25" customHeight="1">
      <c r="A392" s="18">
        <v>44990</v>
      </c>
      <c r="B392" s="10">
        <v>525.15</v>
      </c>
      <c r="C392" s="11">
        <v>18089.849999999999</v>
      </c>
      <c r="D392" s="12">
        <v>-1.04E-2</v>
      </c>
      <c r="E392" s="12">
        <v>-3.2000000000000002E-3</v>
      </c>
    </row>
    <row r="393" spans="1:5" ht="14.25" customHeight="1">
      <c r="A393" s="18">
        <v>44962</v>
      </c>
      <c r="B393" s="10">
        <v>530.65</v>
      </c>
      <c r="C393" s="11">
        <v>18147.650000000001</v>
      </c>
      <c r="D393" s="12">
        <v>-1.72E-2</v>
      </c>
      <c r="E393" s="12">
        <v>4.5999999999999999E-3</v>
      </c>
    </row>
    <row r="394" spans="1:5" ht="14.25" customHeight="1">
      <c r="A394" s="10" t="s">
        <v>267</v>
      </c>
      <c r="B394" s="10">
        <v>539.95000000000005</v>
      </c>
      <c r="C394" s="11">
        <v>18065</v>
      </c>
      <c r="D394" s="12">
        <v>1.0999999999999999E-2</v>
      </c>
      <c r="E394" s="12">
        <v>8.3999999999999995E-3</v>
      </c>
    </row>
    <row r="395" spans="1:5" ht="14.25" customHeight="1">
      <c r="A395" s="10" t="s">
        <v>268</v>
      </c>
      <c r="B395" s="10">
        <v>534.04999999999995</v>
      </c>
      <c r="C395" s="11">
        <v>17915.05</v>
      </c>
      <c r="D395" s="12">
        <v>-1.0699999999999999E-2</v>
      </c>
      <c r="E395" s="12">
        <v>5.7000000000000002E-3</v>
      </c>
    </row>
    <row r="396" spans="1:5" ht="14.25" customHeight="1">
      <c r="A396" s="10" t="s">
        <v>269</v>
      </c>
      <c r="B396" s="10">
        <v>539.79999999999995</v>
      </c>
      <c r="C396" s="11">
        <v>17813.599999999999</v>
      </c>
      <c r="D396" s="12">
        <v>-2.9999999999999997E-4</v>
      </c>
      <c r="E396" s="12">
        <v>2.5000000000000001E-3</v>
      </c>
    </row>
    <row r="397" spans="1:5" ht="14.25" customHeight="1">
      <c r="A397" s="10" t="s">
        <v>270</v>
      </c>
      <c r="B397" s="10">
        <v>539.95000000000005</v>
      </c>
      <c r="C397" s="11">
        <v>17769.25</v>
      </c>
      <c r="D397" s="12">
        <v>7.9000000000000008E-3</v>
      </c>
      <c r="E397" s="12">
        <v>1.5E-3</v>
      </c>
    </row>
    <row r="398" spans="1:5" ht="14.25" customHeight="1">
      <c r="A398" s="10" t="s">
        <v>271</v>
      </c>
      <c r="B398" s="10">
        <v>535.70000000000005</v>
      </c>
      <c r="C398" s="11">
        <v>17743.400000000001</v>
      </c>
      <c r="D398" s="12">
        <v>1.2500000000000001E-2</v>
      </c>
      <c r="E398" s="12">
        <v>6.7999999999999996E-3</v>
      </c>
    </row>
    <row r="399" spans="1:5" ht="14.25" customHeight="1">
      <c r="A399" s="10" t="s">
        <v>272</v>
      </c>
      <c r="B399" s="10">
        <v>529.1</v>
      </c>
      <c r="C399" s="11">
        <v>17624.05</v>
      </c>
      <c r="D399" s="12">
        <v>1.11E-2</v>
      </c>
      <c r="E399" s="12">
        <v>0</v>
      </c>
    </row>
    <row r="400" spans="1:5" ht="14.25" customHeight="1">
      <c r="A400" s="10" t="s">
        <v>273</v>
      </c>
      <c r="B400" s="10">
        <v>523.29999999999995</v>
      </c>
      <c r="C400" s="11">
        <v>17624.45</v>
      </c>
      <c r="D400" s="12">
        <v>1.49E-2</v>
      </c>
      <c r="E400" s="12">
        <v>2.9999999999999997E-4</v>
      </c>
    </row>
    <row r="401" spans="1:5" ht="14.25" customHeight="1">
      <c r="A401" s="10" t="s">
        <v>274</v>
      </c>
      <c r="B401" s="10">
        <v>515.6</v>
      </c>
      <c r="C401" s="11">
        <v>17618.75</v>
      </c>
      <c r="D401" s="12">
        <v>1.5100000000000001E-2</v>
      </c>
      <c r="E401" s="12">
        <v>-2.3E-3</v>
      </c>
    </row>
    <row r="402" spans="1:5" ht="14.25" customHeight="1">
      <c r="A402" s="10" t="s">
        <v>275</v>
      </c>
      <c r="B402" s="10">
        <v>507.95</v>
      </c>
      <c r="C402" s="11">
        <v>17660.150000000001</v>
      </c>
      <c r="D402" s="12">
        <v>-2.7099999999999999E-2</v>
      </c>
      <c r="E402" s="12">
        <v>-2.5999999999999999E-3</v>
      </c>
    </row>
    <row r="403" spans="1:5" ht="14.25" customHeight="1">
      <c r="A403" s="10" t="s">
        <v>276</v>
      </c>
      <c r="B403" s="10">
        <v>522.1</v>
      </c>
      <c r="C403" s="11">
        <v>17706.849999999999</v>
      </c>
      <c r="D403" s="12">
        <v>-2.1600000000000001E-2</v>
      </c>
      <c r="E403" s="12">
        <v>-6.7999999999999996E-3</v>
      </c>
    </row>
    <row r="404" spans="1:5" ht="14.25" customHeight="1">
      <c r="A404" s="10" t="s">
        <v>277</v>
      </c>
      <c r="B404" s="10">
        <v>533.65</v>
      </c>
      <c r="C404" s="11">
        <v>17828</v>
      </c>
      <c r="D404" s="12">
        <v>-1E-4</v>
      </c>
      <c r="E404" s="12">
        <v>8.9999999999999998E-4</v>
      </c>
    </row>
    <row r="405" spans="1:5" ht="14.25" customHeight="1">
      <c r="A405" s="18">
        <v>45264</v>
      </c>
      <c r="B405" s="10">
        <v>533.70000000000005</v>
      </c>
      <c r="C405" s="11">
        <v>17812.400000000001</v>
      </c>
      <c r="D405" s="12">
        <v>-3.3E-3</v>
      </c>
      <c r="E405" s="12">
        <v>5.1000000000000004E-3</v>
      </c>
    </row>
    <row r="406" spans="1:5" ht="14.25" customHeight="1">
      <c r="A406" s="18">
        <v>45234</v>
      </c>
      <c r="B406" s="10">
        <v>535.45000000000005</v>
      </c>
      <c r="C406" s="11">
        <v>17722.3</v>
      </c>
      <c r="D406" s="12">
        <v>3.2099999999999997E-2</v>
      </c>
      <c r="E406" s="12">
        <v>5.5999999999999999E-3</v>
      </c>
    </row>
    <row r="407" spans="1:5" ht="14.25" customHeight="1">
      <c r="A407" s="18">
        <v>45203</v>
      </c>
      <c r="B407" s="10">
        <v>518.79999999999995</v>
      </c>
      <c r="C407" s="11">
        <v>17624.05</v>
      </c>
      <c r="D407" s="12">
        <v>-2.2000000000000001E-3</v>
      </c>
      <c r="E407" s="12">
        <v>1.4E-3</v>
      </c>
    </row>
    <row r="408" spans="1:5" ht="14.25" customHeight="1">
      <c r="A408" s="18">
        <v>45081</v>
      </c>
      <c r="B408" s="10">
        <v>519.95000000000005</v>
      </c>
      <c r="C408" s="11">
        <v>17599.150000000001</v>
      </c>
      <c r="D408" s="12">
        <v>2.5000000000000001E-3</v>
      </c>
      <c r="E408" s="12">
        <v>2.3999999999999998E-3</v>
      </c>
    </row>
    <row r="409" spans="1:5" ht="14.25" customHeight="1">
      <c r="A409" s="18">
        <v>45050</v>
      </c>
      <c r="B409" s="10">
        <v>518.65</v>
      </c>
      <c r="C409" s="11">
        <v>17557.05</v>
      </c>
      <c r="D409" s="12">
        <v>1.4E-3</v>
      </c>
      <c r="E409" s="12">
        <v>9.1000000000000004E-3</v>
      </c>
    </row>
    <row r="410" spans="1:5" ht="14.25" customHeight="1">
      <c r="A410" s="18">
        <v>44989</v>
      </c>
      <c r="B410" s="10">
        <v>517.9</v>
      </c>
      <c r="C410" s="11">
        <v>17398.05</v>
      </c>
      <c r="D410" s="12">
        <v>-3.0599999999999999E-2</v>
      </c>
      <c r="E410" s="12">
        <v>2.2000000000000001E-3</v>
      </c>
    </row>
    <row r="411" spans="1:5" ht="14.25" customHeight="1">
      <c r="A411" s="10" t="s">
        <v>278</v>
      </c>
      <c r="B411" s="10">
        <v>534.25</v>
      </c>
      <c r="C411" s="11">
        <v>17359.75</v>
      </c>
      <c r="D411" s="12">
        <v>-2.8500000000000001E-2</v>
      </c>
      <c r="E411" s="12">
        <v>1.6299999999999999E-2</v>
      </c>
    </row>
    <row r="412" spans="1:5" ht="14.25" customHeight="1">
      <c r="A412" s="10" t="s">
        <v>279</v>
      </c>
      <c r="B412" s="10">
        <v>549.9</v>
      </c>
      <c r="C412" s="11">
        <v>17080.7</v>
      </c>
      <c r="D412" s="12">
        <v>1.9300000000000001E-2</v>
      </c>
      <c r="E412" s="12">
        <v>7.6E-3</v>
      </c>
    </row>
    <row r="413" spans="1:5" ht="14.25" customHeight="1">
      <c r="A413" s="10" t="s">
        <v>280</v>
      </c>
      <c r="B413" s="10">
        <v>539.5</v>
      </c>
      <c r="C413" s="11">
        <v>16951.7</v>
      </c>
      <c r="D413" s="12">
        <v>-2.6700000000000002E-2</v>
      </c>
      <c r="E413" s="12">
        <v>-2E-3</v>
      </c>
    </row>
    <row r="414" spans="1:5" ht="14.25" customHeight="1">
      <c r="A414" s="10" t="s">
        <v>281</v>
      </c>
      <c r="B414" s="10">
        <v>554.29999999999995</v>
      </c>
      <c r="C414" s="11">
        <v>16985.7</v>
      </c>
      <c r="D414" s="12">
        <v>1.15E-2</v>
      </c>
      <c r="E414" s="12">
        <v>2.3999999999999998E-3</v>
      </c>
    </row>
    <row r="415" spans="1:5" ht="14.25" customHeight="1">
      <c r="A415" s="10" t="s">
        <v>282</v>
      </c>
      <c r="B415" s="10">
        <v>548</v>
      </c>
      <c r="C415" s="11">
        <v>16945.05</v>
      </c>
      <c r="D415" s="12">
        <v>-2.06E-2</v>
      </c>
      <c r="E415" s="12">
        <v>-7.7000000000000002E-3</v>
      </c>
    </row>
    <row r="416" spans="1:5" ht="14.25" customHeight="1">
      <c r="A416" s="10" t="s">
        <v>283</v>
      </c>
      <c r="B416" s="10">
        <v>559.54999999999995</v>
      </c>
      <c r="C416" s="11">
        <v>17076.900000000001</v>
      </c>
      <c r="D416" s="12">
        <v>2.2000000000000001E-3</v>
      </c>
      <c r="E416" s="12">
        <v>-4.4000000000000003E-3</v>
      </c>
    </row>
    <row r="417" spans="1:5" ht="14.25" customHeight="1">
      <c r="A417" s="10" t="s">
        <v>284</v>
      </c>
      <c r="B417" s="10">
        <v>558.29999999999995</v>
      </c>
      <c r="C417" s="11">
        <v>17151.900000000001</v>
      </c>
      <c r="D417" s="12">
        <v>-1.06E-2</v>
      </c>
      <c r="E417" s="12">
        <v>2.5999999999999999E-3</v>
      </c>
    </row>
    <row r="418" spans="1:5" ht="14.25" customHeight="1">
      <c r="A418" s="10" t="s">
        <v>285</v>
      </c>
      <c r="B418" s="10">
        <v>564.29999999999995</v>
      </c>
      <c r="C418" s="11">
        <v>17107.5</v>
      </c>
      <c r="D418" s="12">
        <v>1.09E-2</v>
      </c>
      <c r="E418" s="12">
        <v>7.0000000000000001E-3</v>
      </c>
    </row>
    <row r="419" spans="1:5" ht="14.25" customHeight="1">
      <c r="A419" s="10" t="s">
        <v>286</v>
      </c>
      <c r="B419" s="10">
        <v>558.20000000000005</v>
      </c>
      <c r="C419" s="11">
        <v>16988.400000000001</v>
      </c>
      <c r="D419" s="12">
        <v>-2.1899999999999999E-2</v>
      </c>
      <c r="E419" s="12">
        <v>-6.4999999999999997E-3</v>
      </c>
    </row>
    <row r="420" spans="1:5" ht="14.25" customHeight="1">
      <c r="A420" s="10" t="s">
        <v>287</v>
      </c>
      <c r="B420" s="10">
        <v>570.70000000000005</v>
      </c>
      <c r="C420" s="11">
        <v>17100.05</v>
      </c>
      <c r="D420" s="12">
        <v>1.4999999999999999E-2</v>
      </c>
      <c r="E420" s="12">
        <v>6.7000000000000002E-3</v>
      </c>
    </row>
    <row r="421" spans="1:5" ht="14.25" customHeight="1">
      <c r="A421" s="10" t="s">
        <v>288</v>
      </c>
      <c r="B421" s="10">
        <v>562.25</v>
      </c>
      <c r="C421" s="11">
        <v>16985.599999999999</v>
      </c>
      <c r="D421" s="12">
        <v>-2.6700000000000002E-2</v>
      </c>
      <c r="E421" s="12">
        <v>8.0000000000000004E-4</v>
      </c>
    </row>
    <row r="422" spans="1:5" ht="14.25" customHeight="1">
      <c r="A422" s="10" t="s">
        <v>289</v>
      </c>
      <c r="B422" s="10">
        <v>577.70000000000005</v>
      </c>
      <c r="C422" s="11">
        <v>16972.150000000001</v>
      </c>
      <c r="D422" s="12">
        <v>1.21E-2</v>
      </c>
      <c r="E422" s="12">
        <v>-4.1999999999999997E-3</v>
      </c>
    </row>
    <row r="423" spans="1:5" ht="14.25" customHeight="1">
      <c r="A423" s="10" t="s">
        <v>290</v>
      </c>
      <c r="B423" s="10">
        <v>570.79999999999995</v>
      </c>
      <c r="C423" s="11">
        <v>17043.3</v>
      </c>
      <c r="D423" s="12">
        <v>-1.4800000000000001E-2</v>
      </c>
      <c r="E423" s="12">
        <v>-6.4999999999999997E-3</v>
      </c>
    </row>
    <row r="424" spans="1:5" ht="14.25" customHeight="1">
      <c r="A424" s="10" t="s">
        <v>291</v>
      </c>
      <c r="B424" s="10">
        <v>579.4</v>
      </c>
      <c r="C424" s="11">
        <v>17154.3</v>
      </c>
      <c r="D424" s="12">
        <v>-2.3E-3</v>
      </c>
      <c r="E424" s="12">
        <v>-1.49E-2</v>
      </c>
    </row>
    <row r="425" spans="1:5" ht="14.25" customHeight="1">
      <c r="A425" s="18">
        <v>45202</v>
      </c>
      <c r="B425" s="10">
        <v>580.75</v>
      </c>
      <c r="C425" s="11">
        <v>17412.900000000001</v>
      </c>
      <c r="D425" s="12">
        <v>1.04E-2</v>
      </c>
      <c r="E425" s="12">
        <v>-0.01</v>
      </c>
    </row>
    <row r="426" spans="1:5" ht="14.25" customHeight="1">
      <c r="A426" s="18">
        <v>45172</v>
      </c>
      <c r="B426" s="10">
        <v>574.75</v>
      </c>
      <c r="C426" s="11">
        <v>17589.599999999999</v>
      </c>
      <c r="D426" s="12">
        <v>1.47E-2</v>
      </c>
      <c r="E426" s="12">
        <v>-9.2999999999999992E-3</v>
      </c>
    </row>
    <row r="427" spans="1:5" ht="14.25" customHeight="1">
      <c r="A427" s="18">
        <v>45141</v>
      </c>
      <c r="B427" s="10">
        <v>566.4</v>
      </c>
      <c r="C427" s="11">
        <v>17754.400000000001</v>
      </c>
      <c r="D427" s="12">
        <v>-5.4000000000000003E-3</v>
      </c>
      <c r="E427" s="12">
        <v>2.3999999999999998E-3</v>
      </c>
    </row>
    <row r="428" spans="1:5" ht="14.25" customHeight="1">
      <c r="A428" s="18">
        <v>45080</v>
      </c>
      <c r="B428" s="10">
        <v>569.45000000000005</v>
      </c>
      <c r="C428" s="11">
        <v>17711.45</v>
      </c>
      <c r="D428" s="12">
        <v>1.6199999999999999E-2</v>
      </c>
      <c r="E428" s="12">
        <v>6.7000000000000002E-3</v>
      </c>
    </row>
    <row r="429" spans="1:5" ht="14.25" customHeight="1">
      <c r="A429" s="18">
        <v>44988</v>
      </c>
      <c r="B429" s="10">
        <v>560.35</v>
      </c>
      <c r="C429" s="11">
        <v>17594.349999999999</v>
      </c>
      <c r="D429" s="12">
        <v>4.0000000000000002E-4</v>
      </c>
      <c r="E429" s="12">
        <v>1.5699999999999999E-2</v>
      </c>
    </row>
    <row r="430" spans="1:5" ht="14.25" customHeight="1">
      <c r="A430" s="18">
        <v>44960</v>
      </c>
      <c r="B430" s="10">
        <v>560.15</v>
      </c>
      <c r="C430" s="11">
        <v>17321.900000000001</v>
      </c>
      <c r="D430" s="12">
        <v>2.4899999999999999E-2</v>
      </c>
      <c r="E430" s="12">
        <v>-7.4000000000000003E-3</v>
      </c>
    </row>
    <row r="431" spans="1:5" ht="14.25" customHeight="1">
      <c r="A431" s="18">
        <v>44929</v>
      </c>
      <c r="B431" s="10">
        <v>546.54999999999995</v>
      </c>
      <c r="C431" s="11">
        <v>17450.900000000001</v>
      </c>
      <c r="D431" s="12">
        <v>3.1199999999999999E-2</v>
      </c>
      <c r="E431" s="12">
        <v>8.5000000000000006E-3</v>
      </c>
    </row>
    <row r="432" spans="1:5" ht="14.25" customHeight="1">
      <c r="A432" s="10" t="s">
        <v>292</v>
      </c>
      <c r="B432" s="10">
        <v>530</v>
      </c>
      <c r="C432" s="11">
        <v>17303.95</v>
      </c>
      <c r="D432" s="12">
        <v>2.2000000000000001E-3</v>
      </c>
      <c r="E432" s="12">
        <v>-5.1000000000000004E-3</v>
      </c>
    </row>
    <row r="433" spans="1:5" ht="14.25" customHeight="1">
      <c r="A433" s="10" t="s">
        <v>293</v>
      </c>
      <c r="B433" s="10">
        <v>528.85</v>
      </c>
      <c r="C433" s="11">
        <v>17392.7</v>
      </c>
      <c r="D433" s="12">
        <v>1.32E-2</v>
      </c>
      <c r="E433" s="12">
        <v>-4.1999999999999997E-3</v>
      </c>
    </row>
    <row r="434" spans="1:5" ht="14.25" customHeight="1">
      <c r="A434" s="10" t="s">
        <v>294</v>
      </c>
      <c r="B434" s="10">
        <v>521.95000000000005</v>
      </c>
      <c r="C434" s="11">
        <v>17465.8</v>
      </c>
      <c r="D434" s="12">
        <v>1.03E-2</v>
      </c>
      <c r="E434" s="12">
        <v>-2.5999999999999999E-3</v>
      </c>
    </row>
    <row r="435" spans="1:5" ht="14.25" customHeight="1">
      <c r="A435" s="10" t="s">
        <v>295</v>
      </c>
      <c r="B435" s="10">
        <v>516.65</v>
      </c>
      <c r="C435" s="11">
        <v>17511.25</v>
      </c>
      <c r="D435" s="12">
        <v>9.2999999999999992E-3</v>
      </c>
      <c r="E435" s="12">
        <v>-2.5000000000000001E-3</v>
      </c>
    </row>
    <row r="436" spans="1:5" ht="14.25" customHeight="1">
      <c r="A436" s="10" t="s">
        <v>296</v>
      </c>
      <c r="B436" s="10">
        <v>511.9</v>
      </c>
      <c r="C436" s="11">
        <v>17554.3</v>
      </c>
      <c r="D436" s="12">
        <v>1.23E-2</v>
      </c>
      <c r="E436" s="12">
        <v>-1.5299999999999999E-2</v>
      </c>
    </row>
    <row r="437" spans="1:5" ht="14.25" customHeight="1">
      <c r="A437" s="10" t="s">
        <v>297</v>
      </c>
      <c r="B437" s="10">
        <v>505.7</v>
      </c>
      <c r="C437" s="11">
        <v>17826.7</v>
      </c>
      <c r="D437" s="12">
        <v>-1.35E-2</v>
      </c>
      <c r="E437" s="12">
        <v>-1E-3</v>
      </c>
    </row>
    <row r="438" spans="1:5" ht="14.25" customHeight="1">
      <c r="A438" s="10" t="s">
        <v>298</v>
      </c>
      <c r="B438" s="10">
        <v>512.6</v>
      </c>
      <c r="C438" s="11">
        <v>17844.599999999999</v>
      </c>
      <c r="D438" s="12">
        <v>-2.7000000000000001E-3</v>
      </c>
      <c r="E438" s="12">
        <v>-5.5999999999999999E-3</v>
      </c>
    </row>
    <row r="439" spans="1:5" ht="14.25" customHeight="1">
      <c r="A439" s="10" t="s">
        <v>299</v>
      </c>
      <c r="B439" s="10">
        <v>514</v>
      </c>
      <c r="C439" s="11">
        <v>17944.2</v>
      </c>
      <c r="D439" s="12">
        <v>2.7000000000000001E-3</v>
      </c>
      <c r="E439" s="12">
        <v>-5.1000000000000004E-3</v>
      </c>
    </row>
    <row r="440" spans="1:5" ht="14.25" customHeight="1">
      <c r="A440" s="10" t="s">
        <v>300</v>
      </c>
      <c r="B440" s="10">
        <v>512.6</v>
      </c>
      <c r="C440" s="11">
        <v>18035.849999999999</v>
      </c>
      <c r="D440" s="12">
        <v>2.8899999999999999E-2</v>
      </c>
      <c r="E440" s="12">
        <v>1.1000000000000001E-3</v>
      </c>
    </row>
    <row r="441" spans="1:5" ht="14.25" customHeight="1">
      <c r="A441" s="10" t="s">
        <v>301</v>
      </c>
      <c r="B441" s="10">
        <v>498.2</v>
      </c>
      <c r="C441" s="11">
        <v>18015.849999999999</v>
      </c>
      <c r="D441" s="12">
        <v>1.66E-2</v>
      </c>
      <c r="E441" s="12">
        <v>4.7999999999999996E-3</v>
      </c>
    </row>
    <row r="442" spans="1:5" ht="14.25" customHeight="1">
      <c r="A442" s="10" t="s">
        <v>302</v>
      </c>
      <c r="B442" s="10">
        <v>490.05</v>
      </c>
      <c r="C442" s="11">
        <v>17929.849999999999</v>
      </c>
      <c r="D442" s="12">
        <v>-1.21E-2</v>
      </c>
      <c r="E442" s="12">
        <v>8.8999999999999999E-3</v>
      </c>
    </row>
    <row r="443" spans="1:5" ht="14.25" customHeight="1">
      <c r="A443" s="10" t="s">
        <v>303</v>
      </c>
      <c r="B443" s="10">
        <v>496.05</v>
      </c>
      <c r="C443" s="11">
        <v>17770.900000000001</v>
      </c>
      <c r="D443" s="12">
        <v>2.7000000000000001E-3</v>
      </c>
      <c r="E443" s="12">
        <v>-4.7999999999999996E-3</v>
      </c>
    </row>
    <row r="444" spans="1:5" ht="14.25" customHeight="1">
      <c r="A444" s="18">
        <v>45201</v>
      </c>
      <c r="B444" s="10">
        <v>494.7</v>
      </c>
      <c r="C444" s="11">
        <v>17856.5</v>
      </c>
      <c r="D444" s="12">
        <v>2.01E-2</v>
      </c>
      <c r="E444" s="12">
        <v>-2.0999999999999999E-3</v>
      </c>
    </row>
    <row r="445" spans="1:5" ht="14.25" customHeight="1">
      <c r="A445" s="18">
        <v>45171</v>
      </c>
      <c r="B445" s="10">
        <v>484.95</v>
      </c>
      <c r="C445" s="11">
        <v>17893.45</v>
      </c>
      <c r="D445" s="12">
        <v>-4.8999999999999998E-3</v>
      </c>
      <c r="E445" s="12">
        <v>1.1999999999999999E-3</v>
      </c>
    </row>
    <row r="446" spans="1:5" ht="14.25" customHeight="1">
      <c r="A446" s="18">
        <v>45140</v>
      </c>
      <c r="B446" s="10">
        <v>487.35</v>
      </c>
      <c r="C446" s="11">
        <v>17871.7</v>
      </c>
      <c r="D446" s="12">
        <v>-5.4999999999999997E-3</v>
      </c>
      <c r="E446" s="12">
        <v>8.5000000000000006E-3</v>
      </c>
    </row>
    <row r="447" spans="1:5" ht="14.25" customHeight="1">
      <c r="A447" s="18">
        <v>45109</v>
      </c>
      <c r="B447" s="10">
        <v>490.05</v>
      </c>
      <c r="C447" s="11">
        <v>17721.5</v>
      </c>
      <c r="D447" s="12">
        <v>-1.09E-2</v>
      </c>
      <c r="E447" s="12">
        <v>-2.3999999999999998E-3</v>
      </c>
    </row>
    <row r="448" spans="1:5" ht="14.25" customHeight="1">
      <c r="A448" s="18">
        <v>45079</v>
      </c>
      <c r="B448" s="10">
        <v>495.45</v>
      </c>
      <c r="C448" s="11">
        <v>17764.599999999999</v>
      </c>
      <c r="D448" s="12">
        <v>-2.5000000000000001E-2</v>
      </c>
      <c r="E448" s="12">
        <v>-5.0000000000000001E-3</v>
      </c>
    </row>
    <row r="449" spans="1:5" ht="14.25" customHeight="1">
      <c r="A449" s="18">
        <v>44987</v>
      </c>
      <c r="B449" s="10">
        <v>508.15</v>
      </c>
      <c r="C449" s="11">
        <v>17854.05</v>
      </c>
      <c r="D449" s="12">
        <v>5.8999999999999999E-3</v>
      </c>
      <c r="E449" s="12">
        <v>1.38E-2</v>
      </c>
    </row>
    <row r="450" spans="1:5" ht="14.25" customHeight="1">
      <c r="A450" s="18">
        <v>44959</v>
      </c>
      <c r="B450" s="10">
        <v>505.15</v>
      </c>
      <c r="C450" s="11">
        <v>17610.400000000001</v>
      </c>
      <c r="D450" s="12">
        <v>-1.9800000000000002E-2</v>
      </c>
      <c r="E450" s="12">
        <v>-2.9999999999999997E-4</v>
      </c>
    </row>
    <row r="451" spans="1:5" ht="14.25" customHeight="1">
      <c r="A451" s="18">
        <v>44928</v>
      </c>
      <c r="B451" s="10">
        <v>515.35</v>
      </c>
      <c r="C451" s="11">
        <v>17616.3</v>
      </c>
      <c r="D451" s="12">
        <v>1E-4</v>
      </c>
      <c r="E451" s="12">
        <v>-2.5999999999999999E-3</v>
      </c>
    </row>
    <row r="452" spans="1:5" ht="14.25" customHeight="1">
      <c r="A452" s="10" t="s">
        <v>304</v>
      </c>
      <c r="B452" s="10">
        <v>515.29999999999995</v>
      </c>
      <c r="C452" s="11">
        <v>17662.150000000001</v>
      </c>
      <c r="D452" s="12">
        <v>3.2399999999999998E-2</v>
      </c>
      <c r="E452" s="12">
        <v>6.9999999999999999E-4</v>
      </c>
    </row>
    <row r="453" spans="1:5" ht="14.25" customHeight="1">
      <c r="A453" s="10" t="s">
        <v>305</v>
      </c>
      <c r="B453" s="10">
        <v>499.15</v>
      </c>
      <c r="C453" s="11">
        <v>17648.95</v>
      </c>
      <c r="D453" s="12">
        <v>-2.0999999999999999E-3</v>
      </c>
      <c r="E453" s="12">
        <v>2.5000000000000001E-3</v>
      </c>
    </row>
    <row r="454" spans="1:5" ht="14.25" customHeight="1">
      <c r="A454" s="10" t="s">
        <v>306</v>
      </c>
      <c r="B454" s="10">
        <v>500.2</v>
      </c>
      <c r="C454" s="11">
        <v>17604.349999999999</v>
      </c>
      <c r="D454" s="12">
        <v>-4.6100000000000002E-2</v>
      </c>
      <c r="E454" s="12">
        <v>-1.61E-2</v>
      </c>
    </row>
    <row r="455" spans="1:5" ht="14.25" customHeight="1">
      <c r="A455" s="10" t="s">
        <v>307</v>
      </c>
      <c r="B455" s="10">
        <v>524.35</v>
      </c>
      <c r="C455" s="11">
        <v>17891.95</v>
      </c>
      <c r="D455" s="12">
        <v>1.1900000000000001E-2</v>
      </c>
      <c r="E455" s="12">
        <v>-1.2500000000000001E-2</v>
      </c>
    </row>
    <row r="456" spans="1:5" ht="14.25" customHeight="1">
      <c r="A456" s="10" t="s">
        <v>308</v>
      </c>
      <c r="B456" s="10">
        <v>518.20000000000005</v>
      </c>
      <c r="C456" s="11">
        <v>18118.3</v>
      </c>
      <c r="D456" s="12">
        <v>-6.2799999999999995E-2</v>
      </c>
      <c r="E456" s="12">
        <v>0</v>
      </c>
    </row>
    <row r="457" spans="1:5" ht="14.25" customHeight="1">
      <c r="A457" s="10" t="s">
        <v>309</v>
      </c>
      <c r="B457" s="10">
        <v>552.9</v>
      </c>
      <c r="C457" s="11">
        <v>18118.55</v>
      </c>
      <c r="D457" s="12">
        <v>-1.5E-3</v>
      </c>
      <c r="E457" s="12">
        <v>5.0000000000000001E-3</v>
      </c>
    </row>
    <row r="458" spans="1:5" ht="14.25" customHeight="1">
      <c r="A458" s="10" t="s">
        <v>310</v>
      </c>
      <c r="B458" s="10">
        <v>553.75</v>
      </c>
      <c r="C458" s="11">
        <v>18027.650000000001</v>
      </c>
      <c r="D458" s="12">
        <v>3.4000000000000002E-2</v>
      </c>
      <c r="E458" s="12">
        <v>-4.4000000000000003E-3</v>
      </c>
    </row>
    <row r="459" spans="1:5" ht="14.25" customHeight="1">
      <c r="A459" s="10" t="s">
        <v>311</v>
      </c>
      <c r="B459" s="10">
        <v>535.54999999999995</v>
      </c>
      <c r="C459" s="11">
        <v>18107.849999999999</v>
      </c>
      <c r="D459" s="12">
        <v>3.15E-2</v>
      </c>
      <c r="E459" s="12">
        <v>-3.2000000000000002E-3</v>
      </c>
    </row>
    <row r="460" spans="1:5" ht="14.25" customHeight="1">
      <c r="A460" s="10" t="s">
        <v>312</v>
      </c>
      <c r="B460" s="10">
        <v>519.20000000000005</v>
      </c>
      <c r="C460" s="11">
        <v>18165.349999999999</v>
      </c>
      <c r="D460" s="12">
        <v>-2.63E-2</v>
      </c>
      <c r="E460" s="12">
        <v>6.1999999999999998E-3</v>
      </c>
    </row>
    <row r="461" spans="1:5" ht="14.25" customHeight="1">
      <c r="A461" s="10" t="s">
        <v>313</v>
      </c>
      <c r="B461" s="10">
        <v>533.20000000000005</v>
      </c>
      <c r="C461" s="11">
        <v>18053.3</v>
      </c>
      <c r="D461" s="12">
        <v>6.7000000000000002E-3</v>
      </c>
      <c r="E461" s="12">
        <v>8.8999999999999999E-3</v>
      </c>
    </row>
    <row r="462" spans="1:5" ht="14.25" customHeight="1">
      <c r="A462" s="10" t="s">
        <v>314</v>
      </c>
      <c r="B462" s="10">
        <v>529.65</v>
      </c>
      <c r="C462" s="11">
        <v>17894.849999999999</v>
      </c>
      <c r="D462" s="12">
        <v>1.89E-2</v>
      </c>
      <c r="E462" s="12">
        <v>-3.3999999999999998E-3</v>
      </c>
    </row>
    <row r="463" spans="1:5" ht="14.25" customHeight="1">
      <c r="A463" s="10" t="s">
        <v>315</v>
      </c>
      <c r="B463" s="10">
        <v>519.85</v>
      </c>
      <c r="C463" s="11">
        <v>17956.599999999999</v>
      </c>
      <c r="D463" s="12">
        <v>8.9999999999999998E-4</v>
      </c>
      <c r="E463" s="12">
        <v>5.4999999999999997E-3</v>
      </c>
    </row>
    <row r="464" spans="1:5" ht="14.25" customHeight="1">
      <c r="A464" s="18">
        <v>45261</v>
      </c>
      <c r="B464" s="10">
        <v>519.4</v>
      </c>
      <c r="C464" s="11">
        <v>17858.2</v>
      </c>
      <c r="D464" s="12">
        <v>-6.1000000000000004E-3</v>
      </c>
      <c r="E464" s="12">
        <v>-2.0999999999999999E-3</v>
      </c>
    </row>
    <row r="465" spans="1:5" ht="14.25" customHeight="1">
      <c r="A465" s="18">
        <v>45231</v>
      </c>
      <c r="B465" s="10">
        <v>522.6</v>
      </c>
      <c r="C465" s="11">
        <v>17895.7</v>
      </c>
      <c r="D465" s="12">
        <v>2.5700000000000001E-2</v>
      </c>
      <c r="E465" s="12">
        <v>-1E-3</v>
      </c>
    </row>
    <row r="466" spans="1:5" ht="14.25" customHeight="1">
      <c r="A466" s="18">
        <v>45200</v>
      </c>
      <c r="B466" s="10">
        <v>509.5</v>
      </c>
      <c r="C466" s="11">
        <v>17914.150000000001</v>
      </c>
      <c r="D466" s="12">
        <v>-4.0300000000000002E-2</v>
      </c>
      <c r="E466" s="12">
        <v>-1.03E-2</v>
      </c>
    </row>
    <row r="467" spans="1:5" ht="14.25" customHeight="1">
      <c r="A467" s="18">
        <v>45170</v>
      </c>
      <c r="B467" s="10">
        <v>530.9</v>
      </c>
      <c r="C467" s="11">
        <v>18101.2</v>
      </c>
      <c r="D467" s="12">
        <v>-2.8E-3</v>
      </c>
      <c r="E467" s="12">
        <v>1.35E-2</v>
      </c>
    </row>
    <row r="468" spans="1:5" ht="14.25" customHeight="1">
      <c r="A468" s="18">
        <v>45078</v>
      </c>
      <c r="B468" s="10">
        <v>532.4</v>
      </c>
      <c r="C468" s="11">
        <v>17859.45</v>
      </c>
      <c r="D468" s="12">
        <v>-2.18E-2</v>
      </c>
      <c r="E468" s="12">
        <v>-7.4000000000000003E-3</v>
      </c>
    </row>
    <row r="469" spans="1:5" ht="14.25" customHeight="1">
      <c r="A469" s="18">
        <v>45047</v>
      </c>
      <c r="B469" s="10">
        <v>544.25</v>
      </c>
      <c r="C469" s="11">
        <v>17992.150000000001</v>
      </c>
      <c r="D469" s="12">
        <v>-2.1299999999999999E-2</v>
      </c>
      <c r="E469" s="12">
        <v>-2.8E-3</v>
      </c>
    </row>
    <row r="470" spans="1:5" ht="14.25" customHeight="1">
      <c r="A470" s="18">
        <v>45017</v>
      </c>
      <c r="B470" s="10">
        <v>556.1</v>
      </c>
      <c r="C470" s="11">
        <v>18042.95</v>
      </c>
      <c r="D470" s="12">
        <v>-2.3300000000000001E-2</v>
      </c>
      <c r="E470" s="12">
        <v>-1.04E-2</v>
      </c>
    </row>
    <row r="471" spans="1:5" ht="14.25" customHeight="1">
      <c r="A471" s="18">
        <v>44986</v>
      </c>
      <c r="B471" s="10">
        <v>569.35</v>
      </c>
      <c r="C471" s="11">
        <v>18232.55</v>
      </c>
      <c r="D471" s="12">
        <v>7.9000000000000008E-3</v>
      </c>
      <c r="E471" s="12">
        <v>1.9E-3</v>
      </c>
    </row>
    <row r="472" spans="1:5" ht="14.25" customHeight="1">
      <c r="A472" s="18">
        <v>44958</v>
      </c>
      <c r="B472" s="10">
        <v>564.9</v>
      </c>
      <c r="C472" s="11">
        <v>18197.45</v>
      </c>
      <c r="D472" s="12">
        <v>1.0699999999999999E-2</v>
      </c>
      <c r="E472" s="12">
        <v>5.1000000000000004E-3</v>
      </c>
    </row>
    <row r="473" spans="1:5" ht="14.25" customHeight="1">
      <c r="A473" s="10" t="s">
        <v>316</v>
      </c>
      <c r="B473" s="10">
        <v>558.9</v>
      </c>
      <c r="C473" s="11">
        <v>18105.3</v>
      </c>
      <c r="D473" s="12">
        <v>1.66E-2</v>
      </c>
      <c r="E473" s="12">
        <v>-4.7000000000000002E-3</v>
      </c>
    </row>
    <row r="474" spans="1:5" ht="14.25" customHeight="1">
      <c r="A474" s="10" t="s">
        <v>317</v>
      </c>
      <c r="B474" s="10">
        <v>549.79999999999995</v>
      </c>
      <c r="C474" s="11">
        <v>18191</v>
      </c>
      <c r="D474" s="12">
        <v>1.8100000000000002E-2</v>
      </c>
      <c r="E474" s="12">
        <v>3.8E-3</v>
      </c>
    </row>
    <row r="475" spans="1:5" ht="14.25" customHeight="1">
      <c r="A475" s="10" t="s">
        <v>318</v>
      </c>
      <c r="B475" s="10">
        <v>540.04999999999995</v>
      </c>
      <c r="C475" s="11">
        <v>18122.5</v>
      </c>
      <c r="D475" s="12">
        <v>6.1999999999999998E-3</v>
      </c>
      <c r="E475" s="12">
        <v>-5.0000000000000001E-4</v>
      </c>
    </row>
    <row r="476" spans="1:5" ht="14.25" customHeight="1">
      <c r="A476" s="10" t="s">
        <v>319</v>
      </c>
      <c r="B476" s="10">
        <v>536.70000000000005</v>
      </c>
      <c r="C476" s="11">
        <v>18132.3</v>
      </c>
      <c r="D476" s="12">
        <v>-6.9999999999999999E-4</v>
      </c>
      <c r="E476" s="12">
        <v>6.4999999999999997E-3</v>
      </c>
    </row>
    <row r="477" spans="1:5" ht="14.25" customHeight="1">
      <c r="A477" s="10" t="s">
        <v>320</v>
      </c>
      <c r="B477" s="10">
        <v>537.04999999999995</v>
      </c>
      <c r="C477" s="11">
        <v>18014.599999999999</v>
      </c>
      <c r="D477" s="12">
        <v>0.03</v>
      </c>
      <c r="E477" s="12">
        <v>1.17E-2</v>
      </c>
    </row>
    <row r="478" spans="1:5" ht="14.25" customHeight="1">
      <c r="A478" s="10" t="s">
        <v>321</v>
      </c>
      <c r="B478" s="10">
        <v>521.4</v>
      </c>
      <c r="C478" s="11">
        <v>17806.8</v>
      </c>
      <c r="D478" s="12">
        <v>-1.18E-2</v>
      </c>
      <c r="E478" s="12">
        <v>-1.77E-2</v>
      </c>
    </row>
    <row r="479" spans="1:5" ht="14.25" customHeight="1">
      <c r="A479" s="10" t="s">
        <v>322</v>
      </c>
      <c r="B479" s="10">
        <v>527.6</v>
      </c>
      <c r="C479" s="11">
        <v>18127.349999999999</v>
      </c>
      <c r="D479" s="12">
        <v>6.9999999999999999E-4</v>
      </c>
      <c r="E479" s="12">
        <v>-3.8999999999999998E-3</v>
      </c>
    </row>
    <row r="480" spans="1:5" ht="14.25" customHeight="1">
      <c r="A480" s="10" t="s">
        <v>323</v>
      </c>
      <c r="B480" s="10">
        <v>527.25</v>
      </c>
      <c r="C480" s="11">
        <v>18199.099999999999</v>
      </c>
      <c r="D480" s="12">
        <v>-4.1500000000000002E-2</v>
      </c>
      <c r="E480" s="12">
        <v>-1.01E-2</v>
      </c>
    </row>
    <row r="481" spans="1:5" ht="14.25" customHeight="1">
      <c r="A481" s="10" t="s">
        <v>324</v>
      </c>
      <c r="B481" s="10">
        <v>550.04999999999995</v>
      </c>
      <c r="C481" s="11">
        <v>18385.3</v>
      </c>
      <c r="D481" s="12">
        <v>1.8800000000000001E-2</v>
      </c>
      <c r="E481" s="12">
        <v>-1.9E-3</v>
      </c>
    </row>
    <row r="482" spans="1:5" ht="14.25" customHeight="1">
      <c r="A482" s="10" t="s">
        <v>325</v>
      </c>
      <c r="B482" s="10">
        <v>539.9</v>
      </c>
      <c r="C482" s="11">
        <v>18420.45</v>
      </c>
      <c r="D482" s="12">
        <v>-6.0000000000000001E-3</v>
      </c>
      <c r="E482" s="12">
        <v>8.3000000000000001E-3</v>
      </c>
    </row>
    <row r="483" spans="1:5" ht="14.25" customHeight="1">
      <c r="A483" s="10" t="s">
        <v>326</v>
      </c>
      <c r="B483" s="10">
        <v>543.15</v>
      </c>
      <c r="C483" s="11">
        <v>18269</v>
      </c>
      <c r="D483" s="12">
        <v>-2.1399999999999999E-2</v>
      </c>
      <c r="E483" s="12">
        <v>-7.9000000000000008E-3</v>
      </c>
    </row>
    <row r="484" spans="1:5" ht="14.25" customHeight="1">
      <c r="A484" s="10" t="s">
        <v>327</v>
      </c>
      <c r="B484" s="10">
        <v>555.04999999999995</v>
      </c>
      <c r="C484" s="11">
        <v>18414.900000000001</v>
      </c>
      <c r="D484" s="12">
        <v>1.46E-2</v>
      </c>
      <c r="E484" s="12">
        <v>-1.32E-2</v>
      </c>
    </row>
    <row r="485" spans="1:5" ht="14.25" customHeight="1">
      <c r="A485" s="10" t="s">
        <v>328</v>
      </c>
      <c r="B485" s="10">
        <v>547.04999999999995</v>
      </c>
      <c r="C485" s="11">
        <v>18660.3</v>
      </c>
      <c r="D485" s="12">
        <v>-2.5600000000000001E-2</v>
      </c>
      <c r="E485" s="12">
        <v>2.8E-3</v>
      </c>
    </row>
    <row r="486" spans="1:5" ht="14.25" customHeight="1">
      <c r="A486" s="10" t="s">
        <v>329</v>
      </c>
      <c r="B486" s="10">
        <v>561.45000000000005</v>
      </c>
      <c r="C486" s="11">
        <v>18608</v>
      </c>
      <c r="D486" s="12">
        <v>2.3900000000000001E-2</v>
      </c>
      <c r="E486" s="12">
        <v>6.0000000000000001E-3</v>
      </c>
    </row>
    <row r="487" spans="1:5" ht="14.25" customHeight="1">
      <c r="A487" s="18">
        <v>44907</v>
      </c>
      <c r="B487" s="10">
        <v>548.35</v>
      </c>
      <c r="C487" s="11">
        <v>18497.150000000001</v>
      </c>
      <c r="D487" s="12">
        <v>3.1399999999999997E-2</v>
      </c>
      <c r="E487" s="12">
        <v>0</v>
      </c>
    </row>
    <row r="488" spans="1:5" ht="14.25" customHeight="1">
      <c r="A488" s="18">
        <v>44816</v>
      </c>
      <c r="B488" s="10">
        <v>531.65</v>
      </c>
      <c r="C488" s="11">
        <v>18496.599999999999</v>
      </c>
      <c r="D488" s="12">
        <v>2.4400000000000002E-2</v>
      </c>
      <c r="E488" s="12">
        <v>-6.1000000000000004E-3</v>
      </c>
    </row>
    <row r="489" spans="1:5" ht="14.25" customHeight="1">
      <c r="A489" s="18">
        <v>44785</v>
      </c>
      <c r="B489" s="10">
        <v>519</v>
      </c>
      <c r="C489" s="11">
        <v>18609.349999999999</v>
      </c>
      <c r="D489" s="12">
        <v>3.0200000000000001E-2</v>
      </c>
      <c r="E489" s="12">
        <v>2.5999999999999999E-3</v>
      </c>
    </row>
    <row r="490" spans="1:5" ht="14.25" customHeight="1">
      <c r="A490" s="18">
        <v>44754</v>
      </c>
      <c r="B490" s="10">
        <v>503.8</v>
      </c>
      <c r="C490" s="11">
        <v>18560.5</v>
      </c>
      <c r="D490" s="12">
        <v>-1.0800000000000001E-2</v>
      </c>
      <c r="E490" s="12">
        <v>-4.4000000000000003E-3</v>
      </c>
    </row>
    <row r="491" spans="1:5" ht="14.25" customHeight="1">
      <c r="A491" s="18">
        <v>44724</v>
      </c>
      <c r="B491" s="10">
        <v>509.3</v>
      </c>
      <c r="C491" s="11">
        <v>18642.75</v>
      </c>
      <c r="D491" s="12">
        <v>-1.2999999999999999E-2</v>
      </c>
      <c r="E491" s="12">
        <v>-3.0999999999999999E-3</v>
      </c>
    </row>
    <row r="492" spans="1:5" ht="14.25" customHeight="1">
      <c r="A492" s="18">
        <v>44693</v>
      </c>
      <c r="B492" s="10">
        <v>516</v>
      </c>
      <c r="C492" s="11">
        <v>18701.05</v>
      </c>
      <c r="D492" s="12">
        <v>-1.4E-2</v>
      </c>
      <c r="E492" s="12">
        <v>2.9999999999999997E-4</v>
      </c>
    </row>
    <row r="493" spans="1:5" ht="14.25" customHeight="1">
      <c r="A493" s="18">
        <v>44604</v>
      </c>
      <c r="B493" s="10">
        <v>523.35</v>
      </c>
      <c r="C493" s="11">
        <v>18696.099999999999</v>
      </c>
      <c r="D493" s="12">
        <v>-7.1999999999999998E-3</v>
      </c>
      <c r="E493" s="12">
        <v>-6.1999999999999998E-3</v>
      </c>
    </row>
    <row r="494" spans="1:5" ht="14.25" customHeight="1">
      <c r="A494" s="18">
        <v>44573</v>
      </c>
      <c r="B494" s="10">
        <v>527.15</v>
      </c>
      <c r="C494" s="11">
        <v>18812.5</v>
      </c>
      <c r="D494" s="12">
        <v>3.9399999999999998E-2</v>
      </c>
      <c r="E494" s="12">
        <v>2.8999999999999998E-3</v>
      </c>
    </row>
    <row r="495" spans="1:5" ht="14.25" customHeight="1">
      <c r="A495" s="10" t="s">
        <v>330</v>
      </c>
      <c r="B495" s="10">
        <v>507.15</v>
      </c>
      <c r="C495" s="11">
        <v>18758.349999999999</v>
      </c>
      <c r="D495" s="12">
        <v>-1.9599999999999999E-2</v>
      </c>
      <c r="E495" s="12">
        <v>7.4999999999999997E-3</v>
      </c>
    </row>
    <row r="496" spans="1:5" ht="14.25" customHeight="1">
      <c r="A496" s="10" t="s">
        <v>331</v>
      </c>
      <c r="B496" s="10">
        <v>517.29999999999995</v>
      </c>
      <c r="C496" s="11">
        <v>18618.05</v>
      </c>
      <c r="D496" s="12">
        <v>-1.11E-2</v>
      </c>
      <c r="E496" s="12">
        <v>3.0000000000000001E-3</v>
      </c>
    </row>
    <row r="497" spans="1:5" ht="14.25" customHeight="1">
      <c r="A497" s="10" t="s">
        <v>332</v>
      </c>
      <c r="B497" s="10">
        <v>523.1</v>
      </c>
      <c r="C497" s="11">
        <v>18562.75</v>
      </c>
      <c r="D497" s="12">
        <v>1.7999999999999999E-2</v>
      </c>
      <c r="E497" s="12">
        <v>2.7000000000000001E-3</v>
      </c>
    </row>
    <row r="498" spans="1:5" ht="14.25" customHeight="1">
      <c r="A498" s="10" t="s">
        <v>333</v>
      </c>
      <c r="B498" s="10">
        <v>513.85</v>
      </c>
      <c r="C498" s="11">
        <v>18512.75</v>
      </c>
      <c r="D498" s="12">
        <v>-2.8999999999999998E-3</v>
      </c>
      <c r="E498" s="12">
        <v>1.6000000000000001E-3</v>
      </c>
    </row>
    <row r="499" spans="1:5" ht="14.25" customHeight="1">
      <c r="A499" s="10" t="s">
        <v>334</v>
      </c>
      <c r="B499" s="10">
        <v>515.35</v>
      </c>
      <c r="C499" s="11">
        <v>18484.099999999999</v>
      </c>
      <c r="D499" s="12">
        <v>5.1000000000000004E-3</v>
      </c>
      <c r="E499" s="12">
        <v>1.1900000000000001E-2</v>
      </c>
    </row>
    <row r="500" spans="1:5" ht="14.25" customHeight="1">
      <c r="A500" s="10" t="s">
        <v>335</v>
      </c>
      <c r="B500" s="10">
        <v>512.75</v>
      </c>
      <c r="C500" s="11">
        <v>18267.25</v>
      </c>
      <c r="D500" s="12">
        <v>-1.3599999999999999E-2</v>
      </c>
      <c r="E500" s="12">
        <v>1.2999999999999999E-3</v>
      </c>
    </row>
    <row r="501" spans="1:5" ht="14.25" customHeight="1">
      <c r="A501" s="10" t="s">
        <v>336</v>
      </c>
      <c r="B501" s="10">
        <v>519.79999999999995</v>
      </c>
      <c r="C501" s="11">
        <v>18244.2</v>
      </c>
      <c r="D501" s="12">
        <v>2.3699999999999999E-2</v>
      </c>
      <c r="E501" s="12">
        <v>4.5999999999999999E-3</v>
      </c>
    </row>
    <row r="502" spans="1:5" ht="14.25" customHeight="1">
      <c r="A502" s="10" t="s">
        <v>340</v>
      </c>
      <c r="B502" s="10">
        <v>507.75</v>
      </c>
      <c r="C502" s="11">
        <v>18159.95</v>
      </c>
      <c r="D502" s="12">
        <v>2.1499999999999998E-2</v>
      </c>
      <c r="E502" s="12">
        <v>-8.0999999999999996E-3</v>
      </c>
    </row>
    <row r="503" spans="1:5" ht="14.25" customHeight="1">
      <c r="A503" s="10" t="s">
        <v>341</v>
      </c>
      <c r="B503" s="10">
        <v>497.05</v>
      </c>
      <c r="C503" s="11">
        <v>18307.650000000001</v>
      </c>
      <c r="D503" s="12">
        <v>-1.4E-3</v>
      </c>
      <c r="E503" s="12">
        <v>-2E-3</v>
      </c>
    </row>
    <row r="504" spans="1:5" ht="14.25" customHeight="1">
      <c r="A504" s="10" t="s">
        <v>342</v>
      </c>
      <c r="B504" s="10">
        <v>497.75</v>
      </c>
      <c r="C504" s="11">
        <v>18343.900000000001</v>
      </c>
      <c r="D504" s="12">
        <v>6.6E-3</v>
      </c>
      <c r="E504" s="12">
        <v>-3.5999999999999999E-3</v>
      </c>
    </row>
    <row r="505" spans="1:5" ht="14.25" customHeight="1">
      <c r="A505" s="10" t="s">
        <v>343</v>
      </c>
      <c r="B505" s="10">
        <v>494.5</v>
      </c>
      <c r="C505" s="11">
        <v>18409.650000000001</v>
      </c>
      <c r="D505" s="12">
        <v>2.1899999999999999E-2</v>
      </c>
      <c r="E505" s="12">
        <v>2.9999999999999997E-4</v>
      </c>
    </row>
    <row r="506" spans="1:5" ht="14.25" customHeight="1">
      <c r="A506" s="10" t="s">
        <v>344</v>
      </c>
      <c r="B506" s="10">
        <v>483.9</v>
      </c>
      <c r="C506" s="11">
        <v>18403.400000000001</v>
      </c>
      <c r="D506" s="12">
        <v>-4.8399999999999999E-2</v>
      </c>
      <c r="E506" s="12">
        <v>4.1000000000000003E-3</v>
      </c>
    </row>
    <row r="507" spans="1:5" ht="14.25" customHeight="1">
      <c r="A507" s="10" t="s">
        <v>345</v>
      </c>
      <c r="B507" s="10">
        <v>508.5</v>
      </c>
      <c r="C507" s="11">
        <v>18329.150000000001</v>
      </c>
      <c r="D507" s="12">
        <v>4.4999999999999997E-3</v>
      </c>
      <c r="E507" s="12">
        <v>-1.1000000000000001E-3</v>
      </c>
    </row>
    <row r="508" spans="1:5" ht="14.25" customHeight="1">
      <c r="A508" s="18">
        <v>44876</v>
      </c>
      <c r="B508" s="10">
        <v>506.2</v>
      </c>
      <c r="C508" s="11">
        <v>18349.7</v>
      </c>
      <c r="D508" s="12">
        <v>1.2699999999999999E-2</v>
      </c>
      <c r="E508" s="12">
        <v>1.78E-2</v>
      </c>
    </row>
    <row r="509" spans="1:5" ht="14.25" customHeight="1">
      <c r="A509" s="18">
        <v>44845</v>
      </c>
      <c r="B509" s="10">
        <v>499.85</v>
      </c>
      <c r="C509" s="11">
        <v>18028.2</v>
      </c>
      <c r="D509" s="12">
        <v>-1.9E-3</v>
      </c>
      <c r="E509" s="12">
        <v>-7.1000000000000004E-3</v>
      </c>
    </row>
    <row r="510" spans="1:5" ht="14.25" customHeight="1">
      <c r="A510" s="18">
        <v>44815</v>
      </c>
      <c r="B510" s="10">
        <v>500.8</v>
      </c>
      <c r="C510" s="11">
        <v>18157</v>
      </c>
      <c r="D510" s="12">
        <v>7.6E-3</v>
      </c>
      <c r="E510" s="12">
        <v>-2.5000000000000001E-3</v>
      </c>
    </row>
    <row r="511" spans="1:5" ht="14.25" customHeight="1">
      <c r="A511" s="18">
        <v>44753</v>
      </c>
      <c r="B511" s="10">
        <v>497</v>
      </c>
      <c r="C511" s="11">
        <v>18202.8</v>
      </c>
      <c r="D511" s="12">
        <v>4.3700000000000003E-2</v>
      </c>
      <c r="E511" s="12">
        <v>4.7000000000000002E-3</v>
      </c>
    </row>
    <row r="512" spans="1:5" ht="14.25" customHeight="1">
      <c r="A512" s="18">
        <v>44662</v>
      </c>
      <c r="B512" s="10">
        <v>476.2</v>
      </c>
      <c r="C512" s="11">
        <v>18117.150000000001</v>
      </c>
      <c r="D512" s="12">
        <v>2.2100000000000002E-2</v>
      </c>
      <c r="E512" s="12">
        <v>3.5999999999999999E-3</v>
      </c>
    </row>
    <row r="513" spans="1:5" ht="14.25" customHeight="1">
      <c r="A513" s="18">
        <v>44631</v>
      </c>
      <c r="B513" s="10">
        <v>465.9</v>
      </c>
      <c r="C513" s="11">
        <v>18052.7</v>
      </c>
      <c r="D513" s="12">
        <v>8.8000000000000005E-3</v>
      </c>
      <c r="E513" s="12">
        <v>-1.6999999999999999E-3</v>
      </c>
    </row>
    <row r="514" spans="1:5" ht="14.25" customHeight="1">
      <c r="A514" s="18">
        <v>44603</v>
      </c>
      <c r="B514" s="10">
        <v>461.85</v>
      </c>
      <c r="C514" s="11">
        <v>18082.849999999999</v>
      </c>
      <c r="D514" s="12">
        <v>-8.6E-3</v>
      </c>
      <c r="E514" s="12">
        <v>-3.3999999999999998E-3</v>
      </c>
    </row>
    <row r="515" spans="1:5" ht="14.25" customHeight="1">
      <c r="A515" s="18">
        <v>44572</v>
      </c>
      <c r="B515" s="10">
        <v>465.85</v>
      </c>
      <c r="C515" s="11">
        <v>18145.400000000001</v>
      </c>
      <c r="D515" s="12">
        <v>-0.02</v>
      </c>
      <c r="E515" s="12">
        <v>7.4000000000000003E-3</v>
      </c>
    </row>
    <row r="516" spans="1:5" ht="14.25" customHeight="1">
      <c r="A516" s="10" t="s">
        <v>346</v>
      </c>
      <c r="B516" s="10">
        <v>475.35</v>
      </c>
      <c r="C516" s="11">
        <v>18012.2</v>
      </c>
      <c r="D516" s="12">
        <v>1E-4</v>
      </c>
      <c r="E516" s="12">
        <v>1.2699999999999999E-2</v>
      </c>
    </row>
    <row r="517" spans="1:5" ht="14.25" customHeight="1">
      <c r="A517" s="10" t="s">
        <v>347</v>
      </c>
      <c r="B517" s="10">
        <v>475.3</v>
      </c>
      <c r="C517" s="11">
        <v>17786.8</v>
      </c>
      <c r="D517" s="12">
        <v>2.9000000000000001E-2</v>
      </c>
      <c r="E517" s="12">
        <v>2.8E-3</v>
      </c>
    </row>
    <row r="518" spans="1:5" ht="14.25" customHeight="1">
      <c r="A518" s="10" t="s">
        <v>348</v>
      </c>
      <c r="B518" s="10">
        <v>461.9</v>
      </c>
      <c r="C518" s="11">
        <v>17736.95</v>
      </c>
      <c r="D518" s="12">
        <v>9.1999999999999998E-3</v>
      </c>
      <c r="E518" s="12">
        <v>4.5999999999999999E-3</v>
      </c>
    </row>
    <row r="519" spans="1:5" ht="14.25" customHeight="1">
      <c r="A519" s="10" t="s">
        <v>349</v>
      </c>
      <c r="B519" s="10">
        <v>457.7</v>
      </c>
      <c r="C519" s="11">
        <v>17656.349999999999</v>
      </c>
      <c r="D519" s="12">
        <v>-1.2800000000000001E-2</v>
      </c>
      <c r="E519" s="12">
        <v>-4.1999999999999997E-3</v>
      </c>
    </row>
    <row r="520" spans="1:5" ht="14.25" customHeight="1">
      <c r="A520" s="10" t="s">
        <v>350</v>
      </c>
      <c r="B520" s="10">
        <v>463.65</v>
      </c>
      <c r="C520" s="11">
        <v>17730.75</v>
      </c>
      <c r="D520" s="12">
        <v>1.7600000000000001E-2</v>
      </c>
      <c r="E520" s="12">
        <v>8.8000000000000005E-3</v>
      </c>
    </row>
    <row r="521" spans="1:5" ht="14.25" customHeight="1">
      <c r="A521" s="10" t="s">
        <v>351</v>
      </c>
      <c r="B521" s="10">
        <v>455.65</v>
      </c>
      <c r="C521" s="11">
        <v>17576.3</v>
      </c>
      <c r="D521" s="12">
        <v>3.0200000000000001E-2</v>
      </c>
      <c r="E521" s="12">
        <v>6.9999999999999999E-4</v>
      </c>
    </row>
    <row r="522" spans="1:5" ht="14.25" customHeight="1">
      <c r="A522" s="10" t="s">
        <v>352</v>
      </c>
      <c r="B522" s="10">
        <v>442.3</v>
      </c>
      <c r="C522" s="11">
        <v>17563.95</v>
      </c>
      <c r="D522" s="12">
        <v>1.3299999999999999E-2</v>
      </c>
      <c r="E522" s="12">
        <v>3.0000000000000001E-3</v>
      </c>
    </row>
    <row r="523" spans="1:5" ht="14.25" customHeight="1">
      <c r="A523" s="10" t="s">
        <v>353</v>
      </c>
      <c r="B523" s="10">
        <v>436.5</v>
      </c>
      <c r="C523" s="11">
        <v>17512.25</v>
      </c>
      <c r="D523" s="12">
        <v>8.2000000000000007E-3</v>
      </c>
      <c r="E523" s="12">
        <v>1.4E-3</v>
      </c>
    </row>
    <row r="524" spans="1:5" ht="14.25" customHeight="1">
      <c r="A524" s="10" t="s">
        <v>354</v>
      </c>
      <c r="B524" s="10">
        <v>432.95</v>
      </c>
      <c r="C524" s="11">
        <v>17486.95</v>
      </c>
      <c r="D524" s="12">
        <v>-1.0999999999999999E-2</v>
      </c>
      <c r="E524" s="12">
        <v>1.01E-2</v>
      </c>
    </row>
    <row r="525" spans="1:5" ht="14.25" customHeight="1">
      <c r="A525" s="10" t="s">
        <v>355</v>
      </c>
      <c r="B525" s="10">
        <v>437.75</v>
      </c>
      <c r="C525" s="11">
        <v>17311.8</v>
      </c>
      <c r="D525" s="12">
        <v>4.1000000000000003E-3</v>
      </c>
      <c r="E525" s="12">
        <v>7.3000000000000001E-3</v>
      </c>
    </row>
    <row r="526" spans="1:5" ht="14.25" customHeight="1">
      <c r="A526" s="10" t="s">
        <v>356</v>
      </c>
      <c r="B526" s="10">
        <v>435.95</v>
      </c>
      <c r="C526" s="11">
        <v>17185.7</v>
      </c>
      <c r="D526" s="12">
        <v>-1.2200000000000001E-2</v>
      </c>
      <c r="E526" s="12">
        <v>1.01E-2</v>
      </c>
    </row>
    <row r="527" spans="1:5" ht="14.25" customHeight="1">
      <c r="A527" s="10" t="s">
        <v>357</v>
      </c>
      <c r="B527" s="10">
        <v>441.35</v>
      </c>
      <c r="C527" s="11">
        <v>17014.349999999999</v>
      </c>
      <c r="D527" s="12">
        <v>1.6899999999999998E-2</v>
      </c>
      <c r="E527" s="12">
        <v>-6.4000000000000003E-3</v>
      </c>
    </row>
    <row r="528" spans="1:5" ht="14.25" customHeight="1">
      <c r="A528" s="18">
        <v>44905</v>
      </c>
      <c r="B528" s="10">
        <v>434</v>
      </c>
      <c r="C528" s="11">
        <v>17123.599999999999</v>
      </c>
      <c r="D528" s="12">
        <v>-3.1E-2</v>
      </c>
      <c r="E528" s="12">
        <v>8.2000000000000007E-3</v>
      </c>
    </row>
    <row r="529" spans="1:5" ht="14.25" customHeight="1">
      <c r="A529" s="18">
        <v>44875</v>
      </c>
      <c r="B529" s="10">
        <v>447.9</v>
      </c>
      <c r="C529" s="11">
        <v>16983.55</v>
      </c>
      <c r="D529" s="12">
        <v>4.7100000000000003E-2</v>
      </c>
      <c r="E529" s="12">
        <v>-1.49E-2</v>
      </c>
    </row>
    <row r="530" spans="1:5" ht="14.25" customHeight="1">
      <c r="A530" s="18">
        <v>44844</v>
      </c>
      <c r="B530" s="10">
        <v>427.75</v>
      </c>
      <c r="C530" s="11">
        <v>17241</v>
      </c>
      <c r="D530" s="12">
        <v>-2.0999999999999999E-3</v>
      </c>
      <c r="E530" s="12">
        <v>-4.3E-3</v>
      </c>
    </row>
    <row r="531" spans="1:5" ht="14.25" customHeight="1">
      <c r="A531" s="18">
        <v>44752</v>
      </c>
      <c r="B531" s="10">
        <v>428.65</v>
      </c>
      <c r="C531" s="11">
        <v>17314.650000000001</v>
      </c>
      <c r="D531" s="12">
        <v>2.2700000000000001E-2</v>
      </c>
      <c r="E531" s="12">
        <v>-1E-3</v>
      </c>
    </row>
    <row r="532" spans="1:5" ht="14.25" customHeight="1">
      <c r="A532" s="18">
        <v>44722</v>
      </c>
      <c r="B532" s="10">
        <v>419.15</v>
      </c>
      <c r="C532" s="11">
        <v>17331.8</v>
      </c>
      <c r="D532" s="12">
        <v>4.0000000000000002E-4</v>
      </c>
      <c r="E532" s="12">
        <v>3.3E-3</v>
      </c>
    </row>
    <row r="533" spans="1:5" ht="14.25" customHeight="1">
      <c r="A533" s="18">
        <v>44661</v>
      </c>
      <c r="B533" s="10">
        <v>419</v>
      </c>
      <c r="C533" s="11">
        <v>17274.3</v>
      </c>
      <c r="D533" s="12">
        <v>-1.23E-2</v>
      </c>
      <c r="E533" s="12">
        <v>2.29E-2</v>
      </c>
    </row>
    <row r="534" spans="1:5" ht="14.25" customHeight="1">
      <c r="A534" s="18">
        <v>44630</v>
      </c>
      <c r="B534" s="10">
        <v>424.2</v>
      </c>
      <c r="C534" s="11">
        <v>16887.349999999999</v>
      </c>
      <c r="D534" s="12">
        <v>6.6E-3</v>
      </c>
      <c r="E534" s="12">
        <v>-1.21E-2</v>
      </c>
    </row>
    <row r="535" spans="1:5" ht="14.25" customHeight="1">
      <c r="A535" s="10" t="s">
        <v>358</v>
      </c>
      <c r="B535" s="10">
        <v>421.4</v>
      </c>
      <c r="C535" s="11">
        <v>17094.349999999999</v>
      </c>
      <c r="D535" s="12">
        <v>2.92E-2</v>
      </c>
      <c r="E535" s="12">
        <v>1.6400000000000001E-2</v>
      </c>
    </row>
    <row r="536" spans="1:5" ht="14.25" customHeight="1">
      <c r="A536" s="10" t="s">
        <v>359</v>
      </c>
      <c r="B536" s="10">
        <v>409.45</v>
      </c>
      <c r="C536" s="11">
        <v>16818.099999999999</v>
      </c>
      <c r="D536" s="12">
        <v>-1.2500000000000001E-2</v>
      </c>
      <c r="E536" s="12">
        <v>-2.3999999999999998E-3</v>
      </c>
    </row>
    <row r="537" spans="1:5" ht="14.25" customHeight="1">
      <c r="A537" s="10" t="s">
        <v>360</v>
      </c>
      <c r="B537" s="10">
        <v>414.65</v>
      </c>
      <c r="C537" s="11">
        <v>16858.599999999999</v>
      </c>
      <c r="D537" s="12">
        <v>-2.4799999999999999E-2</v>
      </c>
      <c r="E537" s="12">
        <v>-8.6999999999999994E-3</v>
      </c>
    </row>
    <row r="538" spans="1:5" ht="14.25" customHeight="1">
      <c r="A538" s="10" t="s">
        <v>361</v>
      </c>
      <c r="B538" s="10">
        <v>425.2</v>
      </c>
      <c r="C538" s="11">
        <v>17007.400000000001</v>
      </c>
      <c r="D538" s="12">
        <v>4.7199999999999999E-2</v>
      </c>
      <c r="E538" s="12">
        <v>-5.0000000000000001E-4</v>
      </c>
    </row>
    <row r="539" spans="1:5" ht="14.25" customHeight="1">
      <c r="A539" s="10" t="s">
        <v>362</v>
      </c>
      <c r="B539" s="10">
        <v>406.05</v>
      </c>
      <c r="C539" s="11">
        <v>17016.3</v>
      </c>
      <c r="D539" s="12">
        <v>-3.3799999999999997E-2</v>
      </c>
      <c r="E539" s="12">
        <v>-1.7999999999999999E-2</v>
      </c>
    </row>
    <row r="540" spans="1:5" ht="14.25" customHeight="1">
      <c r="A540" s="10" t="s">
        <v>363</v>
      </c>
      <c r="B540" s="10">
        <v>420.25</v>
      </c>
      <c r="C540" s="11">
        <v>17327.349999999999</v>
      </c>
      <c r="D540" s="12">
        <v>-2.92E-2</v>
      </c>
      <c r="E540" s="12">
        <v>-1.72E-2</v>
      </c>
    </row>
    <row r="541" spans="1:5" ht="14.25" customHeight="1">
      <c r="A541" s="10" t="s">
        <v>364</v>
      </c>
      <c r="B541" s="10">
        <v>432.9</v>
      </c>
      <c r="C541" s="11">
        <v>17629.8</v>
      </c>
      <c r="D541" s="12">
        <v>4.5999999999999999E-3</v>
      </c>
      <c r="E541" s="12">
        <v>-5.0000000000000001E-3</v>
      </c>
    </row>
    <row r="542" spans="1:5" ht="14.25" customHeight="1">
      <c r="A542" s="10" t="s">
        <v>365</v>
      </c>
      <c r="B542" s="10">
        <v>430.9</v>
      </c>
      <c r="C542" s="11">
        <v>17718.349999999999</v>
      </c>
      <c r="D542" s="12">
        <v>5.4999999999999997E-3</v>
      </c>
      <c r="E542" s="12">
        <v>-5.4999999999999997E-3</v>
      </c>
    </row>
    <row r="543" spans="1:5" ht="14.25" customHeight="1">
      <c r="A543" s="10" t="s">
        <v>366</v>
      </c>
      <c r="B543" s="10">
        <v>428.55</v>
      </c>
      <c r="C543" s="11">
        <v>17816.25</v>
      </c>
      <c r="D543" s="12">
        <v>-1.5E-3</v>
      </c>
      <c r="E543" s="12">
        <v>1.0999999999999999E-2</v>
      </c>
    </row>
    <row r="544" spans="1:5" ht="14.25" customHeight="1">
      <c r="A544" s="10" t="s">
        <v>367</v>
      </c>
      <c r="B544" s="10">
        <v>429.2</v>
      </c>
      <c r="C544" s="11">
        <v>17622.25</v>
      </c>
      <c r="D544" s="12">
        <v>4.2299999999999997E-2</v>
      </c>
      <c r="E544" s="12">
        <v>5.1999999999999998E-3</v>
      </c>
    </row>
    <row r="545" spans="1:5" ht="14.25" customHeight="1">
      <c r="A545" s="10" t="s">
        <v>368</v>
      </c>
      <c r="B545" s="10">
        <v>411.8</v>
      </c>
      <c r="C545" s="11">
        <v>17530.849999999999</v>
      </c>
      <c r="D545" s="12">
        <v>-6.5000000000000002E-2</v>
      </c>
      <c r="E545" s="12">
        <v>-1.9400000000000001E-2</v>
      </c>
    </row>
    <row r="546" spans="1:5" ht="14.25" customHeight="1">
      <c r="A546" s="10" t="s">
        <v>369</v>
      </c>
      <c r="B546" s="10">
        <v>440.45</v>
      </c>
      <c r="C546" s="11">
        <v>17877.400000000001</v>
      </c>
      <c r="D546" s="12">
        <v>2.9000000000000001E-2</v>
      </c>
      <c r="E546" s="12">
        <v>-7.0000000000000001E-3</v>
      </c>
    </row>
    <row r="547" spans="1:5" ht="14.25" customHeight="1">
      <c r="A547" s="10" t="s">
        <v>370</v>
      </c>
      <c r="B547" s="10">
        <v>428.05</v>
      </c>
      <c r="C547" s="11">
        <v>18003.75</v>
      </c>
      <c r="D547" s="12">
        <v>1.9E-2</v>
      </c>
      <c r="E547" s="12">
        <v>-3.7000000000000002E-3</v>
      </c>
    </row>
    <row r="548" spans="1:5" ht="14.25" customHeight="1">
      <c r="A548" s="10" t="s">
        <v>371</v>
      </c>
      <c r="B548" s="10">
        <v>420.05</v>
      </c>
      <c r="C548" s="11">
        <v>18070.05</v>
      </c>
      <c r="D548" s="12">
        <v>-1.01E-2</v>
      </c>
      <c r="E548" s="12">
        <v>7.4999999999999997E-3</v>
      </c>
    </row>
    <row r="549" spans="1:5" ht="14.25" customHeight="1">
      <c r="A549" s="18">
        <v>44904</v>
      </c>
      <c r="B549" s="10">
        <v>424.35</v>
      </c>
      <c r="C549" s="11">
        <v>17936.349999999999</v>
      </c>
      <c r="D549" s="12">
        <v>3.4000000000000002E-2</v>
      </c>
      <c r="E549" s="12">
        <v>5.7999999999999996E-3</v>
      </c>
    </row>
    <row r="550" spans="1:5" ht="14.25" customHeight="1">
      <c r="A550" s="18">
        <v>44813</v>
      </c>
      <c r="B550" s="10">
        <v>410.4</v>
      </c>
      <c r="C550" s="11">
        <v>17833.349999999999</v>
      </c>
      <c r="D550" s="12">
        <v>-2.63E-2</v>
      </c>
      <c r="E550" s="12">
        <v>1.9E-3</v>
      </c>
    </row>
    <row r="551" spans="1:5" ht="14.25" customHeight="1">
      <c r="A551" s="18">
        <v>44782</v>
      </c>
      <c r="B551" s="10">
        <v>421.5</v>
      </c>
      <c r="C551" s="11">
        <v>17798.75</v>
      </c>
      <c r="D551" s="12">
        <v>4.0000000000000002E-4</v>
      </c>
      <c r="E551" s="12">
        <v>9.9000000000000008E-3</v>
      </c>
    </row>
    <row r="552" spans="1:5" ht="14.25" customHeight="1">
      <c r="A552" s="18">
        <v>44751</v>
      </c>
      <c r="B552" s="10">
        <v>421.35</v>
      </c>
      <c r="C552" s="11">
        <v>17624.400000000001</v>
      </c>
      <c r="D552" s="12">
        <v>-1.83E-2</v>
      </c>
      <c r="E552" s="12">
        <v>-1.8E-3</v>
      </c>
    </row>
    <row r="553" spans="1:5" ht="14.25" customHeight="1">
      <c r="A553" s="18">
        <v>44721</v>
      </c>
      <c r="B553" s="10">
        <v>429.2</v>
      </c>
      <c r="C553" s="11">
        <v>17655.599999999999</v>
      </c>
      <c r="D553" s="12">
        <v>6.2199999999999998E-2</v>
      </c>
      <c r="E553" s="12">
        <v>-5.9999999999999995E-4</v>
      </c>
    </row>
    <row r="554" spans="1:5" ht="14.25" customHeight="1">
      <c r="A554" s="18">
        <v>44690</v>
      </c>
      <c r="B554" s="10">
        <v>404.05</v>
      </c>
      <c r="C554" s="11">
        <v>17665.8</v>
      </c>
      <c r="D554" s="12">
        <v>8.0000000000000002E-3</v>
      </c>
      <c r="E554" s="12">
        <v>7.1999999999999998E-3</v>
      </c>
    </row>
    <row r="555" spans="1:5" ht="14.25" customHeight="1">
      <c r="A555" s="18">
        <v>44601</v>
      </c>
      <c r="B555" s="10">
        <v>400.85</v>
      </c>
      <c r="C555" s="11">
        <v>17539.45</v>
      </c>
      <c r="D555" s="12">
        <v>-4.1999999999999997E-3</v>
      </c>
      <c r="E555" s="12">
        <v>-2.0000000000000001E-4</v>
      </c>
    </row>
    <row r="556" spans="1:5" ht="14.25" customHeight="1">
      <c r="A556" s="18">
        <v>44570</v>
      </c>
      <c r="B556" s="10">
        <v>402.55</v>
      </c>
      <c r="C556" s="11">
        <v>17542.8</v>
      </c>
      <c r="D556" s="12">
        <v>-1.4200000000000001E-2</v>
      </c>
      <c r="E556" s="12">
        <v>-1.2200000000000001E-2</v>
      </c>
    </row>
    <row r="557" spans="1:5" ht="14.25" customHeight="1">
      <c r="A557" s="10" t="s">
        <v>372</v>
      </c>
      <c r="B557" s="10">
        <v>408.35</v>
      </c>
      <c r="C557" s="11">
        <v>17759.3</v>
      </c>
      <c r="D557" s="12">
        <v>-5.7999999999999996E-3</v>
      </c>
      <c r="E557" s="12">
        <v>2.58E-2</v>
      </c>
    </row>
    <row r="558" spans="1:5" ht="14.25" customHeight="1">
      <c r="A558" s="10" t="s">
        <v>373</v>
      </c>
      <c r="B558" s="10">
        <v>410.75</v>
      </c>
      <c r="C558" s="11">
        <v>17312.900000000001</v>
      </c>
      <c r="D558" s="12">
        <v>5.1499999999999997E-2</v>
      </c>
      <c r="E558" s="12">
        <v>-1.4E-2</v>
      </c>
    </row>
    <row r="559" spans="1:5" ht="14.25" customHeight="1">
      <c r="A559" s="10" t="s">
        <v>374</v>
      </c>
      <c r="B559" s="10">
        <v>390.65</v>
      </c>
      <c r="C559" s="11">
        <v>17558.900000000001</v>
      </c>
      <c r="D559" s="12">
        <v>5.3999999999999999E-2</v>
      </c>
      <c r="E559" s="12">
        <v>2.0999999999999999E-3</v>
      </c>
    </row>
    <row r="560" spans="1:5" ht="14.25" customHeight="1">
      <c r="A560" s="10" t="s">
        <v>375</v>
      </c>
      <c r="B560" s="10">
        <v>370.65</v>
      </c>
      <c r="C560" s="11">
        <v>17522.45</v>
      </c>
      <c r="D560" s="12">
        <v>-1.1000000000000001E-3</v>
      </c>
      <c r="E560" s="12">
        <v>-4.7000000000000002E-3</v>
      </c>
    </row>
    <row r="561" spans="1:5" ht="14.25" customHeight="1">
      <c r="A561" s="10" t="s">
        <v>376</v>
      </c>
      <c r="B561" s="10">
        <v>371.05</v>
      </c>
      <c r="C561" s="11">
        <v>17604.95</v>
      </c>
      <c r="D561" s="12">
        <v>2.9700000000000001E-2</v>
      </c>
      <c r="E561" s="12">
        <v>1.6000000000000001E-3</v>
      </c>
    </row>
    <row r="562" spans="1:5" ht="14.25" customHeight="1">
      <c r="A562" s="10" t="s">
        <v>377</v>
      </c>
      <c r="B562" s="10">
        <v>360.35</v>
      </c>
      <c r="C562" s="11">
        <v>17577.5</v>
      </c>
      <c r="D562" s="12">
        <v>-1.6999999999999999E-3</v>
      </c>
      <c r="E562" s="12">
        <v>5.0000000000000001E-3</v>
      </c>
    </row>
    <row r="563" spans="1:5" ht="14.25" customHeight="1">
      <c r="A563" s="10" t="s">
        <v>378</v>
      </c>
      <c r="B563" s="10">
        <v>360.95</v>
      </c>
      <c r="C563" s="11">
        <v>17490.7</v>
      </c>
      <c r="D563" s="12">
        <v>-1.7999999999999999E-2</v>
      </c>
      <c r="E563" s="12">
        <v>-1.5100000000000001E-2</v>
      </c>
    </row>
    <row r="564" spans="1:5" ht="14.25" customHeight="1">
      <c r="A564" s="10" t="s">
        <v>379</v>
      </c>
      <c r="B564" s="10">
        <v>367.55</v>
      </c>
      <c r="C564" s="11">
        <v>17758.45</v>
      </c>
      <c r="D564" s="12">
        <v>-1.09E-2</v>
      </c>
      <c r="E564" s="12">
        <v>-1.0999999999999999E-2</v>
      </c>
    </row>
    <row r="565" spans="1:5" ht="14.25" customHeight="1">
      <c r="A565" s="10" t="s">
        <v>380</v>
      </c>
      <c r="B565" s="10">
        <v>371.6</v>
      </c>
      <c r="C565" s="11">
        <v>17956.5</v>
      </c>
      <c r="D565" s="12">
        <v>-4.4000000000000003E-3</v>
      </c>
      <c r="E565" s="12">
        <v>6.9999999999999999E-4</v>
      </c>
    </row>
    <row r="566" spans="1:5" ht="14.25" customHeight="1">
      <c r="A566" s="10" t="s">
        <v>381</v>
      </c>
      <c r="B566" s="10">
        <v>373.25</v>
      </c>
      <c r="C566" s="11">
        <v>17944.25</v>
      </c>
      <c r="D566" s="12">
        <v>-8.8999999999999999E-3</v>
      </c>
      <c r="E566" s="12">
        <v>6.7000000000000002E-3</v>
      </c>
    </row>
    <row r="567" spans="1:5" ht="14.25" customHeight="1">
      <c r="A567" s="10" t="s">
        <v>382</v>
      </c>
      <c r="B567" s="10">
        <v>376.6</v>
      </c>
      <c r="C567" s="11">
        <v>17825.25</v>
      </c>
      <c r="D567" s="12">
        <v>3.7000000000000002E-3</v>
      </c>
      <c r="E567" s="12">
        <v>7.1999999999999998E-3</v>
      </c>
    </row>
    <row r="568" spans="1:5" ht="14.25" customHeight="1">
      <c r="A568" s="18">
        <v>44903</v>
      </c>
      <c r="B568" s="10">
        <v>375.2</v>
      </c>
      <c r="C568" s="11">
        <v>17698.150000000001</v>
      </c>
      <c r="D568" s="12">
        <v>7.4999999999999997E-3</v>
      </c>
      <c r="E568" s="12">
        <v>2.2000000000000001E-3</v>
      </c>
    </row>
    <row r="569" spans="1:5" ht="14.25" customHeight="1">
      <c r="A569" s="18">
        <v>44873</v>
      </c>
      <c r="B569" s="10">
        <v>372.4</v>
      </c>
      <c r="C569" s="11">
        <v>17659</v>
      </c>
      <c r="D569" s="12">
        <v>7.3000000000000001E-3</v>
      </c>
      <c r="E569" s="12">
        <v>7.1000000000000004E-3</v>
      </c>
    </row>
    <row r="570" spans="1:5" ht="14.25" customHeight="1">
      <c r="A570" s="18">
        <v>44842</v>
      </c>
      <c r="B570" s="10">
        <v>369.7</v>
      </c>
      <c r="C570" s="11">
        <v>17534.75</v>
      </c>
      <c r="D570" s="12">
        <v>-1.4500000000000001E-2</v>
      </c>
      <c r="E570" s="12">
        <v>5.9999999999999995E-4</v>
      </c>
    </row>
    <row r="571" spans="1:5" ht="14.25" customHeight="1">
      <c r="A571" s="18">
        <v>44781</v>
      </c>
      <c r="B571" s="10">
        <v>375.15</v>
      </c>
      <c r="C571" s="11">
        <v>17525.099999999999</v>
      </c>
      <c r="D571" s="12">
        <v>7.4000000000000003E-3</v>
      </c>
      <c r="E571" s="12">
        <v>7.3000000000000001E-3</v>
      </c>
    </row>
    <row r="572" spans="1:5" ht="14.25" customHeight="1">
      <c r="A572" s="18">
        <v>44689</v>
      </c>
      <c r="B572" s="10">
        <v>372.4</v>
      </c>
      <c r="C572" s="11">
        <v>17397.5</v>
      </c>
      <c r="D572" s="12">
        <v>-2.1499999999999998E-2</v>
      </c>
      <c r="E572" s="12">
        <v>8.9999999999999998E-4</v>
      </c>
    </row>
    <row r="573" spans="1:5" ht="14.25" customHeight="1">
      <c r="A573" s="18">
        <v>44659</v>
      </c>
      <c r="B573" s="10">
        <v>380.6</v>
      </c>
      <c r="C573" s="11">
        <v>17382</v>
      </c>
      <c r="D573" s="12">
        <v>2.0400000000000001E-2</v>
      </c>
      <c r="E573" s="12">
        <v>-4.0000000000000002E-4</v>
      </c>
    </row>
    <row r="574" spans="1:5" ht="14.25" customHeight="1">
      <c r="A574" s="18">
        <v>44628</v>
      </c>
      <c r="B574" s="10">
        <v>373</v>
      </c>
      <c r="C574" s="11">
        <v>17388.150000000001</v>
      </c>
      <c r="D574" s="12">
        <v>5.7000000000000002E-3</v>
      </c>
      <c r="E574" s="12">
        <v>2.5000000000000001E-3</v>
      </c>
    </row>
    <row r="575" spans="1:5" ht="14.25" customHeight="1">
      <c r="A575" s="18">
        <v>44600</v>
      </c>
      <c r="B575" s="10">
        <v>370.9</v>
      </c>
      <c r="C575" s="11">
        <v>17345.45</v>
      </c>
      <c r="D575" s="12">
        <v>-1.03E-2</v>
      </c>
      <c r="E575" s="12">
        <v>2.9999999999999997E-4</v>
      </c>
    </row>
    <row r="576" spans="1:5" ht="14.25" customHeight="1">
      <c r="A576" s="18">
        <v>44569</v>
      </c>
      <c r="B576" s="10">
        <v>374.75</v>
      </c>
      <c r="C576" s="11">
        <v>17340.05</v>
      </c>
      <c r="D576" s="12">
        <v>1.1299999999999999E-2</v>
      </c>
      <c r="E576" s="12">
        <v>1.06E-2</v>
      </c>
    </row>
    <row r="577" spans="1:5" ht="14.25" customHeight="1">
      <c r="A577" s="10" t="s">
        <v>383</v>
      </c>
      <c r="B577" s="10">
        <v>370.55</v>
      </c>
      <c r="C577" s="11">
        <v>17158.25</v>
      </c>
      <c r="D577" s="12">
        <v>-2E-3</v>
      </c>
      <c r="E577" s="12">
        <v>1.35E-2</v>
      </c>
    </row>
    <row r="578" spans="1:5" ht="14.25" customHeight="1">
      <c r="A578" s="10" t="s">
        <v>384</v>
      </c>
      <c r="B578" s="10">
        <v>371.3</v>
      </c>
      <c r="C578" s="11">
        <v>16929.599999999999</v>
      </c>
      <c r="D578" s="12">
        <v>4.7000000000000002E-3</v>
      </c>
      <c r="E578" s="12">
        <v>1.7299999999999999E-2</v>
      </c>
    </row>
    <row r="579" spans="1:5" ht="14.25" customHeight="1">
      <c r="A579" s="10" t="s">
        <v>385</v>
      </c>
      <c r="B579" s="10">
        <v>369.55</v>
      </c>
      <c r="C579" s="11">
        <v>16641.8</v>
      </c>
      <c r="D579" s="12">
        <v>-1E-4</v>
      </c>
      <c r="E579" s="12">
        <v>9.5999999999999992E-3</v>
      </c>
    </row>
    <row r="580" spans="1:5" ht="14.25" customHeight="1">
      <c r="A580" s="10" t="s">
        <v>386</v>
      </c>
      <c r="B580" s="10">
        <v>369.6</v>
      </c>
      <c r="C580" s="11">
        <v>16483.849999999999</v>
      </c>
      <c r="D580" s="12">
        <v>-5.1999999999999998E-3</v>
      </c>
      <c r="E580" s="12">
        <v>-8.8000000000000005E-3</v>
      </c>
    </row>
    <row r="581" spans="1:5" ht="14.25" customHeight="1">
      <c r="A581" s="10" t="s">
        <v>387</v>
      </c>
      <c r="B581" s="10">
        <v>371.55</v>
      </c>
      <c r="C581" s="11">
        <v>16631</v>
      </c>
      <c r="D581" s="12">
        <v>2.3E-3</v>
      </c>
      <c r="E581" s="12">
        <v>-5.3E-3</v>
      </c>
    </row>
    <row r="582" spans="1:5" ht="14.25" customHeight="1">
      <c r="A582" s="10" t="s">
        <v>388</v>
      </c>
      <c r="B582" s="10">
        <v>370.7</v>
      </c>
      <c r="C582" s="11">
        <v>16719.45</v>
      </c>
      <c r="D582" s="12">
        <v>5.4000000000000003E-3</v>
      </c>
      <c r="E582" s="12">
        <v>6.8999999999999999E-3</v>
      </c>
    </row>
    <row r="583" spans="1:5" ht="14.25" customHeight="1">
      <c r="A583" s="10" t="s">
        <v>389</v>
      </c>
      <c r="B583" s="10">
        <v>368.7</v>
      </c>
      <c r="C583" s="11">
        <v>16605.25</v>
      </c>
      <c r="D583" s="12">
        <v>-5.4000000000000003E-3</v>
      </c>
      <c r="E583" s="12">
        <v>5.1000000000000004E-3</v>
      </c>
    </row>
    <row r="584" spans="1:5" ht="14.25" customHeight="1">
      <c r="A584" s="10" t="s">
        <v>390</v>
      </c>
      <c r="B584" s="10">
        <v>370.7</v>
      </c>
      <c r="C584" s="11">
        <v>16520.849999999999</v>
      </c>
      <c r="D584" s="12">
        <v>5.0000000000000001E-4</v>
      </c>
      <c r="E584" s="12">
        <v>1.0999999999999999E-2</v>
      </c>
    </row>
    <row r="585" spans="1:5" ht="14.25" customHeight="1">
      <c r="A585" s="10" t="s">
        <v>391</v>
      </c>
      <c r="B585" s="10">
        <v>370.5</v>
      </c>
      <c r="C585" s="11">
        <v>16340.55</v>
      </c>
      <c r="D585" s="12">
        <v>9.4999999999999998E-3</v>
      </c>
      <c r="E585" s="12">
        <v>3.8E-3</v>
      </c>
    </row>
    <row r="586" spans="1:5" ht="14.25" customHeight="1">
      <c r="A586" s="10" t="s">
        <v>392</v>
      </c>
      <c r="B586" s="10">
        <v>367</v>
      </c>
      <c r="C586" s="11">
        <v>16278.5</v>
      </c>
      <c r="D586" s="12">
        <v>6.4000000000000003E-3</v>
      </c>
      <c r="E586" s="12">
        <v>1.43E-2</v>
      </c>
    </row>
    <row r="587" spans="1:5" ht="14.25" customHeight="1">
      <c r="A587" s="10" t="s">
        <v>393</v>
      </c>
      <c r="B587" s="10">
        <v>364.65</v>
      </c>
      <c r="C587" s="11">
        <v>16049.2</v>
      </c>
      <c r="D587" s="12">
        <v>1.0800000000000001E-2</v>
      </c>
      <c r="E587" s="12">
        <v>6.8999999999999999E-3</v>
      </c>
    </row>
    <row r="588" spans="1:5" ht="14.25" customHeight="1">
      <c r="A588" s="10" t="s">
        <v>394</v>
      </c>
      <c r="B588" s="10">
        <v>360.75</v>
      </c>
      <c r="C588" s="11">
        <v>15938.65</v>
      </c>
      <c r="D588" s="12">
        <v>-1.1599999999999999E-2</v>
      </c>
      <c r="E588" s="12">
        <v>-1.8E-3</v>
      </c>
    </row>
    <row r="589" spans="1:5" ht="14.25" customHeight="1">
      <c r="A589" s="10" t="s">
        <v>395</v>
      </c>
      <c r="B589" s="10">
        <v>365</v>
      </c>
      <c r="C589" s="11">
        <v>15966.65</v>
      </c>
      <c r="D589" s="12">
        <v>2.6100000000000002E-2</v>
      </c>
      <c r="E589" s="12">
        <v>-5.7000000000000002E-3</v>
      </c>
    </row>
    <row r="590" spans="1:5" ht="14.25" customHeight="1">
      <c r="A590" s="18">
        <v>44902</v>
      </c>
      <c r="B590" s="10">
        <v>355.7</v>
      </c>
      <c r="C590" s="11">
        <v>16058.3</v>
      </c>
      <c r="D590" s="12">
        <v>4.4000000000000003E-3</v>
      </c>
      <c r="E590" s="12">
        <v>-9.7000000000000003E-3</v>
      </c>
    </row>
    <row r="591" spans="1:5" ht="14.25" customHeight="1">
      <c r="A591" s="18">
        <v>44872</v>
      </c>
      <c r="B591" s="10">
        <v>354.15</v>
      </c>
      <c r="C591" s="11">
        <v>16216</v>
      </c>
      <c r="D591" s="12">
        <v>-3.8E-3</v>
      </c>
      <c r="E591" s="12">
        <v>-2.9999999999999997E-4</v>
      </c>
    </row>
    <row r="592" spans="1:5" ht="14.25" customHeight="1">
      <c r="A592" s="18">
        <v>44780</v>
      </c>
      <c r="B592" s="10">
        <v>355.5</v>
      </c>
      <c r="C592" s="11">
        <v>16220.6</v>
      </c>
      <c r="D592" s="12">
        <v>-5.8999999999999999E-3</v>
      </c>
      <c r="E592" s="12">
        <v>5.4000000000000003E-3</v>
      </c>
    </row>
    <row r="593" spans="1:5" ht="14.25" customHeight="1">
      <c r="A593" s="18">
        <v>44749</v>
      </c>
      <c r="B593" s="10">
        <v>357.6</v>
      </c>
      <c r="C593" s="11">
        <v>16132.9</v>
      </c>
      <c r="D593" s="12">
        <v>7.1999999999999998E-3</v>
      </c>
      <c r="E593" s="12">
        <v>8.8999999999999999E-3</v>
      </c>
    </row>
    <row r="594" spans="1:5" ht="14.25" customHeight="1">
      <c r="A594" s="18">
        <v>44719</v>
      </c>
      <c r="B594" s="10">
        <v>355.05</v>
      </c>
      <c r="C594" s="11">
        <v>15989.8</v>
      </c>
      <c r="D594" s="12">
        <v>-6.9999999999999999E-4</v>
      </c>
      <c r="E594" s="12">
        <v>1.1299999999999999E-2</v>
      </c>
    </row>
    <row r="595" spans="1:5" ht="14.25" customHeight="1">
      <c r="A595" s="18">
        <v>44688</v>
      </c>
      <c r="B595" s="10">
        <v>355.3</v>
      </c>
      <c r="C595" s="11">
        <v>15810.85</v>
      </c>
      <c r="D595" s="12">
        <v>-2.8E-3</v>
      </c>
      <c r="E595" s="12">
        <v>-1.5E-3</v>
      </c>
    </row>
    <row r="596" spans="1:5" ht="14.25" customHeight="1">
      <c r="A596" s="18">
        <v>44658</v>
      </c>
      <c r="B596" s="10">
        <v>356.3</v>
      </c>
      <c r="C596" s="11">
        <v>15835.35</v>
      </c>
      <c r="D596" s="12">
        <v>5.1000000000000004E-3</v>
      </c>
      <c r="E596" s="12">
        <v>5.3E-3</v>
      </c>
    </row>
    <row r="597" spans="1:5" ht="14.25" customHeight="1">
      <c r="A597" s="18">
        <v>44568</v>
      </c>
      <c r="B597" s="10">
        <v>354.5</v>
      </c>
      <c r="C597" s="11">
        <v>15752.05</v>
      </c>
      <c r="D597" s="12">
        <v>-6.1999999999999998E-3</v>
      </c>
      <c r="E597" s="12">
        <v>-1.8E-3</v>
      </c>
    </row>
    <row r="598" spans="1:5" ht="14.25" customHeight="1">
      <c r="A598" s="10" t="s">
        <v>396</v>
      </c>
      <c r="B598" s="10">
        <v>356.7</v>
      </c>
      <c r="C598" s="11">
        <v>15780.25</v>
      </c>
      <c r="D598" s="12">
        <v>5.8999999999999999E-3</v>
      </c>
      <c r="E598" s="12">
        <v>-1.1999999999999999E-3</v>
      </c>
    </row>
    <row r="599" spans="1:5" ht="14.25" customHeight="1">
      <c r="A599" s="10" t="s">
        <v>397</v>
      </c>
      <c r="B599" s="10">
        <v>354.6</v>
      </c>
      <c r="C599" s="11">
        <v>15799.1</v>
      </c>
      <c r="D599" s="12">
        <v>-1.77E-2</v>
      </c>
      <c r="E599" s="12">
        <v>-3.2000000000000002E-3</v>
      </c>
    </row>
    <row r="600" spans="1:5" ht="14.25" customHeight="1">
      <c r="A600" s="10" t="s">
        <v>398</v>
      </c>
      <c r="B600" s="10">
        <v>361</v>
      </c>
      <c r="C600" s="11">
        <v>15850.2</v>
      </c>
      <c r="D600" s="12">
        <v>-9.2999999999999992E-3</v>
      </c>
      <c r="E600" s="12">
        <v>1.1000000000000001E-3</v>
      </c>
    </row>
    <row r="601" spans="1:5" ht="14.25" customHeight="1">
      <c r="A601" s="10" t="s">
        <v>399</v>
      </c>
      <c r="B601" s="10">
        <v>364.4</v>
      </c>
      <c r="C601" s="11">
        <v>15832.05</v>
      </c>
      <c r="D601" s="12">
        <v>-7.1999999999999998E-3</v>
      </c>
      <c r="E601" s="12">
        <v>8.5000000000000006E-3</v>
      </c>
    </row>
    <row r="602" spans="1:5" ht="14.25" customHeight="1">
      <c r="A602" s="10" t="s">
        <v>400</v>
      </c>
      <c r="B602" s="10">
        <v>367.05</v>
      </c>
      <c r="C602" s="11">
        <v>15699.25</v>
      </c>
      <c r="D602" s="12">
        <v>4.7999999999999996E-3</v>
      </c>
      <c r="E602" s="12">
        <v>9.1999999999999998E-3</v>
      </c>
    </row>
    <row r="603" spans="1:5" ht="14.25" customHeight="1">
      <c r="A603" s="10" t="s">
        <v>401</v>
      </c>
      <c r="B603" s="10">
        <v>365.3</v>
      </c>
      <c r="C603" s="11">
        <v>15556.65</v>
      </c>
      <c r="D603" s="12">
        <v>2.2499999999999999E-2</v>
      </c>
      <c r="E603" s="12">
        <v>9.2999999999999992E-3</v>
      </c>
    </row>
    <row r="604" spans="1:5" ht="14.25" customHeight="1">
      <c r="A604" s="10" t="s">
        <v>402</v>
      </c>
      <c r="B604" s="10">
        <v>357.25</v>
      </c>
      <c r="C604" s="11">
        <v>15413.3</v>
      </c>
      <c r="D604" s="12">
        <v>-7.4000000000000003E-3</v>
      </c>
      <c r="E604" s="12">
        <v>-1.44E-2</v>
      </c>
    </row>
    <row r="605" spans="1:5" ht="14.25" customHeight="1">
      <c r="A605" s="10" t="s">
        <v>403</v>
      </c>
      <c r="B605" s="10">
        <v>359.9</v>
      </c>
      <c r="C605" s="11">
        <v>15638.8</v>
      </c>
      <c r="D605" s="12">
        <v>1.24E-2</v>
      </c>
      <c r="E605" s="12">
        <v>1.8800000000000001E-2</v>
      </c>
    </row>
    <row r="606" spans="1:5" ht="14.25" customHeight="1">
      <c r="A606" s="10" t="s">
        <v>404</v>
      </c>
      <c r="B606" s="10">
        <v>355.5</v>
      </c>
      <c r="C606" s="11">
        <v>15350.15</v>
      </c>
      <c r="D606" s="12">
        <v>-1.55E-2</v>
      </c>
      <c r="E606" s="12">
        <v>3.7000000000000002E-3</v>
      </c>
    </row>
    <row r="607" spans="1:5" ht="14.25" customHeight="1">
      <c r="A607" s="10" t="s">
        <v>405</v>
      </c>
      <c r="B607" s="10">
        <v>361.1</v>
      </c>
      <c r="C607" s="11">
        <v>15293.5</v>
      </c>
      <c r="D607" s="12">
        <v>2.4400000000000002E-2</v>
      </c>
      <c r="E607" s="12">
        <v>-4.4000000000000003E-3</v>
      </c>
    </row>
    <row r="608" spans="1:5" ht="14.25" customHeight="1">
      <c r="A608" s="10" t="s">
        <v>406</v>
      </c>
      <c r="B608" s="10">
        <v>352.5</v>
      </c>
      <c r="C608" s="11">
        <v>15360.6</v>
      </c>
      <c r="D608" s="12">
        <v>-3.0000000000000001E-3</v>
      </c>
      <c r="E608" s="12">
        <v>-2.1100000000000001E-2</v>
      </c>
    </row>
    <row r="609" spans="1:5" ht="14.25" customHeight="1">
      <c r="A609" s="10" t="s">
        <v>407</v>
      </c>
      <c r="B609" s="10">
        <v>353.55</v>
      </c>
      <c r="C609" s="11">
        <v>15692.15</v>
      </c>
      <c r="D609" s="12">
        <v>-2.0999999999999999E-3</v>
      </c>
      <c r="E609" s="12">
        <v>-2.5000000000000001E-3</v>
      </c>
    </row>
    <row r="610" spans="1:5" ht="14.25" customHeight="1">
      <c r="A610" s="10" t="s">
        <v>408</v>
      </c>
      <c r="B610" s="10">
        <v>354.3</v>
      </c>
      <c r="C610" s="11">
        <v>15732.1</v>
      </c>
      <c r="D610" s="12">
        <v>-1.1000000000000001E-3</v>
      </c>
      <c r="E610" s="12">
        <v>-2.7000000000000001E-3</v>
      </c>
    </row>
    <row r="611" spans="1:5" ht="14.25" customHeight="1">
      <c r="A611" s="10" t="s">
        <v>409</v>
      </c>
      <c r="B611" s="10">
        <v>354.7</v>
      </c>
      <c r="C611" s="11">
        <v>15774.4</v>
      </c>
      <c r="D611" s="12">
        <v>-2.8000000000000001E-2</v>
      </c>
      <c r="E611" s="12">
        <v>-2.64E-2</v>
      </c>
    </row>
    <row r="612" spans="1:5" ht="14.25" customHeight="1">
      <c r="A612" s="18">
        <v>44840</v>
      </c>
      <c r="B612" s="10">
        <v>364.9</v>
      </c>
      <c r="C612" s="11">
        <v>16201.8</v>
      </c>
      <c r="D612" s="12">
        <v>-5.0000000000000001E-4</v>
      </c>
      <c r="E612" s="12">
        <v>-1.6799999999999999E-2</v>
      </c>
    </row>
    <row r="613" spans="1:5" ht="14.25" customHeight="1">
      <c r="A613" s="18">
        <v>44810</v>
      </c>
      <c r="B613" s="10">
        <v>365.1</v>
      </c>
      <c r="C613" s="11">
        <v>16478.099999999999</v>
      </c>
      <c r="D613" s="12">
        <v>-1.6400000000000001E-2</v>
      </c>
      <c r="E613" s="12">
        <v>7.4000000000000003E-3</v>
      </c>
    </row>
    <row r="614" spans="1:5" ht="14.25" customHeight="1">
      <c r="A614" s="18">
        <v>44779</v>
      </c>
      <c r="B614" s="10">
        <v>371.2</v>
      </c>
      <c r="C614" s="11">
        <v>16356.25</v>
      </c>
      <c r="D614" s="12">
        <v>2.0199999999999999E-2</v>
      </c>
      <c r="E614" s="12">
        <v>-3.7000000000000002E-3</v>
      </c>
    </row>
    <row r="615" spans="1:5" ht="14.25" customHeight="1">
      <c r="A615" s="18">
        <v>44748</v>
      </c>
      <c r="B615" s="10">
        <v>363.85</v>
      </c>
      <c r="C615" s="11">
        <v>16416.349999999999</v>
      </c>
      <c r="D615" s="12">
        <v>-1.8E-3</v>
      </c>
      <c r="E615" s="12">
        <v>-9.1999999999999998E-3</v>
      </c>
    </row>
    <row r="616" spans="1:5" ht="14.25" customHeight="1">
      <c r="A616" s="18">
        <v>44718</v>
      </c>
      <c r="B616" s="10">
        <v>364.5</v>
      </c>
      <c r="C616" s="11">
        <v>16569.55</v>
      </c>
      <c r="D616" s="12">
        <v>9.4000000000000004E-3</v>
      </c>
      <c r="E616" s="12">
        <v>-8.9999999999999998E-4</v>
      </c>
    </row>
    <row r="617" spans="1:5" ht="14.25" customHeight="1">
      <c r="A617" s="18">
        <v>44626</v>
      </c>
      <c r="B617" s="10">
        <v>361.1</v>
      </c>
      <c r="C617" s="11">
        <v>16584.3</v>
      </c>
      <c r="D617" s="12">
        <v>-5.4999999999999997E-3</v>
      </c>
      <c r="E617" s="12">
        <v>-2.5999999999999999E-3</v>
      </c>
    </row>
    <row r="618" spans="1:5" ht="14.25" customHeight="1">
      <c r="A618" s="18">
        <v>44598</v>
      </c>
      <c r="B618" s="10">
        <v>363.1</v>
      </c>
      <c r="C618" s="11">
        <v>16628</v>
      </c>
      <c r="D618" s="12">
        <v>1.8E-3</v>
      </c>
      <c r="E618" s="12">
        <v>6.4000000000000003E-3</v>
      </c>
    </row>
    <row r="619" spans="1:5" ht="14.25" customHeight="1">
      <c r="A619" s="18">
        <v>44567</v>
      </c>
      <c r="B619" s="10">
        <v>362.45</v>
      </c>
      <c r="C619" s="11">
        <v>16522.75</v>
      </c>
      <c r="D619" s="12">
        <v>5.3E-3</v>
      </c>
      <c r="E619" s="12">
        <v>-3.7000000000000002E-3</v>
      </c>
    </row>
    <row r="620" spans="1:5" ht="14.25" customHeight="1">
      <c r="A620" s="10" t="s">
        <v>410</v>
      </c>
      <c r="B620" s="10">
        <v>360.55</v>
      </c>
      <c r="C620" s="11">
        <v>16584.55</v>
      </c>
      <c r="D620" s="12">
        <v>5.0000000000000001E-3</v>
      </c>
      <c r="E620" s="12">
        <v>-4.5999999999999999E-3</v>
      </c>
    </row>
    <row r="621" spans="1:5" ht="14.25" customHeight="1">
      <c r="A621" s="10" t="s">
        <v>411</v>
      </c>
      <c r="B621" s="10">
        <v>358.75</v>
      </c>
      <c r="C621" s="11">
        <v>16661.400000000001</v>
      </c>
      <c r="D621" s="12">
        <v>1.5299999999999999E-2</v>
      </c>
      <c r="E621" s="12">
        <v>1.89E-2</v>
      </c>
    </row>
    <row r="622" spans="1:5" ht="14.25" customHeight="1">
      <c r="A622" s="10" t="s">
        <v>412</v>
      </c>
      <c r="B622" s="10">
        <v>353.35</v>
      </c>
      <c r="C622" s="11">
        <v>16352.45</v>
      </c>
      <c r="D622" s="12">
        <v>8.3000000000000001E-3</v>
      </c>
      <c r="E622" s="12">
        <v>1.1299999999999999E-2</v>
      </c>
    </row>
    <row r="623" spans="1:5" ht="14.25" customHeight="1">
      <c r="A623" s="10" t="s">
        <v>413</v>
      </c>
      <c r="B623" s="10">
        <v>350.45</v>
      </c>
      <c r="C623" s="11">
        <v>16170.15</v>
      </c>
      <c r="D623" s="12">
        <v>-1.2800000000000001E-2</v>
      </c>
      <c r="E623" s="12">
        <v>8.9999999999999993E-3</v>
      </c>
    </row>
    <row r="624" spans="1:5" ht="14.25" customHeight="1">
      <c r="A624" s="10" t="s">
        <v>414</v>
      </c>
      <c r="B624" s="10">
        <v>355</v>
      </c>
      <c r="C624" s="11">
        <v>16025.8</v>
      </c>
      <c r="D624" s="12">
        <v>-1.46E-2</v>
      </c>
      <c r="E624" s="12">
        <v>-6.1999999999999998E-3</v>
      </c>
    </row>
    <row r="625" spans="1:5" ht="14.25" customHeight="1">
      <c r="A625" s="10" t="s">
        <v>415</v>
      </c>
      <c r="B625" s="10">
        <v>360.25</v>
      </c>
      <c r="C625" s="11">
        <v>16125.15</v>
      </c>
      <c r="D625" s="12">
        <v>-5.9999999999999995E-4</v>
      </c>
      <c r="E625" s="12">
        <v>-5.4999999999999997E-3</v>
      </c>
    </row>
    <row r="626" spans="1:5" ht="14.25" customHeight="1">
      <c r="A626" s="10" t="s">
        <v>416</v>
      </c>
      <c r="B626" s="10">
        <v>360.45</v>
      </c>
      <c r="C626" s="11">
        <v>16214.7</v>
      </c>
      <c r="D626" s="12">
        <v>-4.4000000000000003E-3</v>
      </c>
      <c r="E626" s="12">
        <v>-3.2000000000000002E-3</v>
      </c>
    </row>
    <row r="627" spans="1:5" ht="14.25" customHeight="1">
      <c r="A627" s="10" t="s">
        <v>417</v>
      </c>
      <c r="B627" s="10">
        <v>362.05</v>
      </c>
      <c r="C627" s="11">
        <v>16266.15</v>
      </c>
      <c r="D627" s="12">
        <v>5.7000000000000002E-3</v>
      </c>
      <c r="E627" s="12">
        <v>2.8899999999999999E-2</v>
      </c>
    </row>
    <row r="628" spans="1:5" ht="14.25" customHeight="1">
      <c r="A628" s="10" t="s">
        <v>418</v>
      </c>
      <c r="B628" s="10">
        <v>360</v>
      </c>
      <c r="C628" s="11">
        <v>15809.4</v>
      </c>
      <c r="D628" s="12">
        <v>-1.89E-2</v>
      </c>
      <c r="E628" s="12">
        <v>-2.6499999999999999E-2</v>
      </c>
    </row>
    <row r="629" spans="1:5" ht="14.25" customHeight="1">
      <c r="A629" s="10" t="s">
        <v>419</v>
      </c>
      <c r="B629" s="10">
        <v>366.95</v>
      </c>
      <c r="C629" s="11">
        <v>16240.3</v>
      </c>
      <c r="D629" s="12">
        <v>5.7000000000000002E-2</v>
      </c>
      <c r="E629" s="12">
        <v>-1.1999999999999999E-3</v>
      </c>
    </row>
    <row r="630" spans="1:5" ht="14.25" customHeight="1">
      <c r="A630" s="10" t="s">
        <v>420</v>
      </c>
      <c r="B630" s="10">
        <v>347.15</v>
      </c>
      <c r="C630" s="11">
        <v>16259.3</v>
      </c>
      <c r="D630" s="12">
        <v>1.4E-2</v>
      </c>
      <c r="E630" s="12">
        <v>2.63E-2</v>
      </c>
    </row>
    <row r="631" spans="1:5" ht="14.25" customHeight="1">
      <c r="A631" s="10" t="s">
        <v>421</v>
      </c>
      <c r="B631" s="10">
        <v>342.35</v>
      </c>
      <c r="C631" s="11">
        <v>15842.3</v>
      </c>
      <c r="D631" s="12">
        <v>-1.6799999999999999E-2</v>
      </c>
      <c r="E631" s="12">
        <v>3.8E-3</v>
      </c>
    </row>
    <row r="632" spans="1:5" ht="14.25" customHeight="1">
      <c r="A632" s="10" t="s">
        <v>422</v>
      </c>
      <c r="B632" s="10">
        <v>348.2</v>
      </c>
      <c r="C632" s="11">
        <v>15782.15</v>
      </c>
      <c r="D632" s="12">
        <v>1.78E-2</v>
      </c>
      <c r="E632" s="12">
        <v>-1.6000000000000001E-3</v>
      </c>
    </row>
    <row r="633" spans="1:5" ht="14.25" customHeight="1">
      <c r="A633" s="18">
        <v>44900</v>
      </c>
      <c r="B633" s="10">
        <v>342.1</v>
      </c>
      <c r="C633" s="11">
        <v>15808</v>
      </c>
      <c r="D633" s="12">
        <v>2.3E-3</v>
      </c>
      <c r="E633" s="12">
        <v>-2.2200000000000001E-2</v>
      </c>
    </row>
    <row r="634" spans="1:5" ht="14.25" customHeight="1">
      <c r="A634" s="18">
        <v>44870</v>
      </c>
      <c r="B634" s="10">
        <v>341.3</v>
      </c>
      <c r="C634" s="11">
        <v>16167.1</v>
      </c>
      <c r="D634" s="12">
        <v>2.0999999999999999E-3</v>
      </c>
      <c r="E634" s="12">
        <v>-4.4999999999999997E-3</v>
      </c>
    </row>
    <row r="635" spans="1:5" ht="14.25" customHeight="1">
      <c r="A635" s="18">
        <v>44839</v>
      </c>
      <c r="B635" s="10">
        <v>340.6</v>
      </c>
      <c r="C635" s="11">
        <v>16240.05</v>
      </c>
      <c r="D635" s="12">
        <v>-3.7000000000000002E-3</v>
      </c>
      <c r="E635" s="12">
        <v>-3.8E-3</v>
      </c>
    </row>
    <row r="636" spans="1:5" ht="14.25" customHeight="1">
      <c r="A636" s="18">
        <v>44809</v>
      </c>
      <c r="B636" s="10">
        <v>341.85</v>
      </c>
      <c r="C636" s="11">
        <v>16301.85</v>
      </c>
      <c r="D636" s="12">
        <v>-5.1999999999999998E-3</v>
      </c>
      <c r="E636" s="12">
        <v>-6.7000000000000002E-3</v>
      </c>
    </row>
    <row r="637" spans="1:5" ht="14.25" customHeight="1">
      <c r="A637" s="18">
        <v>44717</v>
      </c>
      <c r="B637" s="10">
        <v>343.65</v>
      </c>
      <c r="C637" s="11">
        <v>16411.25</v>
      </c>
      <c r="D637" s="12">
        <v>-1.3899999999999999E-2</v>
      </c>
      <c r="E637" s="12">
        <v>-1.6299999999999999E-2</v>
      </c>
    </row>
    <row r="638" spans="1:5" ht="14.25" customHeight="1">
      <c r="A638" s="18">
        <v>44686</v>
      </c>
      <c r="B638" s="10">
        <v>348.5</v>
      </c>
      <c r="C638" s="11">
        <v>16682.650000000001</v>
      </c>
      <c r="D638" s="12">
        <v>-1.0500000000000001E-2</v>
      </c>
      <c r="E638" s="12">
        <v>2.9999999999999997E-4</v>
      </c>
    </row>
    <row r="639" spans="1:5" ht="14.25" customHeight="1">
      <c r="A639" s="18">
        <v>44656</v>
      </c>
      <c r="B639" s="10">
        <v>352.2</v>
      </c>
      <c r="C639" s="11">
        <v>16677.599999999999</v>
      </c>
      <c r="D639" s="12">
        <v>-2.9399999999999999E-2</v>
      </c>
      <c r="E639" s="12">
        <v>-2.29E-2</v>
      </c>
    </row>
    <row r="640" spans="1:5" ht="14.25" customHeight="1">
      <c r="A640" s="18">
        <v>44597</v>
      </c>
      <c r="B640" s="10">
        <v>362.85</v>
      </c>
      <c r="C640" s="11">
        <v>17069.099999999999</v>
      </c>
      <c r="D640" s="12">
        <v>8.0999999999999996E-3</v>
      </c>
      <c r="E640" s="12">
        <v>-2E-3</v>
      </c>
    </row>
    <row r="641" spans="1:5" ht="14.25" customHeight="1">
      <c r="A641" s="10" t="s">
        <v>423</v>
      </c>
      <c r="B641" s="10">
        <v>359.95</v>
      </c>
      <c r="C641" s="11">
        <v>17102.55</v>
      </c>
      <c r="D641" s="12">
        <v>-1.55E-2</v>
      </c>
      <c r="E641" s="12">
        <v>-8.3000000000000001E-3</v>
      </c>
    </row>
    <row r="642" spans="1:5" ht="14.25" customHeight="1">
      <c r="A642" s="10" t="s">
        <v>424</v>
      </c>
      <c r="B642" s="10">
        <v>365.6</v>
      </c>
      <c r="C642" s="11">
        <v>17245.05</v>
      </c>
      <c r="D642" s="12">
        <v>-3.7000000000000002E-3</v>
      </c>
      <c r="E642" s="12">
        <v>1.21E-2</v>
      </c>
    </row>
    <row r="643" spans="1:5" ht="14.25" customHeight="1">
      <c r="A643" s="10" t="s">
        <v>425</v>
      </c>
      <c r="B643" s="10">
        <v>366.95</v>
      </c>
      <c r="C643" s="11">
        <v>17038.400000000001</v>
      </c>
      <c r="D643" s="12">
        <v>4.9200000000000001E-2</v>
      </c>
      <c r="E643" s="12">
        <v>-9.4000000000000004E-3</v>
      </c>
    </row>
    <row r="644" spans="1:5" ht="14.25" customHeight="1">
      <c r="A644" s="10" t="s">
        <v>426</v>
      </c>
      <c r="B644" s="10">
        <v>349.75</v>
      </c>
      <c r="C644" s="11">
        <v>17200.8</v>
      </c>
      <c r="D644" s="12">
        <v>-1.4E-3</v>
      </c>
      <c r="E644" s="12">
        <v>1.46E-2</v>
      </c>
    </row>
    <row r="645" spans="1:5" ht="14.25" customHeight="1">
      <c r="A645" s="10" t="s">
        <v>427</v>
      </c>
      <c r="B645" s="10">
        <v>350.25</v>
      </c>
      <c r="C645" s="11">
        <v>16953.95</v>
      </c>
      <c r="D645" s="12">
        <v>-3.8300000000000001E-2</v>
      </c>
      <c r="E645" s="12">
        <v>-1.2699999999999999E-2</v>
      </c>
    </row>
    <row r="646" spans="1:5" ht="14.25" customHeight="1">
      <c r="A646" s="10" t="s">
        <v>428</v>
      </c>
      <c r="B646" s="10">
        <v>364.2</v>
      </c>
      <c r="C646" s="11">
        <v>17171.95</v>
      </c>
      <c r="D646" s="12">
        <v>-1.6000000000000001E-3</v>
      </c>
      <c r="E646" s="12">
        <v>-1.2699999999999999E-2</v>
      </c>
    </row>
    <row r="647" spans="1:5" ht="14.25" customHeight="1">
      <c r="A647" s="10" t="s">
        <v>429</v>
      </c>
      <c r="B647" s="10">
        <v>364.8</v>
      </c>
      <c r="C647" s="11">
        <v>17392.599999999999</v>
      </c>
      <c r="D647" s="12">
        <v>-3.8100000000000002E-2</v>
      </c>
      <c r="E647" s="12">
        <v>1.49E-2</v>
      </c>
    </row>
    <row r="648" spans="1:5" ht="14.25" customHeight="1">
      <c r="A648" s="10" t="s">
        <v>430</v>
      </c>
      <c r="B648" s="10">
        <v>379.25</v>
      </c>
      <c r="C648" s="11">
        <v>17136.55</v>
      </c>
      <c r="D648" s="12">
        <v>-1.38E-2</v>
      </c>
      <c r="E648" s="12">
        <v>1.0500000000000001E-2</v>
      </c>
    </row>
    <row r="649" spans="1:5" ht="14.25" customHeight="1">
      <c r="A649" s="10" t="s">
        <v>431</v>
      </c>
      <c r="B649" s="10">
        <v>384.55</v>
      </c>
      <c r="C649" s="11">
        <v>16958.650000000001</v>
      </c>
      <c r="D649" s="12">
        <v>-1.4500000000000001E-2</v>
      </c>
      <c r="E649" s="12">
        <v>-1.2500000000000001E-2</v>
      </c>
    </row>
    <row r="650" spans="1:5" ht="14.25" customHeight="1">
      <c r="A650" s="10" t="s">
        <v>432</v>
      </c>
      <c r="B650" s="10">
        <v>390.2</v>
      </c>
      <c r="C650" s="11">
        <v>17173.650000000001</v>
      </c>
      <c r="D650" s="12">
        <v>2.8E-3</v>
      </c>
      <c r="E650" s="12">
        <v>-1.7299999999999999E-2</v>
      </c>
    </row>
    <row r="651" spans="1:5" ht="14.25" customHeight="1">
      <c r="A651" s="10" t="s">
        <v>433</v>
      </c>
      <c r="B651" s="10">
        <v>389.1</v>
      </c>
      <c r="C651" s="11">
        <v>17475.650000000001</v>
      </c>
      <c r="D651" s="12">
        <v>-8.9999999999999998E-4</v>
      </c>
      <c r="E651" s="12">
        <v>-3.0999999999999999E-3</v>
      </c>
    </row>
    <row r="652" spans="1:5" ht="14.25" customHeight="1">
      <c r="A652" s="18">
        <v>44899</v>
      </c>
      <c r="B652" s="10">
        <v>389.45</v>
      </c>
      <c r="C652" s="11">
        <v>17530.3</v>
      </c>
      <c r="D652" s="12">
        <v>-6.7999999999999996E-3</v>
      </c>
      <c r="E652" s="12">
        <v>-8.2000000000000007E-3</v>
      </c>
    </row>
    <row r="653" spans="1:5" ht="14.25" customHeight="1">
      <c r="A653" s="18">
        <v>44869</v>
      </c>
      <c r="B653" s="10">
        <v>392.1</v>
      </c>
      <c r="C653" s="11">
        <v>17674.95</v>
      </c>
      <c r="D653" s="12">
        <v>-1.5599999999999999E-2</v>
      </c>
      <c r="E653" s="12">
        <v>-6.1999999999999998E-3</v>
      </c>
    </row>
    <row r="654" spans="1:5" ht="14.25" customHeight="1">
      <c r="A654" s="18">
        <v>44777</v>
      </c>
      <c r="B654" s="10">
        <v>398.3</v>
      </c>
      <c r="C654" s="11">
        <v>17784.349999999999</v>
      </c>
      <c r="D654" s="12">
        <v>1.1299999999999999E-2</v>
      </c>
      <c r="E654" s="12">
        <v>8.2000000000000007E-3</v>
      </c>
    </row>
    <row r="655" spans="1:5" ht="14.25" customHeight="1">
      <c r="A655" s="18">
        <v>44746</v>
      </c>
      <c r="B655" s="10">
        <v>393.85</v>
      </c>
      <c r="C655" s="11">
        <v>17639.55</v>
      </c>
      <c r="D655" s="12">
        <v>-2.46E-2</v>
      </c>
      <c r="E655" s="12">
        <v>-9.4000000000000004E-3</v>
      </c>
    </row>
    <row r="656" spans="1:5" ht="14.25" customHeight="1">
      <c r="A656" s="18">
        <v>44716</v>
      </c>
      <c r="B656" s="10">
        <v>403.8</v>
      </c>
      <c r="C656" s="11">
        <v>17807.650000000001</v>
      </c>
      <c r="D656" s="12">
        <v>4.1099999999999998E-2</v>
      </c>
      <c r="E656" s="12">
        <v>-8.3000000000000001E-3</v>
      </c>
    </row>
    <row r="657" spans="1:5" ht="14.25" customHeight="1">
      <c r="A657" s="18">
        <v>44685</v>
      </c>
      <c r="B657" s="10">
        <v>387.85</v>
      </c>
      <c r="C657" s="11">
        <v>17957.400000000001</v>
      </c>
      <c r="D657" s="12">
        <v>2.8500000000000001E-2</v>
      </c>
      <c r="E657" s="12">
        <v>-5.3E-3</v>
      </c>
    </row>
    <row r="658" spans="1:5" ht="14.25" customHeight="1">
      <c r="A658" s="18">
        <v>44655</v>
      </c>
      <c r="B658" s="10">
        <v>377.1</v>
      </c>
      <c r="C658" s="11">
        <v>18053.400000000001</v>
      </c>
      <c r="D658" s="12">
        <v>3.2000000000000002E-3</v>
      </c>
      <c r="E658" s="12">
        <v>2.1700000000000001E-2</v>
      </c>
    </row>
    <row r="659" spans="1:5" ht="14.25" customHeight="1">
      <c r="A659" s="18">
        <v>44565</v>
      </c>
      <c r="B659" s="10">
        <v>375.9</v>
      </c>
      <c r="C659" s="11">
        <v>17670.45</v>
      </c>
      <c r="D659" s="12">
        <v>2.4899999999999999E-2</v>
      </c>
      <c r="E659" s="12">
        <v>1.18E-2</v>
      </c>
    </row>
    <row r="660" spans="1:5" ht="14.25" customHeight="1">
      <c r="A660" s="10" t="s">
        <v>434</v>
      </c>
      <c r="B660" s="10">
        <v>366.75</v>
      </c>
      <c r="C660" s="11">
        <v>17464.75</v>
      </c>
      <c r="D660" s="12">
        <v>-1.04E-2</v>
      </c>
      <c r="E660" s="12">
        <v>-1.9E-3</v>
      </c>
    </row>
    <row r="661" spans="1:5" ht="14.25" customHeight="1">
      <c r="A661" s="10" t="s">
        <v>435</v>
      </c>
      <c r="B661" s="10">
        <v>370.6</v>
      </c>
      <c r="C661" s="11">
        <v>17498.25</v>
      </c>
      <c r="D661" s="12">
        <v>6.4999999999999997E-3</v>
      </c>
      <c r="E661" s="12">
        <v>0.01</v>
      </c>
    </row>
    <row r="662" spans="1:5" ht="14.25" customHeight="1">
      <c r="A662" s="10" t="s">
        <v>436</v>
      </c>
      <c r="B662" s="10">
        <v>368.2</v>
      </c>
      <c r="C662" s="11">
        <v>17325.3</v>
      </c>
      <c r="D662" s="12">
        <v>-5.7000000000000002E-3</v>
      </c>
      <c r="E662" s="12">
        <v>6.0000000000000001E-3</v>
      </c>
    </row>
    <row r="663" spans="1:5" ht="14.25" customHeight="1">
      <c r="A663" s="10" t="s">
        <v>437</v>
      </c>
      <c r="B663" s="10">
        <v>370.3</v>
      </c>
      <c r="C663" s="11">
        <v>17222</v>
      </c>
      <c r="D663" s="12">
        <v>-3.0800000000000001E-2</v>
      </c>
      <c r="E663" s="12">
        <v>4.0000000000000001E-3</v>
      </c>
    </row>
    <row r="664" spans="1:5" ht="14.25" customHeight="1">
      <c r="A664" s="10" t="s">
        <v>438</v>
      </c>
      <c r="B664" s="10">
        <v>382.05</v>
      </c>
      <c r="C664" s="11">
        <v>17153</v>
      </c>
      <c r="D664" s="12">
        <v>2.2100000000000002E-2</v>
      </c>
      <c r="E664" s="12">
        <v>-4.0000000000000001E-3</v>
      </c>
    </row>
    <row r="665" spans="1:5" ht="14.25" customHeight="1">
      <c r="A665" s="10" t="s">
        <v>439</v>
      </c>
      <c r="B665" s="10">
        <v>373.8</v>
      </c>
      <c r="C665" s="11">
        <v>17222.75</v>
      </c>
      <c r="D665" s="12">
        <v>6.1000000000000004E-3</v>
      </c>
      <c r="E665" s="12">
        <v>-1.2999999999999999E-3</v>
      </c>
    </row>
    <row r="666" spans="1:5" ht="14.25" customHeight="1">
      <c r="A666" s="10" t="s">
        <v>440</v>
      </c>
      <c r="B666" s="10">
        <v>371.55</v>
      </c>
      <c r="C666" s="11">
        <v>17245.650000000001</v>
      </c>
      <c r="D666" s="12">
        <v>-1E-4</v>
      </c>
      <c r="E666" s="12">
        <v>-4.0000000000000001E-3</v>
      </c>
    </row>
    <row r="667" spans="1:5" ht="14.25" customHeight="1">
      <c r="A667" s="10" t="s">
        <v>441</v>
      </c>
      <c r="B667" s="10">
        <v>371.6</v>
      </c>
      <c r="C667" s="11">
        <v>17315.5</v>
      </c>
      <c r="D667" s="12">
        <v>-3.8999999999999998E-3</v>
      </c>
      <c r="E667" s="12">
        <v>1.1599999999999999E-2</v>
      </c>
    </row>
    <row r="668" spans="1:5" ht="14.25" customHeight="1">
      <c r="A668" s="10" t="s">
        <v>442</v>
      </c>
      <c r="B668" s="10">
        <v>373.05</v>
      </c>
      <c r="C668" s="11">
        <v>17117.599999999999</v>
      </c>
      <c r="D668" s="12">
        <v>4.0000000000000002E-4</v>
      </c>
      <c r="E668" s="12">
        <v>-9.7999999999999997E-3</v>
      </c>
    </row>
    <row r="669" spans="1:5" ht="14.25" customHeight="1">
      <c r="A669" s="10" t="s">
        <v>443</v>
      </c>
      <c r="B669" s="10">
        <v>372.9</v>
      </c>
      <c r="C669" s="11">
        <v>17287.05</v>
      </c>
      <c r="D669" s="12">
        <v>1.2999999999999999E-2</v>
      </c>
      <c r="E669" s="12">
        <v>1.84E-2</v>
      </c>
    </row>
    <row r="670" spans="1:5" ht="14.25" customHeight="1">
      <c r="A670" s="10" t="s">
        <v>444</v>
      </c>
      <c r="B670" s="10">
        <v>368.1</v>
      </c>
      <c r="C670" s="11">
        <v>16975.349999999999</v>
      </c>
      <c r="D670" s="12">
        <v>-1.43E-2</v>
      </c>
      <c r="E670" s="12">
        <v>1.8700000000000001E-2</v>
      </c>
    </row>
    <row r="671" spans="1:5" ht="14.25" customHeight="1">
      <c r="A671" s="10" t="s">
        <v>445</v>
      </c>
      <c r="B671" s="10">
        <v>373.45</v>
      </c>
      <c r="C671" s="11">
        <v>16663</v>
      </c>
      <c r="D671" s="12">
        <v>-1.15E-2</v>
      </c>
      <c r="E671" s="12">
        <v>-1.23E-2</v>
      </c>
    </row>
    <row r="672" spans="1:5" ht="14.25" customHeight="1">
      <c r="A672" s="10" t="s">
        <v>446</v>
      </c>
      <c r="B672" s="10">
        <v>377.8</v>
      </c>
      <c r="C672" s="11">
        <v>16871.3</v>
      </c>
      <c r="D672" s="12">
        <v>-1.23E-2</v>
      </c>
      <c r="E672" s="12">
        <v>1.4500000000000001E-2</v>
      </c>
    </row>
    <row r="673" spans="1:5" ht="14.25" customHeight="1">
      <c r="A673" s="18">
        <v>44868</v>
      </c>
      <c r="B673" s="10">
        <v>382.5</v>
      </c>
      <c r="C673" s="11">
        <v>16630.45</v>
      </c>
      <c r="D673" s="12">
        <v>-1.5800000000000002E-2</v>
      </c>
      <c r="E673" s="12">
        <v>2.0999999999999999E-3</v>
      </c>
    </row>
    <row r="674" spans="1:5" ht="14.25" customHeight="1">
      <c r="A674" s="18">
        <v>44837</v>
      </c>
      <c r="B674" s="10">
        <v>388.65</v>
      </c>
      <c r="C674" s="11">
        <v>16594.900000000001</v>
      </c>
      <c r="D674" s="12">
        <v>2.9700000000000001E-2</v>
      </c>
      <c r="E674" s="12">
        <v>1.5299999999999999E-2</v>
      </c>
    </row>
    <row r="675" spans="1:5" ht="14.25" customHeight="1">
      <c r="A675" s="18">
        <v>44807</v>
      </c>
      <c r="B675" s="10">
        <v>377.45</v>
      </c>
      <c r="C675" s="11">
        <v>16345.35</v>
      </c>
      <c r="D675" s="12">
        <v>-8.0000000000000002E-3</v>
      </c>
      <c r="E675" s="12">
        <v>2.07E-2</v>
      </c>
    </row>
    <row r="676" spans="1:5" ht="14.25" customHeight="1">
      <c r="A676" s="18">
        <v>44776</v>
      </c>
      <c r="B676" s="10">
        <v>380.5</v>
      </c>
      <c r="C676" s="11">
        <v>16013.45</v>
      </c>
      <c r="D676" s="12">
        <v>-2.9999999999999997E-4</v>
      </c>
      <c r="E676" s="12">
        <v>9.4999999999999998E-3</v>
      </c>
    </row>
    <row r="677" spans="1:5" ht="14.25" customHeight="1">
      <c r="A677" s="18">
        <v>44745</v>
      </c>
      <c r="B677" s="10">
        <v>380.6</v>
      </c>
      <c r="C677" s="11">
        <v>15863.15</v>
      </c>
      <c r="D677" s="12">
        <v>2.3300000000000001E-2</v>
      </c>
      <c r="E677" s="12">
        <v>-2.35E-2</v>
      </c>
    </row>
    <row r="678" spans="1:5" ht="14.25" customHeight="1">
      <c r="A678" s="18">
        <v>44654</v>
      </c>
      <c r="B678" s="10">
        <v>371.95</v>
      </c>
      <c r="C678" s="11">
        <v>16245.35</v>
      </c>
      <c r="D678" s="12">
        <v>-3.0099999999999998E-2</v>
      </c>
      <c r="E678" s="12">
        <v>-1.5299999999999999E-2</v>
      </c>
    </row>
    <row r="679" spans="1:5" ht="14.25" customHeight="1">
      <c r="A679" s="18">
        <v>44623</v>
      </c>
      <c r="B679" s="10">
        <v>383.5</v>
      </c>
      <c r="C679" s="11">
        <v>16498.05</v>
      </c>
      <c r="D679" s="12">
        <v>-9.4000000000000004E-3</v>
      </c>
      <c r="E679" s="12">
        <v>-6.4999999999999997E-3</v>
      </c>
    </row>
    <row r="680" spans="1:5" ht="14.25" customHeight="1">
      <c r="A680" s="18">
        <v>44595</v>
      </c>
      <c r="B680" s="10">
        <v>387.15</v>
      </c>
      <c r="C680" s="11">
        <v>16605.95</v>
      </c>
      <c r="D680" s="12">
        <v>-1.01E-2</v>
      </c>
      <c r="E680" s="12">
        <v>-1.12E-2</v>
      </c>
    </row>
    <row r="681" spans="1:5" ht="14.25" customHeight="1">
      <c r="A681" s="10" t="s">
        <v>447</v>
      </c>
      <c r="B681" s="10">
        <v>391.1</v>
      </c>
      <c r="C681" s="11">
        <v>16793.900000000001</v>
      </c>
      <c r="D681" s="12">
        <v>-2.24E-2</v>
      </c>
      <c r="E681" s="12">
        <v>8.0999999999999996E-3</v>
      </c>
    </row>
    <row r="682" spans="1:5" ht="14.25" customHeight="1">
      <c r="A682" s="10" t="s">
        <v>448</v>
      </c>
      <c r="B682" s="10">
        <v>400.05</v>
      </c>
      <c r="C682" s="11">
        <v>16658.400000000001</v>
      </c>
      <c r="D682" s="12">
        <v>2.3800000000000002E-2</v>
      </c>
      <c r="E682" s="12">
        <v>2.53E-2</v>
      </c>
    </row>
    <row r="683" spans="1:5" ht="14.25" customHeight="1">
      <c r="A683" s="10" t="s">
        <v>449</v>
      </c>
      <c r="B683" s="10">
        <v>390.75</v>
      </c>
      <c r="C683" s="11">
        <v>16247.95</v>
      </c>
      <c r="D683" s="12">
        <v>-2.5600000000000001E-2</v>
      </c>
      <c r="E683" s="12">
        <v>-4.7800000000000002E-2</v>
      </c>
    </row>
    <row r="684" spans="1:5" ht="14.25" customHeight="1">
      <c r="A684" s="10" t="s">
        <v>450</v>
      </c>
      <c r="B684" s="10">
        <v>401</v>
      </c>
      <c r="C684" s="11">
        <v>17063.25</v>
      </c>
      <c r="D684" s="12">
        <v>6.8999999999999999E-3</v>
      </c>
      <c r="E684" s="12">
        <v>-1.6999999999999999E-3</v>
      </c>
    </row>
    <row r="685" spans="1:5" ht="14.25" customHeight="1">
      <c r="A685" s="10" t="s">
        <v>451</v>
      </c>
      <c r="B685" s="10">
        <v>398.25</v>
      </c>
      <c r="C685" s="11">
        <v>17092.2</v>
      </c>
      <c r="D685" s="12">
        <v>-1.26E-2</v>
      </c>
      <c r="E685" s="12">
        <v>-6.7000000000000002E-3</v>
      </c>
    </row>
    <row r="686" spans="1:5" ht="14.25" customHeight="1">
      <c r="A686" s="10" t="s">
        <v>452</v>
      </c>
      <c r="B686" s="10">
        <v>403.35</v>
      </c>
      <c r="C686" s="11">
        <v>17206.650000000001</v>
      </c>
      <c r="D686" s="12">
        <v>3.6799999999999999E-2</v>
      </c>
      <c r="E686" s="12">
        <v>-4.0000000000000001E-3</v>
      </c>
    </row>
    <row r="687" spans="1:5" ht="14.25" customHeight="1">
      <c r="A687" s="10" t="s">
        <v>453</v>
      </c>
      <c r="B687" s="10">
        <v>389.05</v>
      </c>
      <c r="C687" s="11">
        <v>17276.3</v>
      </c>
      <c r="D687" s="12">
        <v>-1.1999999999999999E-3</v>
      </c>
      <c r="E687" s="12">
        <v>-1.6000000000000001E-3</v>
      </c>
    </row>
    <row r="688" spans="1:5" ht="14.25" customHeight="1">
      <c r="A688" s="10" t="s">
        <v>454</v>
      </c>
      <c r="B688" s="10">
        <v>389.5</v>
      </c>
      <c r="C688" s="11">
        <v>17304.599999999999</v>
      </c>
      <c r="D688" s="12">
        <v>-7.4000000000000003E-3</v>
      </c>
      <c r="E688" s="12">
        <v>-1E-3</v>
      </c>
    </row>
    <row r="689" spans="1:5" ht="14.25" customHeight="1">
      <c r="A689" s="10" t="s">
        <v>455</v>
      </c>
      <c r="B689" s="10">
        <v>392.4</v>
      </c>
      <c r="C689" s="11">
        <v>17322.2</v>
      </c>
      <c r="D689" s="12">
        <v>2.6700000000000002E-2</v>
      </c>
      <c r="E689" s="12">
        <v>-1.6999999999999999E-3</v>
      </c>
    </row>
    <row r="690" spans="1:5" ht="14.25" customHeight="1">
      <c r="A690" s="10" t="s">
        <v>456</v>
      </c>
      <c r="B690" s="10">
        <v>382.2</v>
      </c>
      <c r="C690" s="11">
        <v>17352.45</v>
      </c>
      <c r="D690" s="12">
        <v>1.37E-2</v>
      </c>
      <c r="E690" s="12">
        <v>3.0300000000000001E-2</v>
      </c>
    </row>
    <row r="691" spans="1:5" ht="14.25" customHeight="1">
      <c r="A691" s="10" t="s">
        <v>457</v>
      </c>
      <c r="B691" s="10">
        <v>377.05</v>
      </c>
      <c r="C691" s="11">
        <v>16842.8</v>
      </c>
      <c r="D691" s="12">
        <v>-3.7900000000000003E-2</v>
      </c>
      <c r="E691" s="12">
        <v>-3.0599999999999999E-2</v>
      </c>
    </row>
    <row r="692" spans="1:5" ht="14.25" customHeight="1">
      <c r="A692" s="18">
        <v>44867</v>
      </c>
      <c r="B692" s="10">
        <v>391.9</v>
      </c>
      <c r="C692" s="11">
        <v>17374.75</v>
      </c>
      <c r="D692" s="12">
        <v>-2.8500000000000001E-2</v>
      </c>
      <c r="E692" s="12">
        <v>-1.3100000000000001E-2</v>
      </c>
    </row>
    <row r="693" spans="1:5" ht="14.25" customHeight="1">
      <c r="A693" s="18">
        <v>44836</v>
      </c>
      <c r="B693" s="10">
        <v>403.4</v>
      </c>
      <c r="C693" s="11">
        <v>17605.849999999999</v>
      </c>
      <c r="D693" s="12">
        <v>-1.47E-2</v>
      </c>
      <c r="E693" s="12">
        <v>8.0999999999999996E-3</v>
      </c>
    </row>
    <row r="694" spans="1:5" ht="14.25" customHeight="1">
      <c r="A694" s="18">
        <v>44806</v>
      </c>
      <c r="B694" s="10">
        <v>409.4</v>
      </c>
      <c r="C694" s="11">
        <v>17463.8</v>
      </c>
      <c r="D694" s="12">
        <v>2.3800000000000002E-2</v>
      </c>
      <c r="E694" s="12">
        <v>1.14E-2</v>
      </c>
    </row>
    <row r="695" spans="1:5" ht="14.25" customHeight="1">
      <c r="A695" s="18">
        <v>44775</v>
      </c>
      <c r="B695" s="10">
        <v>399.9</v>
      </c>
      <c r="C695" s="11">
        <v>17266.75</v>
      </c>
      <c r="D695" s="12">
        <v>-2.0899999999999998E-2</v>
      </c>
      <c r="E695" s="12">
        <v>3.0999999999999999E-3</v>
      </c>
    </row>
    <row r="696" spans="1:5" ht="14.25" customHeight="1">
      <c r="A696" s="18">
        <v>44744</v>
      </c>
      <c r="B696" s="10">
        <v>408.45</v>
      </c>
      <c r="C696" s="11">
        <v>17213.599999999999</v>
      </c>
      <c r="D696" s="12">
        <v>4.4999999999999997E-3</v>
      </c>
      <c r="E696" s="12">
        <v>-1.7299999999999999E-2</v>
      </c>
    </row>
    <row r="697" spans="1:5" ht="14.25" customHeight="1">
      <c r="A697" s="18">
        <v>44653</v>
      </c>
      <c r="B697" s="10">
        <v>406.6</v>
      </c>
      <c r="C697" s="11">
        <v>17516.3</v>
      </c>
      <c r="D697" s="12">
        <v>9.1000000000000004E-3</v>
      </c>
      <c r="E697" s="12">
        <v>-2.5000000000000001E-3</v>
      </c>
    </row>
    <row r="698" spans="1:5" ht="14.25" customHeight="1">
      <c r="A698" s="18">
        <v>44622</v>
      </c>
      <c r="B698" s="10">
        <v>402.95</v>
      </c>
      <c r="C698" s="11">
        <v>17560.2</v>
      </c>
      <c r="D698" s="12">
        <v>2E-3</v>
      </c>
      <c r="E698" s="12">
        <v>-1.24E-2</v>
      </c>
    </row>
    <row r="699" spans="1:5" ht="14.25" customHeight="1">
      <c r="A699" s="18">
        <v>44594</v>
      </c>
      <c r="B699" s="10">
        <v>402.15</v>
      </c>
      <c r="C699" s="11">
        <v>17780</v>
      </c>
      <c r="D699" s="12">
        <v>2.0000000000000001E-4</v>
      </c>
      <c r="E699" s="12">
        <v>1.1599999999999999E-2</v>
      </c>
    </row>
    <row r="700" spans="1:5" ht="14.25" customHeight="1">
      <c r="A700" s="18">
        <v>44563</v>
      </c>
      <c r="B700" s="10">
        <v>402.05</v>
      </c>
      <c r="C700" s="11">
        <v>17576.849999999999</v>
      </c>
      <c r="D700" s="12">
        <v>4.4000000000000003E-3</v>
      </c>
      <c r="E700" s="12">
        <v>1.37E-2</v>
      </c>
    </row>
    <row r="701" spans="1:5" ht="14.25" customHeight="1">
      <c r="A701" s="10" t="s">
        <v>458</v>
      </c>
      <c r="B701" s="10">
        <v>400.3</v>
      </c>
      <c r="C701" s="11">
        <v>17339.849999999999</v>
      </c>
      <c r="D701" s="12">
        <v>1.41E-2</v>
      </c>
      <c r="E701" s="12">
        <v>1.3899999999999999E-2</v>
      </c>
    </row>
    <row r="702" spans="1:5" ht="14.25" customHeight="1">
      <c r="A702" s="10" t="s">
        <v>459</v>
      </c>
      <c r="B702" s="10">
        <v>394.75</v>
      </c>
      <c r="C702" s="11">
        <v>17101.95</v>
      </c>
      <c r="D702" s="12">
        <v>-1.15E-2</v>
      </c>
      <c r="E702" s="12">
        <v>-5.0000000000000001E-4</v>
      </c>
    </row>
    <row r="703" spans="1:5" ht="14.25" customHeight="1">
      <c r="A703" s="10" t="s">
        <v>460</v>
      </c>
      <c r="B703" s="10">
        <v>399.35</v>
      </c>
      <c r="C703" s="11">
        <v>17110.150000000001</v>
      </c>
      <c r="D703" s="12">
        <v>-1E-3</v>
      </c>
      <c r="E703" s="12">
        <v>-9.7000000000000003E-3</v>
      </c>
    </row>
    <row r="704" spans="1:5" ht="14.25" customHeight="1">
      <c r="A704" s="10" t="s">
        <v>461</v>
      </c>
      <c r="B704" s="10">
        <v>399.75</v>
      </c>
      <c r="C704" s="11">
        <v>17277.95</v>
      </c>
      <c r="D704" s="12">
        <v>1.52E-2</v>
      </c>
      <c r="E704" s="12">
        <v>7.4999999999999997E-3</v>
      </c>
    </row>
    <row r="705" spans="1:5" ht="14.25" customHeight="1">
      <c r="A705" s="10" t="s">
        <v>462</v>
      </c>
      <c r="B705" s="10">
        <v>393.75</v>
      </c>
      <c r="C705" s="11">
        <v>17149.099999999999</v>
      </c>
      <c r="D705" s="12">
        <v>-2.3199999999999998E-2</v>
      </c>
      <c r="E705" s="12">
        <v>-2.6599999999999999E-2</v>
      </c>
    </row>
    <row r="706" spans="1:5" ht="14.25" customHeight="1">
      <c r="A706" s="10" t="s">
        <v>463</v>
      </c>
      <c r="B706" s="10">
        <v>403.1</v>
      </c>
      <c r="C706" s="11">
        <v>17617.150000000001</v>
      </c>
      <c r="D706" s="12">
        <v>-2.1999999999999999E-2</v>
      </c>
      <c r="E706" s="12">
        <v>-7.9000000000000008E-3</v>
      </c>
    </row>
    <row r="707" spans="1:5" ht="14.25" customHeight="1">
      <c r="A707" s="10" t="s">
        <v>464</v>
      </c>
      <c r="B707" s="10">
        <v>412.15</v>
      </c>
      <c r="C707" s="11">
        <v>17757</v>
      </c>
      <c r="D707" s="12">
        <v>7.4999999999999997E-3</v>
      </c>
      <c r="E707" s="12">
        <v>-1.01E-2</v>
      </c>
    </row>
    <row r="708" spans="1:5" ht="14.25" customHeight="1">
      <c r="A708" s="10" t="s">
        <v>465</v>
      </c>
      <c r="B708" s="10">
        <v>409.1</v>
      </c>
      <c r="C708" s="11">
        <v>17938.400000000001</v>
      </c>
      <c r="D708" s="12">
        <v>-2.3E-3</v>
      </c>
      <c r="E708" s="12">
        <v>-9.5999999999999992E-3</v>
      </c>
    </row>
    <row r="709" spans="1:5" ht="14.25" customHeight="1">
      <c r="A709" s="10" t="s">
        <v>466</v>
      </c>
      <c r="B709" s="10">
        <v>410.05</v>
      </c>
      <c r="C709" s="11">
        <v>18113.05</v>
      </c>
      <c r="D709" s="12">
        <v>5.4100000000000002E-2</v>
      </c>
      <c r="E709" s="12">
        <v>-1.0699999999999999E-2</v>
      </c>
    </row>
    <row r="710" spans="1:5" ht="14.25" customHeight="1">
      <c r="A710" s="10" t="s">
        <v>467</v>
      </c>
      <c r="B710" s="10">
        <v>389</v>
      </c>
      <c r="C710" s="11">
        <v>18308.099999999999</v>
      </c>
      <c r="D710" s="12">
        <v>7.0000000000000001E-3</v>
      </c>
      <c r="E710" s="12">
        <v>2.8999999999999998E-3</v>
      </c>
    </row>
    <row r="711" spans="1:5" ht="14.25" customHeight="1">
      <c r="A711" s="10" t="s">
        <v>468</v>
      </c>
      <c r="B711" s="10">
        <v>386.3</v>
      </c>
      <c r="C711" s="11">
        <v>18255.75</v>
      </c>
      <c r="D711" s="12">
        <v>6.7999999999999996E-3</v>
      </c>
      <c r="E711" s="12">
        <v>-1E-4</v>
      </c>
    </row>
    <row r="712" spans="1:5" ht="14.25" customHeight="1">
      <c r="A712" s="10" t="s">
        <v>469</v>
      </c>
      <c r="B712" s="10">
        <v>383.7</v>
      </c>
      <c r="C712" s="11">
        <v>18257.8</v>
      </c>
      <c r="D712" s="12">
        <v>1.2800000000000001E-2</v>
      </c>
      <c r="E712" s="12">
        <v>2.5000000000000001E-3</v>
      </c>
    </row>
    <row r="713" spans="1:5" ht="14.25" customHeight="1">
      <c r="A713" s="18">
        <v>44896</v>
      </c>
      <c r="B713" s="10">
        <v>378.85</v>
      </c>
      <c r="C713" s="11">
        <v>18212.349999999999</v>
      </c>
      <c r="D713" s="12">
        <v>-1.01E-2</v>
      </c>
      <c r="E713" s="12">
        <v>8.6999999999999994E-3</v>
      </c>
    </row>
    <row r="714" spans="1:5" ht="14.25" customHeight="1">
      <c r="A714" s="18">
        <v>44866</v>
      </c>
      <c r="B714" s="10">
        <v>382.7</v>
      </c>
      <c r="C714" s="11">
        <v>18055.75</v>
      </c>
      <c r="D714" s="12">
        <v>4.3E-3</v>
      </c>
      <c r="E714" s="12">
        <v>2.8999999999999998E-3</v>
      </c>
    </row>
    <row r="715" spans="1:5" ht="14.25" customHeight="1">
      <c r="A715" s="18">
        <v>44835</v>
      </c>
      <c r="B715" s="10">
        <v>381.05</v>
      </c>
      <c r="C715" s="11">
        <v>18003.3</v>
      </c>
      <c r="D715" s="12">
        <v>2.01E-2</v>
      </c>
      <c r="E715" s="12">
        <v>1.0699999999999999E-2</v>
      </c>
    </row>
    <row r="716" spans="1:5" ht="14.25" customHeight="1">
      <c r="A716" s="18">
        <v>44743</v>
      </c>
      <c r="B716" s="10">
        <v>373.55</v>
      </c>
      <c r="C716" s="11">
        <v>17812.7</v>
      </c>
      <c r="D716" s="12">
        <v>-2.0999999999999999E-3</v>
      </c>
      <c r="E716" s="12">
        <v>3.8E-3</v>
      </c>
    </row>
    <row r="717" spans="1:5" ht="14.25" customHeight="1">
      <c r="A717" s="18">
        <v>44713</v>
      </c>
      <c r="B717" s="10">
        <v>374.35</v>
      </c>
      <c r="C717" s="11">
        <v>17745.900000000001</v>
      </c>
      <c r="D717" s="12">
        <v>6.6E-3</v>
      </c>
      <c r="E717" s="12">
        <v>-0.01</v>
      </c>
    </row>
    <row r="718" spans="1:5" ht="14.25" customHeight="1">
      <c r="A718" s="18">
        <v>44682</v>
      </c>
      <c r="B718" s="10">
        <v>371.9</v>
      </c>
      <c r="C718" s="11">
        <v>17925.25</v>
      </c>
      <c r="D718" s="12">
        <v>-6.1000000000000004E-3</v>
      </c>
      <c r="E718" s="12">
        <v>6.7000000000000002E-3</v>
      </c>
    </row>
    <row r="719" spans="1:5" ht="14.25" customHeight="1">
      <c r="A719" s="18">
        <v>44652</v>
      </c>
      <c r="B719" s="10">
        <v>374.2</v>
      </c>
      <c r="C719" s="11">
        <v>17805.25</v>
      </c>
      <c r="D719" s="12">
        <v>-3.7000000000000002E-3</v>
      </c>
      <c r="E719" s="12">
        <v>1.0200000000000001E-2</v>
      </c>
    </row>
    <row r="720" spans="1:5" ht="14.25" customHeight="1">
      <c r="A720" s="18">
        <v>44621</v>
      </c>
      <c r="B720" s="10">
        <v>375.6</v>
      </c>
      <c r="C720" s="11">
        <v>17625.7</v>
      </c>
      <c r="D720" s="12">
        <v>2.8E-3</v>
      </c>
      <c r="E720" s="12">
        <v>1.5699999999999999E-2</v>
      </c>
    </row>
    <row r="721" spans="1:5" ht="14.25" customHeight="1">
      <c r="A721" s="10" t="s">
        <v>470</v>
      </c>
      <c r="B721" s="10">
        <v>374.55</v>
      </c>
      <c r="C721" s="11">
        <v>17354.05</v>
      </c>
      <c r="D721" s="12">
        <v>-2.3E-3</v>
      </c>
      <c r="E721" s="12">
        <v>8.6999999999999994E-3</v>
      </c>
    </row>
    <row r="722" spans="1:5" ht="14.25" customHeight="1">
      <c r="A722" s="10" t="s">
        <v>471</v>
      </c>
      <c r="B722" s="10">
        <v>375.4</v>
      </c>
      <c r="C722" s="11">
        <v>17203.95</v>
      </c>
      <c r="D722" s="12">
        <v>5.2400000000000002E-2</v>
      </c>
      <c r="E722" s="12">
        <v>-5.9999999999999995E-4</v>
      </c>
    </row>
    <row r="723" spans="1:5" ht="14.25" customHeight="1">
      <c r="A723" s="10" t="s">
        <v>472</v>
      </c>
      <c r="B723" s="10">
        <v>356.7</v>
      </c>
      <c r="C723" s="11">
        <v>17213.599999999999</v>
      </c>
      <c r="D723" s="12">
        <v>-1.7999999999999999E-2</v>
      </c>
      <c r="E723" s="12">
        <v>-1.1000000000000001E-3</v>
      </c>
    </row>
    <row r="724" spans="1:5" ht="14.25" customHeight="1">
      <c r="A724" s="10" t="s">
        <v>473</v>
      </c>
      <c r="B724" s="10">
        <v>363.25</v>
      </c>
      <c r="C724" s="11">
        <v>17233.25</v>
      </c>
      <c r="D724" s="12">
        <v>6.8999999999999999E-3</v>
      </c>
      <c r="E724" s="12">
        <v>8.6E-3</v>
      </c>
    </row>
    <row r="725" spans="1:5" ht="14.25" customHeight="1">
      <c r="A725" s="10" t="s">
        <v>474</v>
      </c>
      <c r="B725" s="10">
        <v>360.75</v>
      </c>
      <c r="C725" s="11">
        <v>17086.25</v>
      </c>
      <c r="D725" s="12">
        <v>-8.0000000000000002E-3</v>
      </c>
      <c r="E725" s="12">
        <v>4.8999999999999998E-3</v>
      </c>
    </row>
    <row r="726" spans="1:5" ht="14.25" customHeight="1">
      <c r="A726" s="10" t="s">
        <v>475</v>
      </c>
      <c r="B726" s="10">
        <v>363.65</v>
      </c>
      <c r="C726" s="11">
        <v>17003.75</v>
      </c>
      <c r="D726" s="12">
        <v>-7.7999999999999996E-3</v>
      </c>
      <c r="E726" s="12">
        <v>-4.0000000000000001E-3</v>
      </c>
    </row>
    <row r="727" spans="1:5" ht="14.25" customHeight="1">
      <c r="A727" s="10" t="s">
        <v>476</v>
      </c>
      <c r="B727" s="10">
        <v>366.5</v>
      </c>
      <c r="C727" s="11">
        <v>17072.599999999999</v>
      </c>
      <c r="D727" s="12">
        <v>1.12E-2</v>
      </c>
      <c r="E727" s="12">
        <v>6.8999999999999999E-3</v>
      </c>
    </row>
    <row r="728" spans="1:5" ht="14.25" customHeight="1">
      <c r="A728" s="10" t="s">
        <v>477</v>
      </c>
      <c r="B728" s="10">
        <v>362.45</v>
      </c>
      <c r="C728" s="11">
        <v>16955.45</v>
      </c>
      <c r="D728" s="12">
        <v>2.4299999999999999E-2</v>
      </c>
      <c r="E728" s="12">
        <v>1.0999999999999999E-2</v>
      </c>
    </row>
    <row r="729" spans="1:5" ht="14.25" customHeight="1">
      <c r="A729" s="10" t="s">
        <v>478</v>
      </c>
      <c r="B729" s="10">
        <v>353.85</v>
      </c>
      <c r="C729" s="11">
        <v>16770.849999999999</v>
      </c>
      <c r="D729" s="12">
        <v>1.4500000000000001E-2</v>
      </c>
      <c r="E729" s="12">
        <v>9.4000000000000004E-3</v>
      </c>
    </row>
    <row r="730" spans="1:5" ht="14.25" customHeight="1">
      <c r="A730" s="10" t="s">
        <v>479</v>
      </c>
      <c r="B730" s="10">
        <v>348.8</v>
      </c>
      <c r="C730" s="11">
        <v>16614.2</v>
      </c>
      <c r="D730" s="12">
        <v>-2.6499999999999999E-2</v>
      </c>
      <c r="E730" s="12">
        <v>-2.18E-2</v>
      </c>
    </row>
    <row r="731" spans="1:5" ht="14.25" customHeight="1">
      <c r="A731" s="10" t="s">
        <v>480</v>
      </c>
      <c r="B731" s="10">
        <v>358.3</v>
      </c>
      <c r="C731" s="11">
        <v>16985.2</v>
      </c>
      <c r="D731" s="12">
        <v>-2.7799999999999998E-2</v>
      </c>
      <c r="E731" s="12">
        <v>-1.5299999999999999E-2</v>
      </c>
    </row>
    <row r="732" spans="1:5" ht="14.25" customHeight="1">
      <c r="A732" s="10" t="s">
        <v>481</v>
      </c>
      <c r="B732" s="10">
        <v>368.55</v>
      </c>
      <c r="C732" s="11">
        <v>17248.400000000001</v>
      </c>
      <c r="D732" s="12">
        <v>-7.4999999999999997E-3</v>
      </c>
      <c r="E732" s="12">
        <v>1.6000000000000001E-3</v>
      </c>
    </row>
    <row r="733" spans="1:5" ht="14.25" customHeight="1">
      <c r="A733" s="10" t="s">
        <v>482</v>
      </c>
      <c r="B733" s="10">
        <v>371.35</v>
      </c>
      <c r="C733" s="11">
        <v>17221.400000000001</v>
      </c>
      <c r="D733" s="12">
        <v>-1.2200000000000001E-2</v>
      </c>
      <c r="E733" s="12">
        <v>-6.0000000000000001E-3</v>
      </c>
    </row>
    <row r="734" spans="1:5" ht="14.25" customHeight="1">
      <c r="A734" s="10" t="s">
        <v>483</v>
      </c>
      <c r="B734" s="10">
        <v>375.95</v>
      </c>
      <c r="C734" s="11">
        <v>17324.900000000001</v>
      </c>
      <c r="D734" s="12">
        <v>-4.4999999999999997E-3</v>
      </c>
      <c r="E734" s="12">
        <v>-2.5000000000000001E-3</v>
      </c>
    </row>
    <row r="735" spans="1:5" ht="14.25" customHeight="1">
      <c r="A735" s="10" t="s">
        <v>484</v>
      </c>
      <c r="B735" s="10">
        <v>377.65</v>
      </c>
      <c r="C735" s="11">
        <v>17368.25</v>
      </c>
      <c r="D735" s="12">
        <v>-1.4999999999999999E-2</v>
      </c>
      <c r="E735" s="12">
        <v>-8.2000000000000007E-3</v>
      </c>
    </row>
    <row r="736" spans="1:5" ht="14.25" customHeight="1">
      <c r="A736" s="18">
        <v>44481</v>
      </c>
      <c r="B736" s="10">
        <v>383.4</v>
      </c>
      <c r="C736" s="11">
        <v>17511.3</v>
      </c>
      <c r="D736" s="12">
        <v>2.5999999999999999E-3</v>
      </c>
      <c r="E736" s="12">
        <v>-2.9999999999999997E-4</v>
      </c>
    </row>
    <row r="737" spans="1:5" ht="14.25" customHeight="1">
      <c r="A737" s="18">
        <v>44451</v>
      </c>
      <c r="B737" s="10">
        <v>382.4</v>
      </c>
      <c r="C737" s="11">
        <v>17516.849999999999</v>
      </c>
      <c r="D737" s="12">
        <v>1.2800000000000001E-2</v>
      </c>
      <c r="E737" s="12">
        <v>2.7000000000000001E-3</v>
      </c>
    </row>
    <row r="738" spans="1:5" ht="14.25" customHeight="1">
      <c r="A738" s="18">
        <v>44420</v>
      </c>
      <c r="B738" s="10">
        <v>377.55</v>
      </c>
      <c r="C738" s="11">
        <v>17469.75</v>
      </c>
      <c r="D738" s="12">
        <v>-6.6E-3</v>
      </c>
      <c r="E738" s="12">
        <v>1.7100000000000001E-2</v>
      </c>
    </row>
    <row r="739" spans="1:5" ht="14.25" customHeight="1">
      <c r="A739" s="18">
        <v>44389</v>
      </c>
      <c r="B739" s="10">
        <v>380.05</v>
      </c>
      <c r="C739" s="11">
        <v>17176.7</v>
      </c>
      <c r="D739" s="12">
        <v>1.4E-3</v>
      </c>
      <c r="E739" s="12">
        <v>1.5599999999999999E-2</v>
      </c>
    </row>
    <row r="740" spans="1:5" ht="14.25" customHeight="1">
      <c r="A740" s="18">
        <v>44359</v>
      </c>
      <c r="B740" s="10">
        <v>379.5</v>
      </c>
      <c r="C740" s="11">
        <v>16912.25</v>
      </c>
      <c r="D740" s="12">
        <v>-6.7000000000000002E-3</v>
      </c>
      <c r="E740" s="12">
        <v>-1.6500000000000001E-2</v>
      </c>
    </row>
    <row r="741" spans="1:5" ht="14.25" customHeight="1">
      <c r="A741" s="18">
        <v>44267</v>
      </c>
      <c r="B741" s="10">
        <v>382.05</v>
      </c>
      <c r="C741" s="11">
        <v>17196.7</v>
      </c>
      <c r="D741" s="12">
        <v>-4.0000000000000002E-4</v>
      </c>
      <c r="E741" s="12">
        <v>-1.18E-2</v>
      </c>
    </row>
    <row r="742" spans="1:5" ht="14.25" customHeight="1">
      <c r="A742" s="18">
        <v>44239</v>
      </c>
      <c r="B742" s="10">
        <v>382.2</v>
      </c>
      <c r="C742" s="11">
        <v>17401.650000000001</v>
      </c>
      <c r="D742" s="12">
        <v>-6.6E-3</v>
      </c>
      <c r="E742" s="12">
        <v>1.37E-2</v>
      </c>
    </row>
    <row r="743" spans="1:5" ht="14.25" customHeight="1">
      <c r="A743" s="18">
        <v>44208</v>
      </c>
      <c r="B743" s="10">
        <v>384.75</v>
      </c>
      <c r="C743" s="11">
        <v>17166.900000000001</v>
      </c>
      <c r="D743" s="12">
        <v>-9.4000000000000004E-3</v>
      </c>
      <c r="E743" s="12">
        <v>1.0800000000000001E-2</v>
      </c>
    </row>
    <row r="744" spans="1:5" ht="14.25" customHeight="1">
      <c r="A744" s="10" t="s">
        <v>485</v>
      </c>
      <c r="B744" s="10">
        <v>388.4</v>
      </c>
      <c r="C744" s="11">
        <v>16983.2</v>
      </c>
      <c r="D744" s="12">
        <v>1.1599999999999999E-2</v>
      </c>
      <c r="E744" s="12">
        <v>-4.1000000000000003E-3</v>
      </c>
    </row>
    <row r="745" spans="1:5" ht="14.25" customHeight="1">
      <c r="A745" s="10" t="s">
        <v>486</v>
      </c>
      <c r="B745" s="10">
        <v>383.95</v>
      </c>
      <c r="C745" s="11">
        <v>17053.95</v>
      </c>
      <c r="D745" s="12">
        <v>-2.86E-2</v>
      </c>
      <c r="E745" s="12">
        <v>1.6000000000000001E-3</v>
      </c>
    </row>
    <row r="746" spans="1:5" ht="14.25" customHeight="1">
      <c r="A746" s="10" t="s">
        <v>487</v>
      </c>
      <c r="B746" s="10">
        <v>395.25</v>
      </c>
      <c r="C746" s="11">
        <v>17026.45</v>
      </c>
      <c r="D746" s="12">
        <v>-2.5999999999999999E-2</v>
      </c>
      <c r="E746" s="12">
        <v>-2.9100000000000001E-2</v>
      </c>
    </row>
    <row r="747" spans="1:5" ht="14.25" customHeight="1">
      <c r="A747" s="10" t="s">
        <v>488</v>
      </c>
      <c r="B747" s="10">
        <v>405.8</v>
      </c>
      <c r="C747" s="11">
        <v>17536.25</v>
      </c>
      <c r="D747" s="12">
        <v>9.5999999999999992E-3</v>
      </c>
      <c r="E747" s="12">
        <v>7.0000000000000001E-3</v>
      </c>
    </row>
    <row r="748" spans="1:5" ht="14.25" customHeight="1">
      <c r="A748" s="10" t="s">
        <v>489</v>
      </c>
      <c r="B748" s="10">
        <v>401.95</v>
      </c>
      <c r="C748" s="11">
        <v>17415.05</v>
      </c>
      <c r="D748" s="12">
        <v>-1.17E-2</v>
      </c>
      <c r="E748" s="12">
        <v>-5.0000000000000001E-3</v>
      </c>
    </row>
    <row r="749" spans="1:5" ht="14.25" customHeight="1">
      <c r="A749" s="10" t="s">
        <v>490</v>
      </c>
      <c r="B749" s="10">
        <v>406.7</v>
      </c>
      <c r="C749" s="11">
        <v>17503.349999999999</v>
      </c>
      <c r="D749" s="12">
        <v>-2E-3</v>
      </c>
      <c r="E749" s="12">
        <v>5.0000000000000001E-3</v>
      </c>
    </row>
    <row r="750" spans="1:5" ht="14.25" customHeight="1">
      <c r="A750" s="10" t="s">
        <v>491</v>
      </c>
      <c r="B750" s="10">
        <v>407.5</v>
      </c>
      <c r="C750" s="11">
        <v>17416.55</v>
      </c>
      <c r="D750" s="12">
        <v>-2E-3</v>
      </c>
      <c r="E750" s="12">
        <v>-1.9599999999999999E-2</v>
      </c>
    </row>
    <row r="751" spans="1:5" ht="14.25" customHeight="1"/>
    <row r="752" spans="1:5"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7:J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247"/>
  <sheetViews>
    <sheetView workbookViewId="0"/>
  </sheetViews>
  <sheetFormatPr defaultColWidth="14.44140625" defaultRowHeight="15" customHeight="1"/>
  <cols>
    <col min="1" max="1" width="10.77734375" customWidth="1"/>
    <col min="2" max="2" width="18.21875" customWidth="1"/>
    <col min="3" max="3" width="18" customWidth="1"/>
    <col min="4" max="4" width="15.77734375" customWidth="1"/>
    <col min="5" max="5" width="14.77734375" customWidth="1"/>
    <col min="6" max="26" width="8.77734375" customWidth="1"/>
  </cols>
  <sheetData>
    <row r="1" spans="1:18" ht="14.25" customHeight="1">
      <c r="A1" s="1" t="s">
        <v>0</v>
      </c>
      <c r="B1" s="1"/>
      <c r="C1" s="2" t="s">
        <v>492</v>
      </c>
      <c r="E1" s="3" t="s">
        <v>2</v>
      </c>
    </row>
    <row r="2" spans="1:18" ht="14.25" customHeight="1"/>
    <row r="3" spans="1:18" ht="14.25" customHeight="1">
      <c r="A3" s="4" t="s">
        <v>3</v>
      </c>
      <c r="B3" s="4" t="s">
        <v>4</v>
      </c>
      <c r="C3" s="4" t="s">
        <v>5</v>
      </c>
      <c r="D3" s="5" t="s">
        <v>6</v>
      </c>
      <c r="E3" s="5" t="s">
        <v>7</v>
      </c>
      <c r="G3" s="6" t="s">
        <v>8</v>
      </c>
    </row>
    <row r="4" spans="1:18" ht="14.25" customHeight="1">
      <c r="A4" s="10" t="s">
        <v>10</v>
      </c>
      <c r="B4" s="11">
        <v>1122.0999999999999</v>
      </c>
      <c r="C4" s="11">
        <v>23875.7</v>
      </c>
      <c r="D4" s="12">
        <v>-0.02</v>
      </c>
      <c r="E4" s="12">
        <v>2.2499999999999999E-2</v>
      </c>
      <c r="G4" s="25">
        <v>0.28049099999999999</v>
      </c>
      <c r="I4" s="7" t="s">
        <v>9</v>
      </c>
      <c r="J4" s="8"/>
      <c r="K4" s="8"/>
      <c r="L4" s="8"/>
      <c r="M4" s="8"/>
      <c r="N4" s="8"/>
      <c r="O4" s="8"/>
      <c r="P4" s="8"/>
      <c r="Q4" s="8"/>
      <c r="R4" s="9"/>
    </row>
    <row r="5" spans="1:18" ht="14.25" customHeight="1">
      <c r="A5" s="10" t="s">
        <v>11</v>
      </c>
      <c r="B5" s="11">
        <v>1144.95</v>
      </c>
      <c r="C5" s="11">
        <v>23349.9</v>
      </c>
      <c r="D5" s="12">
        <v>-4.1799999999999997E-2</v>
      </c>
      <c r="E5" s="12">
        <v>-7.1999999999999998E-3</v>
      </c>
      <c r="I5" s="14"/>
      <c r="R5" s="15"/>
    </row>
    <row r="6" spans="1:18" ht="14.25" customHeight="1">
      <c r="A6" s="10" t="s">
        <v>13</v>
      </c>
      <c r="B6" s="11">
        <v>1194.8499999999999</v>
      </c>
      <c r="C6" s="11">
        <v>23518.5</v>
      </c>
      <c r="D6" s="12">
        <v>-1.6999999999999999E-3</v>
      </c>
      <c r="E6" s="12">
        <v>2.8E-3</v>
      </c>
      <c r="I6" s="156" t="s">
        <v>12</v>
      </c>
      <c r="J6" s="157"/>
      <c r="R6" s="15"/>
    </row>
    <row r="7" spans="1:18" ht="14.25" customHeight="1">
      <c r="A7" s="10" t="s">
        <v>15</v>
      </c>
      <c r="B7" s="11">
        <v>1196.8499999999999</v>
      </c>
      <c r="C7" s="11">
        <v>23453.8</v>
      </c>
      <c r="D7" s="12">
        <v>-1.8E-3</v>
      </c>
      <c r="E7" s="12">
        <v>-3.3999999999999998E-3</v>
      </c>
      <c r="I7" s="14" t="s">
        <v>14</v>
      </c>
      <c r="J7" s="17">
        <v>0.13982871517900347</v>
      </c>
      <c r="R7" s="15"/>
    </row>
    <row r="8" spans="1:18" ht="14.25" customHeight="1">
      <c r="A8" s="10" t="s">
        <v>17</v>
      </c>
      <c r="B8" s="11">
        <v>1199</v>
      </c>
      <c r="C8" s="11">
        <v>23532.7</v>
      </c>
      <c r="D8" s="12">
        <v>1.04E-2</v>
      </c>
      <c r="E8" s="12">
        <v>-1.1000000000000001E-3</v>
      </c>
      <c r="I8" s="14" t="s">
        <v>16</v>
      </c>
      <c r="J8" s="17">
        <v>1.9552069588610874E-2</v>
      </c>
      <c r="R8" s="15"/>
    </row>
    <row r="9" spans="1:18" ht="14.25" customHeight="1">
      <c r="A9" s="10" t="s">
        <v>19</v>
      </c>
      <c r="B9" s="11">
        <v>1186.7</v>
      </c>
      <c r="C9" s="11">
        <v>23559.05</v>
      </c>
      <c r="D9" s="12">
        <v>-4.4299999999999999E-2</v>
      </c>
      <c r="E9" s="12">
        <v>-1.3599999999999999E-2</v>
      </c>
      <c r="I9" s="14" t="s">
        <v>18</v>
      </c>
      <c r="J9" s="17">
        <v>1.8762022908182678E-2</v>
      </c>
      <c r="R9" s="15"/>
    </row>
    <row r="10" spans="1:18" ht="14.25" customHeight="1">
      <c r="A10" s="18">
        <v>45637</v>
      </c>
      <c r="B10" s="11">
        <v>1241.6500000000001</v>
      </c>
      <c r="C10" s="11">
        <v>23883.45</v>
      </c>
      <c r="D10" s="12">
        <v>-6.7000000000000002E-3</v>
      </c>
      <c r="E10" s="12">
        <v>-1.0699999999999999E-2</v>
      </c>
      <c r="I10" s="14" t="s">
        <v>20</v>
      </c>
      <c r="J10" s="17">
        <v>2.3822375471208038E-2</v>
      </c>
      <c r="R10" s="15"/>
    </row>
    <row r="11" spans="1:18" ht="14.25" customHeight="1">
      <c r="A11" s="18">
        <v>45607</v>
      </c>
      <c r="B11" s="11">
        <v>1250</v>
      </c>
      <c r="C11" s="11">
        <v>24141.3</v>
      </c>
      <c r="D11" s="12">
        <v>2.5000000000000001E-3</v>
      </c>
      <c r="E11" s="12">
        <v>-2.9999999999999997E-4</v>
      </c>
      <c r="I11" s="19" t="s">
        <v>21</v>
      </c>
      <c r="J11" s="20">
        <v>1243</v>
      </c>
      <c r="R11" s="15"/>
    </row>
    <row r="12" spans="1:18" ht="14.25" customHeight="1">
      <c r="A12" s="18">
        <v>45515</v>
      </c>
      <c r="B12" s="11">
        <v>1246.9000000000001</v>
      </c>
      <c r="C12" s="11">
        <v>24148.2</v>
      </c>
      <c r="D12" s="12">
        <v>-1.8700000000000001E-2</v>
      </c>
      <c r="E12" s="12">
        <v>-2.0999999999999999E-3</v>
      </c>
      <c r="I12" s="14"/>
      <c r="R12" s="15"/>
    </row>
    <row r="13" spans="1:18" ht="14.25" customHeight="1">
      <c r="A13" s="18">
        <v>45484</v>
      </c>
      <c r="B13" s="11">
        <v>1270.5999999999999</v>
      </c>
      <c r="C13" s="11">
        <v>24199.35</v>
      </c>
      <c r="D13" s="12">
        <v>-4.4999999999999997E-3</v>
      </c>
      <c r="E13" s="12">
        <v>-1.1599999999999999E-2</v>
      </c>
      <c r="I13" s="14" t="s">
        <v>22</v>
      </c>
      <c r="R13" s="15"/>
    </row>
    <row r="14" spans="1:18" ht="14.25" customHeight="1">
      <c r="A14" s="18">
        <v>45454</v>
      </c>
      <c r="B14" s="11">
        <v>1276.3499999999999</v>
      </c>
      <c r="C14" s="11">
        <v>24484.05</v>
      </c>
      <c r="D14" s="12">
        <v>3.78E-2</v>
      </c>
      <c r="E14" s="12">
        <v>1.12E-2</v>
      </c>
      <c r="I14" s="16"/>
      <c r="J14" s="21" t="s">
        <v>23</v>
      </c>
      <c r="K14" s="21" t="s">
        <v>24</v>
      </c>
      <c r="L14" s="21" t="s">
        <v>25</v>
      </c>
      <c r="M14" s="21" t="s">
        <v>26</v>
      </c>
      <c r="N14" s="21" t="s">
        <v>27</v>
      </c>
      <c r="R14" s="15"/>
    </row>
    <row r="15" spans="1:18" ht="14.25" customHeight="1">
      <c r="A15" s="18">
        <v>45423</v>
      </c>
      <c r="B15" s="11">
        <v>1229.9000000000001</v>
      </c>
      <c r="C15" s="11">
        <v>24213.3</v>
      </c>
      <c r="D15" s="12">
        <v>-2.7099999999999999E-2</v>
      </c>
      <c r="E15" s="12">
        <v>9.1000000000000004E-3</v>
      </c>
      <c r="I15" s="14" t="s">
        <v>28</v>
      </c>
      <c r="J15" s="17">
        <v>1</v>
      </c>
      <c r="K15" s="17">
        <v>1.4044623858162519E-2</v>
      </c>
      <c r="L15" s="17">
        <v>1.4044623858162519E-2</v>
      </c>
      <c r="M15" s="17">
        <v>24.747992837605395</v>
      </c>
      <c r="N15" s="17">
        <v>7.4518062117028431E-7</v>
      </c>
      <c r="R15" s="15"/>
    </row>
    <row r="16" spans="1:18" ht="14.25" customHeight="1">
      <c r="A16" s="18">
        <v>45393</v>
      </c>
      <c r="B16" s="11">
        <v>1264.0999999999999</v>
      </c>
      <c r="C16" s="11">
        <v>23995.35</v>
      </c>
      <c r="D16" s="12">
        <v>-2.2800000000000001E-2</v>
      </c>
      <c r="E16" s="12">
        <v>-1.2699999999999999E-2</v>
      </c>
      <c r="I16" s="14" t="s">
        <v>29</v>
      </c>
      <c r="J16" s="17">
        <v>1241</v>
      </c>
      <c r="K16" s="17">
        <v>0.70427441620619702</v>
      </c>
      <c r="L16" s="17">
        <v>5.675055730912144E-4</v>
      </c>
      <c r="R16" s="15"/>
    </row>
    <row r="17" spans="1:18" ht="14.25" customHeight="1">
      <c r="A17" s="18">
        <v>45302</v>
      </c>
      <c r="B17" s="11">
        <v>1293.6500000000001</v>
      </c>
      <c r="C17" s="11">
        <v>24304.35</v>
      </c>
      <c r="D17" s="12">
        <v>1.5299999999999999E-2</v>
      </c>
      <c r="E17" s="12">
        <v>4.1000000000000003E-3</v>
      </c>
      <c r="I17" s="19" t="s">
        <v>30</v>
      </c>
      <c r="J17" s="20">
        <v>1242</v>
      </c>
      <c r="K17" s="20">
        <v>0.71831904006435954</v>
      </c>
      <c r="L17" s="20"/>
      <c r="M17" s="20"/>
      <c r="N17" s="20"/>
      <c r="R17" s="15"/>
    </row>
    <row r="18" spans="1:18" ht="14.25" customHeight="1">
      <c r="A18" s="10" t="s">
        <v>31</v>
      </c>
      <c r="B18" s="11">
        <v>1274.1500000000001</v>
      </c>
      <c r="C18" s="11">
        <v>24205.35</v>
      </c>
      <c r="D18" s="12">
        <v>1.03E-2</v>
      </c>
      <c r="E18" s="12">
        <v>-5.5999999999999999E-3</v>
      </c>
      <c r="I18" s="14"/>
      <c r="R18" s="15"/>
    </row>
    <row r="19" spans="1:18" ht="14.25" customHeight="1">
      <c r="A19" s="10" t="s">
        <v>39</v>
      </c>
      <c r="B19" s="11">
        <v>1261.0999999999999</v>
      </c>
      <c r="C19" s="11">
        <v>24340.85</v>
      </c>
      <c r="D19" s="12">
        <v>1.5699999999999999E-2</v>
      </c>
      <c r="E19" s="12">
        <v>-5.1000000000000004E-3</v>
      </c>
      <c r="I19" s="16"/>
      <c r="J19" s="21" t="s">
        <v>32</v>
      </c>
      <c r="K19" s="21" t="s">
        <v>20</v>
      </c>
      <c r="L19" s="21" t="s">
        <v>33</v>
      </c>
      <c r="M19" s="21" t="s">
        <v>34</v>
      </c>
      <c r="N19" s="21" t="s">
        <v>35</v>
      </c>
      <c r="O19" s="21" t="s">
        <v>36</v>
      </c>
      <c r="P19" s="21" t="s">
        <v>37</v>
      </c>
      <c r="Q19" s="21" t="s">
        <v>38</v>
      </c>
      <c r="R19" s="15"/>
    </row>
    <row r="20" spans="1:18" ht="14.25" customHeight="1">
      <c r="A20" s="10" t="s">
        <v>41</v>
      </c>
      <c r="B20" s="11">
        <v>1241.5999999999999</v>
      </c>
      <c r="C20" s="11">
        <v>24466.85</v>
      </c>
      <c r="D20" s="12">
        <v>5.3900000000000003E-2</v>
      </c>
      <c r="E20" s="12">
        <v>5.1999999999999998E-3</v>
      </c>
      <c r="I20" s="14" t="s">
        <v>40</v>
      </c>
      <c r="J20" s="17">
        <v>8.2758682416533185E-4</v>
      </c>
      <c r="K20" s="17">
        <v>6.7663262775931256E-4</v>
      </c>
      <c r="L20" s="17">
        <v>1.22309624190886</v>
      </c>
      <c r="M20" s="17">
        <v>0.22152555135127608</v>
      </c>
      <c r="N20" s="17">
        <v>-4.9988343561818542E-4</v>
      </c>
      <c r="O20" s="17">
        <v>2.1550570839488489E-3</v>
      </c>
      <c r="P20" s="17">
        <v>-4.9988343561818542E-4</v>
      </c>
      <c r="Q20" s="17">
        <v>2.1550570839488489E-3</v>
      </c>
      <c r="R20" s="15"/>
    </row>
    <row r="21" spans="1:18" ht="14.25" customHeight="1">
      <c r="A21" s="10" t="s">
        <v>43</v>
      </c>
      <c r="B21" s="11">
        <v>1178.1500000000001</v>
      </c>
      <c r="C21" s="11">
        <v>24339.15</v>
      </c>
      <c r="D21" s="12">
        <v>-4.5999999999999999E-3</v>
      </c>
      <c r="E21" s="12">
        <v>6.4999999999999997E-3</v>
      </c>
      <c r="I21" s="19" t="s">
        <v>42</v>
      </c>
      <c r="J21" s="20">
        <v>0.28049068155064028</v>
      </c>
      <c r="K21" s="20">
        <v>5.6383034664342392E-2</v>
      </c>
      <c r="L21" s="20">
        <v>4.9747354540323716</v>
      </c>
      <c r="M21" s="20">
        <v>7.4518062116979388E-7</v>
      </c>
      <c r="N21" s="20">
        <v>0.1698740801592547</v>
      </c>
      <c r="O21" s="20">
        <v>0.39110728294202585</v>
      </c>
      <c r="P21" s="20">
        <v>0.1698740801592547</v>
      </c>
      <c r="Q21" s="20">
        <v>0.39110728294202585</v>
      </c>
      <c r="R21" s="15"/>
    </row>
    <row r="22" spans="1:18" ht="14.25" customHeight="1">
      <c r="A22" s="10" t="s">
        <v>44</v>
      </c>
      <c r="B22" s="11">
        <v>1183.6500000000001</v>
      </c>
      <c r="C22" s="11">
        <v>24180.799999999999</v>
      </c>
      <c r="D22" s="12">
        <v>-2.6700000000000002E-2</v>
      </c>
      <c r="E22" s="12">
        <v>-8.9999999999999993E-3</v>
      </c>
      <c r="I22" s="22"/>
      <c r="J22" s="23"/>
      <c r="K22" s="23"/>
      <c r="L22" s="23"/>
      <c r="M22" s="23"/>
      <c r="N22" s="23"/>
      <c r="O22" s="23"/>
      <c r="P22" s="23"/>
      <c r="Q22" s="23"/>
      <c r="R22" s="24"/>
    </row>
    <row r="23" spans="1:18" ht="14.25" customHeight="1">
      <c r="A23" s="10" t="s">
        <v>45</v>
      </c>
      <c r="B23" s="11">
        <v>1216.0999999999999</v>
      </c>
      <c r="C23" s="11">
        <v>24399.4</v>
      </c>
      <c r="D23" s="12">
        <v>-1.1299999999999999E-2</v>
      </c>
      <c r="E23" s="12">
        <v>-1.5E-3</v>
      </c>
    </row>
    <row r="24" spans="1:18" ht="14.25" customHeight="1">
      <c r="A24" s="10" t="s">
        <v>46</v>
      </c>
      <c r="B24" s="11">
        <v>1230.05</v>
      </c>
      <c r="C24" s="11">
        <v>24435.5</v>
      </c>
      <c r="D24" s="12">
        <v>-1.6199999999999999E-2</v>
      </c>
      <c r="E24" s="12">
        <v>-1.5E-3</v>
      </c>
    </row>
    <row r="25" spans="1:18" ht="14.25" customHeight="1">
      <c r="A25" s="10" t="s">
        <v>47</v>
      </c>
      <c r="B25" s="11">
        <v>1250.3499999999999</v>
      </c>
      <c r="C25" s="11">
        <v>24472.1</v>
      </c>
      <c r="D25" s="12">
        <v>-2.1000000000000001E-2</v>
      </c>
      <c r="E25" s="12">
        <v>-1.2500000000000001E-2</v>
      </c>
      <c r="H25" s="17">
        <f>(SUM(D4:D1246))/1243</f>
        <v>1.0049074818986325E-3</v>
      </c>
    </row>
    <row r="26" spans="1:18" ht="14.25" customHeight="1">
      <c r="A26" s="10" t="s">
        <v>48</v>
      </c>
      <c r="B26" s="11">
        <v>1277.1500000000001</v>
      </c>
      <c r="C26" s="11">
        <v>24781.1</v>
      </c>
      <c r="D26" s="12">
        <v>-1.35E-2</v>
      </c>
      <c r="E26" s="12">
        <v>-2.8999999999999998E-3</v>
      </c>
      <c r="H26" s="17">
        <f>(SUM(E4:E1246))/1243</f>
        <v>6.3218020917135849E-4</v>
      </c>
    </row>
    <row r="27" spans="1:18" ht="14.25" customHeight="1">
      <c r="A27" s="10" t="s">
        <v>49</v>
      </c>
      <c r="B27" s="11">
        <v>1294.6500000000001</v>
      </c>
      <c r="C27" s="11">
        <v>24854.05</v>
      </c>
      <c r="D27" s="12">
        <v>-3.5000000000000001E-3</v>
      </c>
      <c r="E27" s="12">
        <v>4.1999999999999997E-3</v>
      </c>
    </row>
    <row r="28" spans="1:18" ht="14.25" customHeight="1">
      <c r="A28" s="10" t="s">
        <v>50</v>
      </c>
      <c r="B28" s="11">
        <v>1299.25</v>
      </c>
      <c r="C28" s="11">
        <v>24749.85</v>
      </c>
      <c r="D28" s="12">
        <v>8.0000000000000002E-3</v>
      </c>
      <c r="E28" s="12">
        <v>-8.8999999999999999E-3</v>
      </c>
    </row>
    <row r="29" spans="1:18" ht="14.25" customHeight="1">
      <c r="A29" s="10" t="s">
        <v>51</v>
      </c>
      <c r="B29" s="11">
        <v>1288.9000000000001</v>
      </c>
      <c r="C29" s="11">
        <v>24971.3</v>
      </c>
      <c r="D29" s="12">
        <v>-9.2999999999999992E-3</v>
      </c>
      <c r="E29" s="12">
        <v>-3.3999999999999998E-3</v>
      </c>
    </row>
    <row r="30" spans="1:18" ht="14.25" customHeight="1">
      <c r="A30" s="10" t="s">
        <v>52</v>
      </c>
      <c r="B30" s="11">
        <v>1300.95</v>
      </c>
      <c r="C30" s="11">
        <v>25057.35</v>
      </c>
      <c r="D30" s="12">
        <v>6.9999999999999999E-4</v>
      </c>
      <c r="E30" s="12">
        <v>-2.8E-3</v>
      </c>
    </row>
    <row r="31" spans="1:18" ht="14.25" customHeight="1">
      <c r="A31" s="10" t="s">
        <v>53</v>
      </c>
      <c r="B31" s="11">
        <v>1300</v>
      </c>
      <c r="C31" s="11">
        <v>25127.95</v>
      </c>
      <c r="D31" s="12">
        <v>-1.52E-2</v>
      </c>
      <c r="E31" s="12">
        <v>6.6E-3</v>
      </c>
    </row>
    <row r="32" spans="1:18" ht="14.25" customHeight="1">
      <c r="A32" s="18">
        <v>45606</v>
      </c>
      <c r="B32" s="11">
        <v>1320.05</v>
      </c>
      <c r="C32" s="11">
        <v>24964.25</v>
      </c>
      <c r="D32" s="12">
        <v>-2.3E-3</v>
      </c>
      <c r="E32" s="12">
        <v>-1.4E-3</v>
      </c>
    </row>
    <row r="33" spans="1:5" ht="14.25" customHeight="1">
      <c r="A33" s="18">
        <v>45575</v>
      </c>
      <c r="B33" s="11">
        <v>1323.05</v>
      </c>
      <c r="C33" s="11">
        <v>24998.45</v>
      </c>
      <c r="D33" s="12">
        <v>-5.0000000000000001E-4</v>
      </c>
      <c r="E33" s="12">
        <v>6.9999999999999999E-4</v>
      </c>
    </row>
    <row r="34" spans="1:5" ht="14.25" customHeight="1">
      <c r="A34" s="18">
        <v>45545</v>
      </c>
      <c r="B34" s="11">
        <v>1323.75</v>
      </c>
      <c r="C34" s="11">
        <v>24981.95</v>
      </c>
      <c r="D34" s="12">
        <v>2.0000000000000001E-4</v>
      </c>
      <c r="E34" s="12">
        <v>-1.1999999999999999E-3</v>
      </c>
    </row>
    <row r="35" spans="1:5" ht="14.25" customHeight="1">
      <c r="A35" s="18">
        <v>45514</v>
      </c>
      <c r="B35" s="11">
        <v>1323.55</v>
      </c>
      <c r="C35" s="11">
        <v>25013.15</v>
      </c>
      <c r="D35" s="12">
        <v>1.37E-2</v>
      </c>
      <c r="E35" s="12">
        <v>8.8000000000000005E-3</v>
      </c>
    </row>
    <row r="36" spans="1:5" ht="14.25" customHeight="1">
      <c r="A36" s="18">
        <v>45483</v>
      </c>
      <c r="B36" s="11">
        <v>1305.7</v>
      </c>
      <c r="C36" s="11">
        <v>24795.75</v>
      </c>
      <c r="D36" s="12">
        <v>-3.1300000000000001E-2</v>
      </c>
      <c r="E36" s="12">
        <v>-8.6999999999999994E-3</v>
      </c>
    </row>
    <row r="37" spans="1:5" ht="14.25" customHeight="1">
      <c r="A37" s="18">
        <v>45392</v>
      </c>
      <c r="B37" s="11">
        <v>1347.9</v>
      </c>
      <c r="C37" s="11">
        <v>25014.6</v>
      </c>
      <c r="D37" s="12">
        <v>2.5999999999999999E-2</v>
      </c>
      <c r="E37" s="12">
        <v>-9.2999999999999992E-3</v>
      </c>
    </row>
    <row r="38" spans="1:5" ht="14.25" customHeight="1">
      <c r="A38" s="18">
        <v>45361</v>
      </c>
      <c r="B38" s="11">
        <v>1313.8</v>
      </c>
      <c r="C38" s="11">
        <v>25250.1</v>
      </c>
      <c r="D38" s="12">
        <v>-2.6200000000000001E-2</v>
      </c>
      <c r="E38" s="12">
        <v>-2.12E-2</v>
      </c>
    </row>
    <row r="39" spans="1:5" ht="14.25" customHeight="1">
      <c r="A39" s="18">
        <v>45301</v>
      </c>
      <c r="B39" s="11">
        <v>1349.2</v>
      </c>
      <c r="C39" s="11">
        <v>25796.9</v>
      </c>
      <c r="D39" s="12">
        <v>-1.32E-2</v>
      </c>
      <c r="E39" s="12">
        <v>-5.0000000000000001E-4</v>
      </c>
    </row>
    <row r="40" spans="1:5" ht="14.25" customHeight="1">
      <c r="A40" s="10" t="s">
        <v>54</v>
      </c>
      <c r="B40" s="11">
        <v>1367.25</v>
      </c>
      <c r="C40" s="11">
        <v>25810.85</v>
      </c>
      <c r="D40" s="12">
        <v>-2.86E-2</v>
      </c>
      <c r="E40" s="12">
        <v>-1.41E-2</v>
      </c>
    </row>
    <row r="41" spans="1:5" ht="14.25" customHeight="1">
      <c r="A41" s="10" t="s">
        <v>55</v>
      </c>
      <c r="B41" s="11">
        <v>1407.55</v>
      </c>
      <c r="C41" s="11">
        <v>26178.95</v>
      </c>
      <c r="D41" s="12">
        <v>6.5500000000000003E-2</v>
      </c>
      <c r="E41" s="12">
        <v>-1.4E-3</v>
      </c>
    </row>
    <row r="42" spans="1:5" ht="14.25" customHeight="1">
      <c r="A42" s="10" t="s">
        <v>56</v>
      </c>
      <c r="B42" s="11">
        <v>1321.05</v>
      </c>
      <c r="C42" s="11">
        <v>26216.05</v>
      </c>
      <c r="D42" s="12">
        <v>-7.6E-3</v>
      </c>
      <c r="E42" s="12">
        <v>8.0999999999999996E-3</v>
      </c>
    </row>
    <row r="43" spans="1:5" ht="14.25" customHeight="1">
      <c r="A43" s="10" t="s">
        <v>57</v>
      </c>
      <c r="B43" s="11">
        <v>1331.15</v>
      </c>
      <c r="C43" s="11">
        <v>26004.15</v>
      </c>
      <c r="D43" s="12">
        <v>1.9E-2</v>
      </c>
      <c r="E43" s="12">
        <v>2.5000000000000001E-3</v>
      </c>
    </row>
    <row r="44" spans="1:5" ht="14.25" customHeight="1">
      <c r="A44" s="10" t="s">
        <v>58</v>
      </c>
      <c r="B44" s="11">
        <v>1306.3</v>
      </c>
      <c r="C44" s="11">
        <v>25940.400000000001</v>
      </c>
      <c r="D44" s="12">
        <v>-1.52E-2</v>
      </c>
      <c r="E44" s="12">
        <v>1E-4</v>
      </c>
    </row>
    <row r="45" spans="1:5" ht="14.25" customHeight="1">
      <c r="A45" s="10" t="s">
        <v>59</v>
      </c>
      <c r="B45" s="11">
        <v>1326.45</v>
      </c>
      <c r="C45" s="11">
        <v>25939.05</v>
      </c>
      <c r="D45" s="12">
        <v>-6.4000000000000003E-3</v>
      </c>
      <c r="E45" s="12">
        <v>5.7000000000000002E-3</v>
      </c>
    </row>
    <row r="46" spans="1:5" ht="14.25" customHeight="1">
      <c r="A46" s="10" t="s">
        <v>60</v>
      </c>
      <c r="B46" s="11">
        <v>1335.05</v>
      </c>
      <c r="C46" s="11">
        <v>25790.95</v>
      </c>
      <c r="D46" s="12">
        <v>-2.86E-2</v>
      </c>
      <c r="E46" s="12">
        <v>1.4800000000000001E-2</v>
      </c>
    </row>
    <row r="47" spans="1:5" ht="14.25" customHeight="1">
      <c r="A47" s="10" t="s">
        <v>61</v>
      </c>
      <c r="B47" s="11">
        <v>1374.3</v>
      </c>
      <c r="C47" s="11">
        <v>25415.8</v>
      </c>
      <c r="D47" s="12">
        <v>-2.8999999999999998E-3</v>
      </c>
      <c r="E47" s="12">
        <v>1.5E-3</v>
      </c>
    </row>
    <row r="48" spans="1:5" ht="14.25" customHeight="1">
      <c r="A48" s="10" t="s">
        <v>62</v>
      </c>
      <c r="B48" s="11">
        <v>1378.3</v>
      </c>
      <c r="C48" s="11">
        <v>25377.55</v>
      </c>
      <c r="D48" s="12">
        <v>-1.4800000000000001E-2</v>
      </c>
      <c r="E48" s="12">
        <v>-1.6000000000000001E-3</v>
      </c>
    </row>
    <row r="49" spans="1:5" ht="14.25" customHeight="1">
      <c r="A49" s="10" t="s">
        <v>63</v>
      </c>
      <c r="B49" s="11">
        <v>1398.95</v>
      </c>
      <c r="C49" s="11">
        <v>25418.55</v>
      </c>
      <c r="D49" s="12">
        <v>3.3E-3</v>
      </c>
      <c r="E49" s="12">
        <v>1.4E-3</v>
      </c>
    </row>
    <row r="50" spans="1:5" ht="14.25" customHeight="1">
      <c r="A50" s="10" t="s">
        <v>64</v>
      </c>
      <c r="B50" s="11">
        <v>1394.35</v>
      </c>
      <c r="C50" s="11">
        <v>25383.75</v>
      </c>
      <c r="D50" s="12">
        <v>9.7999999999999997E-3</v>
      </c>
      <c r="E50" s="12">
        <v>1.1000000000000001E-3</v>
      </c>
    </row>
    <row r="51" spans="1:5" ht="14.25" customHeight="1">
      <c r="A51" s="10" t="s">
        <v>65</v>
      </c>
      <c r="B51" s="11">
        <v>1380.8</v>
      </c>
      <c r="C51" s="11">
        <v>25356.5</v>
      </c>
      <c r="D51" s="12">
        <v>5.1999999999999998E-3</v>
      </c>
      <c r="E51" s="12">
        <v>-1.2999999999999999E-3</v>
      </c>
    </row>
    <row r="52" spans="1:5" ht="14.25" customHeight="1">
      <c r="A52" s="18">
        <v>45635</v>
      </c>
      <c r="B52" s="11">
        <v>1373.65</v>
      </c>
      <c r="C52" s="11">
        <v>25388.9</v>
      </c>
      <c r="D52" s="12">
        <v>1.32E-2</v>
      </c>
      <c r="E52" s="12">
        <v>1.89E-2</v>
      </c>
    </row>
    <row r="53" spans="1:5" ht="14.25" customHeight="1">
      <c r="A53" s="18">
        <v>45605</v>
      </c>
      <c r="B53" s="11">
        <v>1355.75</v>
      </c>
      <c r="C53" s="11">
        <v>24918.45</v>
      </c>
      <c r="D53" s="12">
        <v>-2.1899999999999999E-2</v>
      </c>
      <c r="E53" s="12">
        <v>-4.8999999999999998E-3</v>
      </c>
    </row>
    <row r="54" spans="1:5" ht="14.25" customHeight="1">
      <c r="A54" s="18">
        <v>45574</v>
      </c>
      <c r="B54" s="11">
        <v>1386.1</v>
      </c>
      <c r="C54" s="11">
        <v>25041.1</v>
      </c>
      <c r="D54" s="12">
        <v>1.3899999999999999E-2</v>
      </c>
      <c r="E54" s="12">
        <v>4.1999999999999997E-3</v>
      </c>
    </row>
    <row r="55" spans="1:5" ht="14.25" customHeight="1">
      <c r="A55" s="18">
        <v>45544</v>
      </c>
      <c r="B55" s="11">
        <v>1367.1</v>
      </c>
      <c r="C55" s="11">
        <v>24936.400000000001</v>
      </c>
      <c r="D55" s="12">
        <v>-2.1999999999999999E-2</v>
      </c>
      <c r="E55" s="12">
        <v>3.3999999999999998E-3</v>
      </c>
    </row>
    <row r="56" spans="1:5" ht="14.25" customHeight="1">
      <c r="A56" s="18">
        <v>45452</v>
      </c>
      <c r="B56" s="11">
        <v>1397.9</v>
      </c>
      <c r="C56" s="11">
        <v>24852.15</v>
      </c>
      <c r="D56" s="12">
        <v>-5.9999999999999995E-4</v>
      </c>
      <c r="E56" s="12">
        <v>-1.17E-2</v>
      </c>
    </row>
    <row r="57" spans="1:5" ht="14.25" customHeight="1">
      <c r="A57" s="18">
        <v>45421</v>
      </c>
      <c r="B57" s="11">
        <v>1398.7</v>
      </c>
      <c r="C57" s="11">
        <v>25145.1</v>
      </c>
      <c r="D57" s="12">
        <v>-1E-3</v>
      </c>
      <c r="E57" s="12">
        <v>-2.0999999999999999E-3</v>
      </c>
    </row>
    <row r="58" spans="1:5" ht="14.25" customHeight="1">
      <c r="A58" s="18">
        <v>45391</v>
      </c>
      <c r="B58" s="11">
        <v>1400.05</v>
      </c>
      <c r="C58" s="11">
        <v>25198.7</v>
      </c>
      <c r="D58" s="12">
        <v>3.5000000000000001E-3</v>
      </c>
      <c r="E58" s="12">
        <v>-3.2000000000000002E-3</v>
      </c>
    </row>
    <row r="59" spans="1:5" ht="14.25" customHeight="1">
      <c r="A59" s="18">
        <v>45360</v>
      </c>
      <c r="B59" s="11">
        <v>1395.1</v>
      </c>
      <c r="C59" s="11">
        <v>25279.85</v>
      </c>
      <c r="D59" s="12">
        <v>7.1999999999999998E-3</v>
      </c>
      <c r="E59" s="12">
        <v>0</v>
      </c>
    </row>
    <row r="60" spans="1:5" ht="14.25" customHeight="1">
      <c r="A60" s="18">
        <v>45331</v>
      </c>
      <c r="B60" s="11">
        <v>1385.1</v>
      </c>
      <c r="C60" s="11">
        <v>25278.7</v>
      </c>
      <c r="D60" s="12">
        <v>2.7900000000000001E-2</v>
      </c>
      <c r="E60" s="12">
        <v>1.6999999999999999E-3</v>
      </c>
    </row>
    <row r="61" spans="1:5" ht="14.25" customHeight="1">
      <c r="A61" s="10" t="s">
        <v>66</v>
      </c>
      <c r="B61" s="11">
        <v>1347.55</v>
      </c>
      <c r="C61" s="11">
        <v>25235.9</v>
      </c>
      <c r="D61" s="12">
        <v>1.35E-2</v>
      </c>
      <c r="E61" s="12">
        <v>3.3E-3</v>
      </c>
    </row>
    <row r="62" spans="1:5" ht="14.25" customHeight="1">
      <c r="A62" s="10" t="s">
        <v>67</v>
      </c>
      <c r="B62" s="11">
        <v>1329.6</v>
      </c>
      <c r="C62" s="11">
        <v>25151.95</v>
      </c>
      <c r="D62" s="12">
        <v>-6.0000000000000001E-3</v>
      </c>
      <c r="E62" s="12">
        <v>4.0000000000000001E-3</v>
      </c>
    </row>
    <row r="63" spans="1:5" ht="14.25" customHeight="1">
      <c r="A63" s="10" t="s">
        <v>68</v>
      </c>
      <c r="B63" s="11">
        <v>1337.6</v>
      </c>
      <c r="C63" s="11">
        <v>25052.35</v>
      </c>
      <c r="D63" s="12">
        <v>3.5000000000000001E-3</v>
      </c>
      <c r="E63" s="12">
        <v>1.4E-3</v>
      </c>
    </row>
    <row r="64" spans="1:5" ht="14.25" customHeight="1">
      <c r="A64" s="10" t="s">
        <v>69</v>
      </c>
      <c r="B64" s="11">
        <v>1332.9</v>
      </c>
      <c r="C64" s="11">
        <v>25017.75</v>
      </c>
      <c r="D64" s="12">
        <v>1.9699999999999999E-2</v>
      </c>
      <c r="E64" s="12">
        <v>2.9999999999999997E-4</v>
      </c>
    </row>
    <row r="65" spans="1:5" ht="14.25" customHeight="1">
      <c r="A65" s="10" t="s">
        <v>70</v>
      </c>
      <c r="B65" s="11">
        <v>1307.0999999999999</v>
      </c>
      <c r="C65" s="11">
        <v>25010.6</v>
      </c>
      <c r="D65" s="12">
        <v>6.7999999999999996E-3</v>
      </c>
      <c r="E65" s="12">
        <v>7.6E-3</v>
      </c>
    </row>
    <row r="66" spans="1:5" ht="14.25" customHeight="1">
      <c r="A66" s="10" t="s">
        <v>71</v>
      </c>
      <c r="B66" s="11">
        <v>1298.25</v>
      </c>
      <c r="C66" s="11">
        <v>24823.15</v>
      </c>
      <c r="D66" s="12">
        <v>3.6999999999999998E-2</v>
      </c>
      <c r="E66" s="12">
        <v>5.0000000000000001E-4</v>
      </c>
    </row>
    <row r="67" spans="1:5" ht="14.25" customHeight="1">
      <c r="A67" s="10" t="s">
        <v>72</v>
      </c>
      <c r="B67" s="11">
        <v>1251.95</v>
      </c>
      <c r="C67" s="11">
        <v>24811.5</v>
      </c>
      <c r="D67" s="12">
        <v>0.01</v>
      </c>
      <c r="E67" s="12">
        <v>1.6999999999999999E-3</v>
      </c>
    </row>
    <row r="68" spans="1:5" ht="14.25" customHeight="1">
      <c r="A68" s="10" t="s">
        <v>73</v>
      </c>
      <c r="B68" s="11">
        <v>1239.5999999999999</v>
      </c>
      <c r="C68" s="11">
        <v>24770.2</v>
      </c>
      <c r="D68" s="12">
        <v>1.8100000000000002E-2</v>
      </c>
      <c r="E68" s="12">
        <v>2.8999999999999998E-3</v>
      </c>
    </row>
    <row r="69" spans="1:5" ht="14.25" customHeight="1">
      <c r="A69" s="10" t="s">
        <v>74</v>
      </c>
      <c r="B69" s="11">
        <v>1217.5999999999999</v>
      </c>
      <c r="C69" s="11">
        <v>24698.85</v>
      </c>
      <c r="D69" s="12">
        <v>-1.1599999999999999E-2</v>
      </c>
      <c r="E69" s="12">
        <v>5.1000000000000004E-3</v>
      </c>
    </row>
    <row r="70" spans="1:5" ht="14.25" customHeight="1">
      <c r="A70" s="10" t="s">
        <v>75</v>
      </c>
      <c r="B70" s="11">
        <v>1231.9000000000001</v>
      </c>
      <c r="C70" s="11">
        <v>24572.65</v>
      </c>
      <c r="D70" s="12">
        <v>8.8000000000000005E-3</v>
      </c>
      <c r="E70" s="12">
        <v>1.2999999999999999E-3</v>
      </c>
    </row>
    <row r="71" spans="1:5" ht="14.25" customHeight="1">
      <c r="A71" s="10" t="s">
        <v>76</v>
      </c>
      <c r="B71" s="11">
        <v>1221.1500000000001</v>
      </c>
      <c r="C71" s="11">
        <v>24541.15</v>
      </c>
      <c r="D71" s="12">
        <v>-7.6E-3</v>
      </c>
      <c r="E71" s="12">
        <v>1.6500000000000001E-2</v>
      </c>
    </row>
    <row r="72" spans="1:5" ht="14.25" customHeight="1">
      <c r="A72" s="10" t="s">
        <v>77</v>
      </c>
      <c r="B72" s="11">
        <v>1230.45</v>
      </c>
      <c r="C72" s="11">
        <v>24143.75</v>
      </c>
      <c r="D72" s="12">
        <v>-1.78E-2</v>
      </c>
      <c r="E72" s="12">
        <v>2.0000000000000001E-4</v>
      </c>
    </row>
    <row r="73" spans="1:5" ht="14.25" customHeight="1">
      <c r="A73" s="10" t="s">
        <v>78</v>
      </c>
      <c r="B73" s="11">
        <v>1252.7</v>
      </c>
      <c r="C73" s="11">
        <v>24139</v>
      </c>
      <c r="D73" s="12">
        <v>1.18E-2</v>
      </c>
      <c r="E73" s="12">
        <v>-8.5000000000000006E-3</v>
      </c>
    </row>
    <row r="74" spans="1:5" ht="14.25" customHeight="1">
      <c r="A74" s="18">
        <v>45634</v>
      </c>
      <c r="B74" s="11">
        <v>1238.0999999999999</v>
      </c>
      <c r="C74" s="11">
        <v>24347</v>
      </c>
      <c r="D74" s="12">
        <v>-2.3E-3</v>
      </c>
      <c r="E74" s="12">
        <v>-8.0000000000000004E-4</v>
      </c>
    </row>
    <row r="75" spans="1:5" ht="14.25" customHeight="1">
      <c r="A75" s="18">
        <v>45543</v>
      </c>
      <c r="B75" s="11">
        <v>1240.95</v>
      </c>
      <c r="C75" s="11">
        <v>24367.5</v>
      </c>
      <c r="D75" s="12">
        <v>-3.0999999999999999E-3</v>
      </c>
      <c r="E75" s="12">
        <v>1.04E-2</v>
      </c>
    </row>
    <row r="76" spans="1:5" ht="14.25" customHeight="1">
      <c r="A76" s="18">
        <v>45512</v>
      </c>
      <c r="B76" s="11">
        <v>1244.75</v>
      </c>
      <c r="C76" s="11">
        <v>24117</v>
      </c>
      <c r="D76" s="12">
        <v>8.8999999999999999E-3</v>
      </c>
      <c r="E76" s="12">
        <v>-7.4000000000000003E-3</v>
      </c>
    </row>
    <row r="77" spans="1:5" ht="14.25" customHeight="1">
      <c r="A77" s="18">
        <v>45481</v>
      </c>
      <c r="B77" s="11">
        <v>1233.75</v>
      </c>
      <c r="C77" s="11">
        <v>24297.5</v>
      </c>
      <c r="D77" s="12">
        <v>2.41E-2</v>
      </c>
      <c r="E77" s="12">
        <v>1.2699999999999999E-2</v>
      </c>
    </row>
    <row r="78" spans="1:5" ht="14.25" customHeight="1">
      <c r="A78" s="18">
        <v>45451</v>
      </c>
      <c r="B78" s="11">
        <v>1204.75</v>
      </c>
      <c r="C78" s="11">
        <v>23992.55</v>
      </c>
      <c r="D78" s="12">
        <v>-4.0300000000000002E-2</v>
      </c>
      <c r="E78" s="12">
        <v>-2.5999999999999999E-3</v>
      </c>
    </row>
    <row r="79" spans="1:5" ht="14.25" customHeight="1">
      <c r="A79" s="18">
        <v>45420</v>
      </c>
      <c r="B79" s="11">
        <v>1255.4000000000001</v>
      </c>
      <c r="C79" s="11">
        <v>24055.599999999999</v>
      </c>
      <c r="D79" s="12">
        <v>-7.0699999999999999E-2</v>
      </c>
      <c r="E79" s="12">
        <v>-2.6800000000000001E-2</v>
      </c>
    </row>
    <row r="80" spans="1:5" ht="14.25" customHeight="1">
      <c r="A80" s="18">
        <v>45330</v>
      </c>
      <c r="B80" s="11">
        <v>1350.95</v>
      </c>
      <c r="C80" s="11">
        <v>24717.7</v>
      </c>
      <c r="D80" s="12">
        <v>-8.9999999999999993E-3</v>
      </c>
      <c r="E80" s="12">
        <v>-1.17E-2</v>
      </c>
    </row>
    <row r="81" spans="1:5" ht="14.25" customHeight="1">
      <c r="A81" s="18">
        <v>45299</v>
      </c>
      <c r="B81" s="11">
        <v>1363.2</v>
      </c>
      <c r="C81" s="11">
        <v>25010.9</v>
      </c>
      <c r="D81" s="12">
        <v>-5.7000000000000002E-3</v>
      </c>
      <c r="E81" s="12">
        <v>2.3999999999999998E-3</v>
      </c>
    </row>
    <row r="82" spans="1:5" ht="14.25" customHeight="1">
      <c r="A82" s="10" t="s">
        <v>79</v>
      </c>
      <c r="B82" s="11">
        <v>1370.95</v>
      </c>
      <c r="C82" s="11">
        <v>24951.15</v>
      </c>
      <c r="D82" s="12">
        <v>3.39E-2</v>
      </c>
      <c r="E82" s="12">
        <v>3.8E-3</v>
      </c>
    </row>
    <row r="83" spans="1:5" ht="14.25" customHeight="1">
      <c r="A83" s="10" t="s">
        <v>80</v>
      </c>
      <c r="B83" s="11">
        <v>1325.95</v>
      </c>
      <c r="C83" s="11">
        <v>24857.3</v>
      </c>
      <c r="D83" s="12">
        <v>-2.2100000000000002E-2</v>
      </c>
      <c r="E83" s="12">
        <v>8.9999999999999998E-4</v>
      </c>
    </row>
    <row r="84" spans="1:5" ht="14.25" customHeight="1">
      <c r="A84" s="10" t="s">
        <v>81</v>
      </c>
      <c r="B84" s="11">
        <v>1355.85</v>
      </c>
      <c r="C84" s="11">
        <v>24836.1</v>
      </c>
      <c r="D84" s="12">
        <v>-3.8999999999999998E-3</v>
      </c>
      <c r="E84" s="12">
        <v>1E-4</v>
      </c>
    </row>
    <row r="85" spans="1:5" ht="14.25" customHeight="1">
      <c r="A85" s="10" t="s">
        <v>82</v>
      </c>
      <c r="B85" s="11">
        <v>1361.15</v>
      </c>
      <c r="C85" s="11">
        <v>24834.85</v>
      </c>
      <c r="D85" s="12">
        <v>3.09E-2</v>
      </c>
      <c r="E85" s="12">
        <v>1.7600000000000001E-2</v>
      </c>
    </row>
    <row r="86" spans="1:5" ht="14.25" customHeight="1">
      <c r="A86" s="10" t="s">
        <v>83</v>
      </c>
      <c r="B86" s="11">
        <v>1320.3</v>
      </c>
      <c r="C86" s="11">
        <v>24406.1</v>
      </c>
      <c r="D86" s="12">
        <v>-6.7999999999999996E-3</v>
      </c>
      <c r="E86" s="12">
        <v>-2.9999999999999997E-4</v>
      </c>
    </row>
    <row r="87" spans="1:5" ht="14.25" customHeight="1">
      <c r="A87" s="10" t="s">
        <v>84</v>
      </c>
      <c r="B87" s="11">
        <v>1329.4</v>
      </c>
      <c r="C87" s="11">
        <v>24413.5</v>
      </c>
      <c r="D87" s="12">
        <v>3.78E-2</v>
      </c>
      <c r="E87" s="12">
        <v>-2.7000000000000001E-3</v>
      </c>
    </row>
    <row r="88" spans="1:5" ht="14.25" customHeight="1">
      <c r="A88" s="10" t="s">
        <v>85</v>
      </c>
      <c r="B88" s="11">
        <v>1281</v>
      </c>
      <c r="C88" s="11">
        <v>24479.05</v>
      </c>
      <c r="D88" s="12">
        <v>-2.6599999999999999E-2</v>
      </c>
      <c r="E88" s="12">
        <v>-1.1999999999999999E-3</v>
      </c>
    </row>
    <row r="89" spans="1:5" ht="14.25" customHeight="1">
      <c r="A89" s="10" t="s">
        <v>86</v>
      </c>
      <c r="B89" s="11">
        <v>1316</v>
      </c>
      <c r="C89" s="11">
        <v>24509.25</v>
      </c>
      <c r="D89" s="12">
        <v>-1.52E-2</v>
      </c>
      <c r="E89" s="12">
        <v>-8.9999999999999998E-4</v>
      </c>
    </row>
    <row r="90" spans="1:5" ht="14.25" customHeight="1">
      <c r="A90" s="10" t="s">
        <v>87</v>
      </c>
      <c r="B90" s="11">
        <v>1336.3</v>
      </c>
      <c r="C90" s="11">
        <v>24530.9</v>
      </c>
      <c r="D90" s="12">
        <v>1.49E-2</v>
      </c>
      <c r="E90" s="12">
        <v>-1.09E-2</v>
      </c>
    </row>
    <row r="91" spans="1:5" ht="14.25" customHeight="1">
      <c r="A91" s="10" t="s">
        <v>88</v>
      </c>
      <c r="B91" s="11">
        <v>1316.7</v>
      </c>
      <c r="C91" s="11">
        <v>24800.85</v>
      </c>
      <c r="D91" s="12">
        <v>-7.9000000000000008E-3</v>
      </c>
      <c r="E91" s="12">
        <v>7.6E-3</v>
      </c>
    </row>
    <row r="92" spans="1:5" ht="14.25" customHeight="1">
      <c r="A92" s="10" t="s">
        <v>89</v>
      </c>
      <c r="B92" s="11">
        <v>1327.2</v>
      </c>
      <c r="C92" s="11">
        <v>24613</v>
      </c>
      <c r="D92" s="12">
        <v>-2.5999999999999999E-3</v>
      </c>
      <c r="E92" s="12">
        <v>1.1000000000000001E-3</v>
      </c>
    </row>
    <row r="93" spans="1:5" ht="14.25" customHeight="1">
      <c r="A93" s="10" t="s">
        <v>90</v>
      </c>
      <c r="B93" s="11">
        <v>1330.65</v>
      </c>
      <c r="C93" s="11">
        <v>24586.7</v>
      </c>
      <c r="D93" s="12">
        <v>-1.9900000000000001E-2</v>
      </c>
      <c r="E93" s="12">
        <v>3.5000000000000001E-3</v>
      </c>
    </row>
    <row r="94" spans="1:5" ht="14.25" customHeight="1">
      <c r="A94" s="18">
        <v>45633</v>
      </c>
      <c r="B94" s="11">
        <v>1357.7</v>
      </c>
      <c r="C94" s="11">
        <v>24502.15</v>
      </c>
      <c r="D94" s="12">
        <v>-2.5700000000000001E-2</v>
      </c>
      <c r="E94" s="12">
        <v>7.7000000000000002E-3</v>
      </c>
    </row>
    <row r="95" spans="1:5" ht="14.25" customHeight="1">
      <c r="A95" s="18">
        <v>45603</v>
      </c>
      <c r="B95" s="11">
        <v>1393.45</v>
      </c>
      <c r="C95" s="11">
        <v>24315.95</v>
      </c>
      <c r="D95" s="12">
        <v>3.56E-2</v>
      </c>
      <c r="E95" s="12">
        <v>-2.9999999999999997E-4</v>
      </c>
    </row>
    <row r="96" spans="1:5" ht="14.25" customHeight="1">
      <c r="A96" s="18">
        <v>45572</v>
      </c>
      <c r="B96" s="11">
        <v>1345.5</v>
      </c>
      <c r="C96" s="11">
        <v>24324.45</v>
      </c>
      <c r="D96" s="12">
        <v>3.2099999999999997E-2</v>
      </c>
      <c r="E96" s="12">
        <v>-4.4999999999999997E-3</v>
      </c>
    </row>
    <row r="97" spans="1:5" ht="14.25" customHeight="1">
      <c r="A97" s="18">
        <v>45542</v>
      </c>
      <c r="B97" s="11">
        <v>1303.5999999999999</v>
      </c>
      <c r="C97" s="11">
        <v>24433.200000000001</v>
      </c>
      <c r="D97" s="12">
        <v>2.4299999999999999E-2</v>
      </c>
      <c r="E97" s="12">
        <v>4.5999999999999999E-3</v>
      </c>
    </row>
    <row r="98" spans="1:5" ht="14.25" customHeight="1">
      <c r="A98" s="18">
        <v>45511</v>
      </c>
      <c r="B98" s="11">
        <v>1272.6500000000001</v>
      </c>
      <c r="C98" s="11">
        <v>24320.55</v>
      </c>
      <c r="D98" s="12">
        <v>3.6400000000000002E-2</v>
      </c>
      <c r="E98" s="12">
        <v>-1E-4</v>
      </c>
    </row>
    <row r="99" spans="1:5" ht="14.25" customHeight="1">
      <c r="A99" s="18">
        <v>45419</v>
      </c>
      <c r="B99" s="11">
        <v>1228</v>
      </c>
      <c r="C99" s="11">
        <v>24323.85</v>
      </c>
      <c r="D99" s="12">
        <v>-2.0000000000000001E-4</v>
      </c>
      <c r="E99" s="12">
        <v>8.9999999999999998E-4</v>
      </c>
    </row>
    <row r="100" spans="1:5" ht="14.25" customHeight="1">
      <c r="A100" s="18">
        <v>45389</v>
      </c>
      <c r="B100" s="11">
        <v>1228.25</v>
      </c>
      <c r="C100" s="11">
        <v>24302.15</v>
      </c>
      <c r="D100" s="12">
        <v>-1.37E-2</v>
      </c>
      <c r="E100" s="12">
        <v>5.9999999999999995E-4</v>
      </c>
    </row>
    <row r="101" spans="1:5" ht="14.25" customHeight="1">
      <c r="A101" s="18">
        <v>45358</v>
      </c>
      <c r="B101" s="11">
        <v>1245.3499999999999</v>
      </c>
      <c r="C101" s="11">
        <v>24286.5</v>
      </c>
      <c r="D101" s="12">
        <v>2.7400000000000001E-2</v>
      </c>
      <c r="E101" s="12">
        <v>6.7000000000000002E-3</v>
      </c>
    </row>
    <row r="102" spans="1:5" ht="14.25" customHeight="1">
      <c r="A102" s="18">
        <v>45329</v>
      </c>
      <c r="B102" s="11">
        <v>1212.1500000000001</v>
      </c>
      <c r="C102" s="11">
        <v>24123.85</v>
      </c>
      <c r="D102" s="12">
        <v>3.6499999999999998E-2</v>
      </c>
      <c r="E102" s="12">
        <v>-6.9999999999999999E-4</v>
      </c>
    </row>
    <row r="103" spans="1:5" ht="14.25" customHeight="1">
      <c r="A103" s="18">
        <v>45298</v>
      </c>
      <c r="B103" s="11">
        <v>1169.45</v>
      </c>
      <c r="C103" s="11">
        <v>24141.95</v>
      </c>
      <c r="D103" s="12">
        <v>-5.3E-3</v>
      </c>
      <c r="E103" s="12">
        <v>5.4999999999999997E-3</v>
      </c>
    </row>
    <row r="104" spans="1:5" ht="14.25" customHeight="1">
      <c r="A104" s="10" t="s">
        <v>91</v>
      </c>
      <c r="B104" s="11">
        <v>1175.7</v>
      </c>
      <c r="C104" s="11">
        <v>24010.6</v>
      </c>
      <c r="D104" s="12">
        <v>-5.8999999999999999E-3</v>
      </c>
      <c r="E104" s="12">
        <v>-1.4E-3</v>
      </c>
    </row>
    <row r="105" spans="1:5" ht="14.25" customHeight="1">
      <c r="A105" s="10" t="s">
        <v>92</v>
      </c>
      <c r="B105" s="11">
        <v>1182.7</v>
      </c>
      <c r="C105" s="11">
        <v>24044.5</v>
      </c>
      <c r="D105" s="12">
        <v>-5.5999999999999999E-3</v>
      </c>
      <c r="E105" s="12">
        <v>7.4000000000000003E-3</v>
      </c>
    </row>
    <row r="106" spans="1:5" ht="14.25" customHeight="1">
      <c r="A106" s="10" t="s">
        <v>93</v>
      </c>
      <c r="B106" s="11">
        <v>1189.4000000000001</v>
      </c>
      <c r="C106" s="11">
        <v>23868.799999999999</v>
      </c>
      <c r="D106" s="12">
        <v>4.3E-3</v>
      </c>
      <c r="E106" s="12">
        <v>6.1999999999999998E-3</v>
      </c>
    </row>
    <row r="107" spans="1:5" ht="14.25" customHeight="1">
      <c r="A107" s="10" t="s">
        <v>94</v>
      </c>
      <c r="B107" s="11">
        <v>1184.3</v>
      </c>
      <c r="C107" s="11">
        <v>23721.3</v>
      </c>
      <c r="D107" s="12">
        <v>9.2999999999999992E-3</v>
      </c>
      <c r="E107" s="12">
        <v>7.7999999999999996E-3</v>
      </c>
    </row>
    <row r="108" spans="1:5" ht="14.25" customHeight="1">
      <c r="A108" s="10" t="s">
        <v>95</v>
      </c>
      <c r="B108" s="11">
        <v>1173.3499999999999</v>
      </c>
      <c r="C108" s="11">
        <v>23537.85</v>
      </c>
      <c r="D108" s="12">
        <v>1.43E-2</v>
      </c>
      <c r="E108" s="12">
        <v>1.6000000000000001E-3</v>
      </c>
    </row>
    <row r="109" spans="1:5" ht="14.25" customHeight="1">
      <c r="A109" s="10" t="s">
        <v>96</v>
      </c>
      <c r="B109" s="11">
        <v>1156.8499999999999</v>
      </c>
      <c r="C109" s="11">
        <v>23501.1</v>
      </c>
      <c r="D109" s="12">
        <v>1.1000000000000001E-3</v>
      </c>
      <c r="E109" s="12">
        <v>-2.8E-3</v>
      </c>
    </row>
    <row r="110" spans="1:5" ht="14.25" customHeight="1">
      <c r="A110" s="10" t="s">
        <v>97</v>
      </c>
      <c r="B110" s="11">
        <v>1155.5999999999999</v>
      </c>
      <c r="C110" s="11">
        <v>23567</v>
      </c>
      <c r="D110" s="12">
        <v>6.0000000000000001E-3</v>
      </c>
      <c r="E110" s="12">
        <v>2.2000000000000001E-3</v>
      </c>
    </row>
    <row r="111" spans="1:5" ht="14.25" customHeight="1">
      <c r="A111" s="10" t="s">
        <v>98</v>
      </c>
      <c r="B111" s="11">
        <v>1148.75</v>
      </c>
      <c r="C111" s="11">
        <v>23516</v>
      </c>
      <c r="D111" s="12">
        <v>-1.3899999999999999E-2</v>
      </c>
      <c r="E111" s="12">
        <v>-1.8E-3</v>
      </c>
    </row>
    <row r="112" spans="1:5" ht="14.25" customHeight="1">
      <c r="A112" s="10" t="s">
        <v>99</v>
      </c>
      <c r="B112" s="11">
        <v>1165</v>
      </c>
      <c r="C112" s="11">
        <v>23557.9</v>
      </c>
      <c r="D112" s="12">
        <v>-4.5199999999999997E-2</v>
      </c>
      <c r="E112" s="12">
        <v>3.8999999999999998E-3</v>
      </c>
    </row>
    <row r="113" spans="1:5" ht="14.25" customHeight="1">
      <c r="A113" s="10" t="s">
        <v>100</v>
      </c>
      <c r="B113" s="11">
        <v>1220.2</v>
      </c>
      <c r="C113" s="11">
        <v>23465.599999999999</v>
      </c>
      <c r="D113" s="12">
        <v>-5.4000000000000003E-3</v>
      </c>
      <c r="E113" s="12">
        <v>2.8999999999999998E-3</v>
      </c>
    </row>
    <row r="114" spans="1:5" ht="14.25" customHeight="1">
      <c r="A114" s="10" t="s">
        <v>101</v>
      </c>
      <c r="B114" s="11">
        <v>1226.8</v>
      </c>
      <c r="C114" s="11">
        <v>23398.9</v>
      </c>
      <c r="D114" s="12">
        <v>-2.3800000000000002E-2</v>
      </c>
      <c r="E114" s="12">
        <v>3.3E-3</v>
      </c>
    </row>
    <row r="115" spans="1:5" ht="14.25" customHeight="1">
      <c r="A115" s="18">
        <v>45632</v>
      </c>
      <c r="B115" s="11">
        <v>1256.6500000000001</v>
      </c>
      <c r="C115" s="11">
        <v>23322.95</v>
      </c>
      <c r="D115" s="12">
        <v>1.7600000000000001E-2</v>
      </c>
      <c r="E115" s="12">
        <v>2.5000000000000001E-3</v>
      </c>
    </row>
    <row r="116" spans="1:5" ht="14.25" customHeight="1">
      <c r="A116" s="18">
        <v>45602</v>
      </c>
      <c r="B116" s="11">
        <v>1234.95</v>
      </c>
      <c r="C116" s="11">
        <v>23264.85</v>
      </c>
      <c r="D116" s="12">
        <v>-3.3799999999999997E-2</v>
      </c>
      <c r="E116" s="12">
        <v>2.0000000000000001E-4</v>
      </c>
    </row>
    <row r="117" spans="1:5" ht="14.25" customHeight="1">
      <c r="A117" s="18">
        <v>45571</v>
      </c>
      <c r="B117" s="11">
        <v>1278.0999999999999</v>
      </c>
      <c r="C117" s="11">
        <v>23259.200000000001</v>
      </c>
      <c r="D117" s="12">
        <v>1.0699999999999999E-2</v>
      </c>
      <c r="E117" s="12">
        <v>-1.2999999999999999E-3</v>
      </c>
    </row>
    <row r="118" spans="1:5" ht="14.25" customHeight="1">
      <c r="A118" s="18">
        <v>45479</v>
      </c>
      <c r="B118" s="11">
        <v>1264.55</v>
      </c>
      <c r="C118" s="11">
        <v>23290.15</v>
      </c>
      <c r="D118" s="12">
        <v>6.8699999999999997E-2</v>
      </c>
      <c r="E118" s="12">
        <v>2.0500000000000001E-2</v>
      </c>
    </row>
    <row r="119" spans="1:5" ht="14.25" customHeight="1">
      <c r="A119" s="18">
        <v>45449</v>
      </c>
      <c r="B119" s="11">
        <v>1183.3</v>
      </c>
      <c r="C119" s="11">
        <v>22821.4</v>
      </c>
      <c r="D119" s="12">
        <v>7.1300000000000002E-2</v>
      </c>
      <c r="E119" s="12">
        <v>8.8999999999999999E-3</v>
      </c>
    </row>
    <row r="120" spans="1:5" ht="14.25" customHeight="1">
      <c r="A120" s="18">
        <v>45418</v>
      </c>
      <c r="B120" s="11">
        <v>1104.55</v>
      </c>
      <c r="C120" s="11">
        <v>22620.35</v>
      </c>
      <c r="D120" s="12">
        <v>3.1800000000000002E-2</v>
      </c>
      <c r="E120" s="12">
        <v>3.3599999999999998E-2</v>
      </c>
    </row>
    <row r="121" spans="1:5" ht="14.25" customHeight="1">
      <c r="A121" s="18">
        <v>45388</v>
      </c>
      <c r="B121" s="11">
        <v>1070.55</v>
      </c>
      <c r="C121" s="11">
        <v>21884.5</v>
      </c>
      <c r="D121" s="12">
        <v>-0.1246</v>
      </c>
      <c r="E121" s="12">
        <v>-5.9299999999999999E-2</v>
      </c>
    </row>
    <row r="122" spans="1:5" ht="14.25" customHeight="1">
      <c r="A122" s="18">
        <v>45357</v>
      </c>
      <c r="B122" s="11">
        <v>1222.9000000000001</v>
      </c>
      <c r="C122" s="11">
        <v>23263.9</v>
      </c>
      <c r="D122" s="12">
        <v>2.3300000000000001E-2</v>
      </c>
      <c r="E122" s="12">
        <v>3.2500000000000001E-2</v>
      </c>
    </row>
    <row r="123" spans="1:5" ht="14.25" customHeight="1">
      <c r="A123" s="10" t="s">
        <v>102</v>
      </c>
      <c r="B123" s="11">
        <v>1195.0999999999999</v>
      </c>
      <c r="C123" s="11">
        <v>22530.7</v>
      </c>
      <c r="D123" s="12">
        <v>0</v>
      </c>
      <c r="E123" s="12">
        <v>1.9E-3</v>
      </c>
    </row>
    <row r="124" spans="1:5" ht="14.25" customHeight="1">
      <c r="A124" s="10" t="s">
        <v>103</v>
      </c>
      <c r="B124" s="11">
        <v>1195.0999999999999</v>
      </c>
      <c r="C124" s="11">
        <v>22488.65</v>
      </c>
      <c r="D124" s="12">
        <v>-1.4999999999999999E-2</v>
      </c>
      <c r="E124" s="12">
        <v>-9.4999999999999998E-3</v>
      </c>
    </row>
    <row r="125" spans="1:5" ht="14.25" customHeight="1">
      <c r="A125" s="10" t="s">
        <v>104</v>
      </c>
      <c r="B125" s="11">
        <v>1213.3</v>
      </c>
      <c r="C125" s="11">
        <v>22704.7</v>
      </c>
      <c r="D125" s="12">
        <v>6.7999999999999996E-3</v>
      </c>
      <c r="E125" s="12">
        <v>-8.0000000000000002E-3</v>
      </c>
    </row>
    <row r="126" spans="1:5" ht="14.25" customHeight="1">
      <c r="A126" s="10" t="s">
        <v>105</v>
      </c>
      <c r="B126" s="11">
        <v>1205.1500000000001</v>
      </c>
      <c r="C126" s="11">
        <v>22888.15</v>
      </c>
      <c r="D126" s="12">
        <v>-4.7000000000000002E-3</v>
      </c>
      <c r="E126" s="12">
        <v>-1.9E-3</v>
      </c>
    </row>
    <row r="127" spans="1:5" ht="14.25" customHeight="1">
      <c r="A127" s="10" t="s">
        <v>106</v>
      </c>
      <c r="B127" s="11">
        <v>1210.8</v>
      </c>
      <c r="C127" s="11">
        <v>22932.45</v>
      </c>
      <c r="D127" s="12">
        <v>-1.37E-2</v>
      </c>
      <c r="E127" s="12">
        <v>-1.1000000000000001E-3</v>
      </c>
    </row>
    <row r="128" spans="1:5" ht="14.25" customHeight="1">
      <c r="A128" s="10" t="s">
        <v>107</v>
      </c>
      <c r="B128" s="11">
        <v>1227.5999999999999</v>
      </c>
      <c r="C128" s="11">
        <v>22957.1</v>
      </c>
      <c r="D128" s="12">
        <v>-2.0000000000000001E-4</v>
      </c>
      <c r="E128" s="12">
        <v>-5.0000000000000001E-4</v>
      </c>
    </row>
    <row r="129" spans="1:5" ht="14.25" customHeight="1">
      <c r="A129" s="10" t="s">
        <v>108</v>
      </c>
      <c r="B129" s="11">
        <v>1227.8</v>
      </c>
      <c r="C129" s="11">
        <v>22967.65</v>
      </c>
      <c r="D129" s="12">
        <v>1.4E-3</v>
      </c>
      <c r="E129" s="12">
        <v>1.6400000000000001E-2</v>
      </c>
    </row>
    <row r="130" spans="1:5" ht="14.25" customHeight="1">
      <c r="A130" s="10" t="s">
        <v>109</v>
      </c>
      <c r="B130" s="11">
        <v>1226.0999999999999</v>
      </c>
      <c r="C130" s="11">
        <v>22597.8</v>
      </c>
      <c r="D130" s="12">
        <v>-1.1299999999999999E-2</v>
      </c>
      <c r="E130" s="12">
        <v>3.0999999999999999E-3</v>
      </c>
    </row>
    <row r="131" spans="1:5" ht="14.25" customHeight="1">
      <c r="A131" s="10" t="s">
        <v>110</v>
      </c>
      <c r="B131" s="11">
        <v>1240.0999999999999</v>
      </c>
      <c r="C131" s="11">
        <v>22529.05</v>
      </c>
      <c r="D131" s="12">
        <v>3.4099999999999998E-2</v>
      </c>
      <c r="E131" s="12">
        <v>1.1999999999999999E-3</v>
      </c>
    </row>
    <row r="132" spans="1:5" ht="14.25" customHeight="1">
      <c r="A132" s="10" t="s">
        <v>111</v>
      </c>
      <c r="B132" s="11">
        <v>1199.2</v>
      </c>
      <c r="C132" s="11">
        <v>22502</v>
      </c>
      <c r="D132" s="12">
        <v>-2.2000000000000001E-3</v>
      </c>
      <c r="E132" s="12">
        <v>1.6000000000000001E-3</v>
      </c>
    </row>
    <row r="133" spans="1:5" ht="14.25" customHeight="1">
      <c r="A133" s="10" t="s">
        <v>112</v>
      </c>
      <c r="B133" s="11">
        <v>1201.8</v>
      </c>
      <c r="C133" s="11">
        <v>22466.1</v>
      </c>
      <c r="D133" s="12">
        <v>2.0999999999999999E-3</v>
      </c>
      <c r="E133" s="12">
        <v>2.8E-3</v>
      </c>
    </row>
    <row r="134" spans="1:5" ht="14.25" customHeight="1">
      <c r="A134" s="10" t="s">
        <v>113</v>
      </c>
      <c r="B134" s="11">
        <v>1199.25</v>
      </c>
      <c r="C134" s="11">
        <v>22403.85</v>
      </c>
      <c r="D134" s="12">
        <v>1.8800000000000001E-2</v>
      </c>
      <c r="E134" s="12">
        <v>9.1999999999999998E-3</v>
      </c>
    </row>
    <row r="135" spans="1:5" ht="14.25" customHeight="1">
      <c r="A135" s="10" t="s">
        <v>114</v>
      </c>
      <c r="B135" s="11">
        <v>1177.0999999999999</v>
      </c>
      <c r="C135" s="11">
        <v>22200.55</v>
      </c>
      <c r="D135" s="12">
        <v>1.72E-2</v>
      </c>
      <c r="E135" s="12">
        <v>-8.0000000000000004E-4</v>
      </c>
    </row>
    <row r="136" spans="1:5" ht="14.25" customHeight="1">
      <c r="A136" s="10" t="s">
        <v>115</v>
      </c>
      <c r="B136" s="11">
        <v>1157.1500000000001</v>
      </c>
      <c r="C136" s="11">
        <v>22217.85</v>
      </c>
      <c r="D136" s="12">
        <v>1E-3</v>
      </c>
      <c r="E136" s="12">
        <v>5.1000000000000004E-3</v>
      </c>
    </row>
    <row r="137" spans="1:5" ht="14.25" customHeight="1">
      <c r="A137" s="10" t="s">
        <v>116</v>
      </c>
      <c r="B137" s="11">
        <v>1156</v>
      </c>
      <c r="C137" s="11">
        <v>22104.05</v>
      </c>
      <c r="D137" s="12">
        <v>-7.1999999999999998E-3</v>
      </c>
      <c r="E137" s="12">
        <v>2.2000000000000001E-3</v>
      </c>
    </row>
    <row r="138" spans="1:5" ht="14.25" customHeight="1">
      <c r="A138" s="18">
        <v>45570</v>
      </c>
      <c r="B138" s="11">
        <v>1164.3499999999999</v>
      </c>
      <c r="C138" s="11">
        <v>22055.200000000001</v>
      </c>
      <c r="D138" s="12">
        <v>-1.9699999999999999E-2</v>
      </c>
      <c r="E138" s="12">
        <v>4.4000000000000003E-3</v>
      </c>
    </row>
    <row r="139" spans="1:5" ht="14.25" customHeight="1">
      <c r="A139" s="18">
        <v>45540</v>
      </c>
      <c r="B139" s="11">
        <v>1187.8</v>
      </c>
      <c r="C139" s="11">
        <v>21957.5</v>
      </c>
      <c r="D139" s="12">
        <v>-4.48E-2</v>
      </c>
      <c r="E139" s="12">
        <v>-1.55E-2</v>
      </c>
    </row>
    <row r="140" spans="1:5" ht="14.25" customHeight="1">
      <c r="A140" s="18">
        <v>45509</v>
      </c>
      <c r="B140" s="11">
        <v>1243.55</v>
      </c>
      <c r="C140" s="11">
        <v>22302.5</v>
      </c>
      <c r="D140" s="12">
        <v>3.0300000000000001E-2</v>
      </c>
      <c r="E140" s="12">
        <v>0</v>
      </c>
    </row>
    <row r="141" spans="1:5" ht="14.25" customHeight="1">
      <c r="A141" s="18">
        <v>45478</v>
      </c>
      <c r="B141" s="11">
        <v>1206.95</v>
      </c>
      <c r="C141" s="11">
        <v>22302.5</v>
      </c>
      <c r="D141" s="12">
        <v>-3.4200000000000001E-2</v>
      </c>
      <c r="E141" s="12">
        <v>-6.1999999999999998E-3</v>
      </c>
    </row>
    <row r="142" spans="1:5" ht="14.25" customHeight="1">
      <c r="A142" s="18">
        <v>45448</v>
      </c>
      <c r="B142" s="11">
        <v>1249.7</v>
      </c>
      <c r="C142" s="11">
        <v>22442.7</v>
      </c>
      <c r="D142" s="12">
        <v>6.4999999999999997E-3</v>
      </c>
      <c r="E142" s="12">
        <v>-1.5E-3</v>
      </c>
    </row>
    <row r="143" spans="1:5" ht="14.25" customHeight="1">
      <c r="A143" s="18">
        <v>45356</v>
      </c>
      <c r="B143" s="11">
        <v>1241.6500000000001</v>
      </c>
      <c r="C143" s="11">
        <v>22475.85</v>
      </c>
      <c r="D143" s="12">
        <v>1.8100000000000002E-2</v>
      </c>
      <c r="E143" s="12">
        <v>-7.6E-3</v>
      </c>
    </row>
    <row r="144" spans="1:5" ht="14.25" customHeight="1">
      <c r="A144" s="18">
        <v>45327</v>
      </c>
      <c r="B144" s="11">
        <v>1219.55</v>
      </c>
      <c r="C144" s="11">
        <v>22648.2</v>
      </c>
      <c r="D144" s="12">
        <v>-5.0000000000000001E-3</v>
      </c>
      <c r="E144" s="12">
        <v>1.9E-3</v>
      </c>
    </row>
    <row r="145" spans="1:5" ht="14.25" customHeight="1">
      <c r="A145" s="10" t="s">
        <v>117</v>
      </c>
      <c r="B145" s="11">
        <v>1225.6500000000001</v>
      </c>
      <c r="C145" s="11">
        <v>22604.85</v>
      </c>
      <c r="D145" s="12">
        <v>4.7199999999999999E-2</v>
      </c>
      <c r="E145" s="12">
        <v>-1.6999999999999999E-3</v>
      </c>
    </row>
    <row r="146" spans="1:5" ht="14.25" customHeight="1">
      <c r="A146" s="10" t="s">
        <v>118</v>
      </c>
      <c r="B146" s="11">
        <v>1170.45</v>
      </c>
      <c r="C146" s="11">
        <v>22643.4</v>
      </c>
      <c r="D146" s="12">
        <v>-1.3899999999999999E-2</v>
      </c>
      <c r="E146" s="12">
        <v>0.01</v>
      </c>
    </row>
    <row r="147" spans="1:5" ht="14.25" customHeight="1">
      <c r="A147" s="10" t="s">
        <v>119</v>
      </c>
      <c r="B147" s="11">
        <v>1186.95</v>
      </c>
      <c r="C147" s="11">
        <v>22419.95</v>
      </c>
      <c r="D147" s="12">
        <v>2.8999999999999998E-3</v>
      </c>
      <c r="E147" s="12">
        <v>-6.7000000000000002E-3</v>
      </c>
    </row>
    <row r="148" spans="1:5" ht="14.25" customHeight="1">
      <c r="A148" s="10" t="s">
        <v>120</v>
      </c>
      <c r="B148" s="11">
        <v>1183.5</v>
      </c>
      <c r="C148" s="11">
        <v>22570.35</v>
      </c>
      <c r="D148" s="12">
        <v>7.3000000000000001E-3</v>
      </c>
      <c r="E148" s="12">
        <v>7.4999999999999997E-3</v>
      </c>
    </row>
    <row r="149" spans="1:5" ht="14.25" customHeight="1">
      <c r="A149" s="10" t="s">
        <v>121</v>
      </c>
      <c r="B149" s="11">
        <v>1174.95</v>
      </c>
      <c r="C149" s="11">
        <v>22402.400000000001</v>
      </c>
      <c r="D149" s="12">
        <v>-3.8999999999999998E-3</v>
      </c>
      <c r="E149" s="12">
        <v>1.5E-3</v>
      </c>
    </row>
    <row r="150" spans="1:5" ht="14.25" customHeight="1">
      <c r="A150" s="10" t="s">
        <v>122</v>
      </c>
      <c r="B150" s="11">
        <v>1179.5999999999999</v>
      </c>
      <c r="C150" s="11">
        <v>22368</v>
      </c>
      <c r="D150" s="12">
        <v>-1.7500000000000002E-2</v>
      </c>
      <c r="E150" s="12">
        <v>1.4E-3</v>
      </c>
    </row>
    <row r="151" spans="1:5" ht="14.25" customHeight="1">
      <c r="A151" s="10" t="s">
        <v>123</v>
      </c>
      <c r="B151" s="11">
        <v>1200.6500000000001</v>
      </c>
      <c r="C151" s="11">
        <v>22336.400000000001</v>
      </c>
      <c r="D151" s="12">
        <v>-4.7999999999999996E-3</v>
      </c>
      <c r="E151" s="12">
        <v>8.6E-3</v>
      </c>
    </row>
    <row r="152" spans="1:5" ht="14.25" customHeight="1">
      <c r="A152" s="10" t="s">
        <v>124</v>
      </c>
      <c r="B152" s="11">
        <v>1206.4000000000001</v>
      </c>
      <c r="C152" s="11">
        <v>22147</v>
      </c>
      <c r="D152" s="12">
        <v>2.4299999999999999E-2</v>
      </c>
      <c r="E152" s="12">
        <v>6.8999999999999999E-3</v>
      </c>
    </row>
    <row r="153" spans="1:5" ht="14.25" customHeight="1">
      <c r="A153" s="10" t="s">
        <v>125</v>
      </c>
      <c r="B153" s="11">
        <v>1177.8</v>
      </c>
      <c r="C153" s="11">
        <v>21995.85</v>
      </c>
      <c r="D153" s="12">
        <v>1.54E-2</v>
      </c>
      <c r="E153" s="12">
        <v>-6.8999999999999999E-3</v>
      </c>
    </row>
    <row r="154" spans="1:5" ht="14.25" customHeight="1">
      <c r="A154" s="10" t="s">
        <v>126</v>
      </c>
      <c r="B154" s="11">
        <v>1159.9000000000001</v>
      </c>
      <c r="C154" s="11">
        <v>22147.9</v>
      </c>
      <c r="D154" s="12">
        <v>2.2000000000000001E-3</v>
      </c>
      <c r="E154" s="12">
        <v>-5.5999999999999999E-3</v>
      </c>
    </row>
    <row r="155" spans="1:5" ht="14.25" customHeight="1">
      <c r="A155" s="10" t="s">
        <v>127</v>
      </c>
      <c r="B155" s="11">
        <v>1157.4000000000001</v>
      </c>
      <c r="C155" s="11">
        <v>22272.5</v>
      </c>
      <c r="D155" s="12">
        <v>-1.01E-2</v>
      </c>
      <c r="E155" s="12">
        <v>-1.0999999999999999E-2</v>
      </c>
    </row>
    <row r="156" spans="1:5" ht="14.25" customHeight="1">
      <c r="A156" s="18">
        <v>45630</v>
      </c>
      <c r="B156" s="11">
        <v>1169.2</v>
      </c>
      <c r="C156" s="11">
        <v>22519.4</v>
      </c>
      <c r="D156" s="12">
        <v>-2.3300000000000001E-2</v>
      </c>
      <c r="E156" s="12">
        <v>-1.03E-2</v>
      </c>
    </row>
    <row r="157" spans="1:5" ht="14.25" customHeight="1">
      <c r="A157" s="18">
        <v>45569</v>
      </c>
      <c r="B157" s="11">
        <v>1197.1500000000001</v>
      </c>
      <c r="C157" s="11">
        <v>22753.8</v>
      </c>
      <c r="D157" s="12">
        <v>4.1700000000000001E-2</v>
      </c>
      <c r="E157" s="12">
        <v>4.8999999999999998E-3</v>
      </c>
    </row>
    <row r="158" spans="1:5" ht="14.25" customHeight="1">
      <c r="A158" s="18">
        <v>45539</v>
      </c>
      <c r="B158" s="11">
        <v>1149.25</v>
      </c>
      <c r="C158" s="11">
        <v>22642.75</v>
      </c>
      <c r="D158" s="12">
        <v>-1.06E-2</v>
      </c>
      <c r="E158" s="12">
        <v>-1E-3</v>
      </c>
    </row>
    <row r="159" spans="1:5" ht="14.25" customHeight="1">
      <c r="A159" s="18">
        <v>45508</v>
      </c>
      <c r="B159" s="11">
        <v>1161.55</v>
      </c>
      <c r="C159" s="11">
        <v>22666.3</v>
      </c>
      <c r="D159" s="12">
        <v>3.7000000000000002E-3</v>
      </c>
      <c r="E159" s="12">
        <v>6.7999999999999996E-3</v>
      </c>
    </row>
    <row r="160" spans="1:5" ht="14.25" customHeight="1">
      <c r="A160" s="18">
        <v>45416</v>
      </c>
      <c r="B160" s="11">
        <v>1157.25</v>
      </c>
      <c r="C160" s="11">
        <v>22513.7</v>
      </c>
      <c r="D160" s="12">
        <v>2.81E-2</v>
      </c>
      <c r="E160" s="12">
        <v>0</v>
      </c>
    </row>
    <row r="161" spans="1:5" ht="14.25" customHeight="1">
      <c r="A161" s="18">
        <v>45386</v>
      </c>
      <c r="B161" s="11">
        <v>1125.5999999999999</v>
      </c>
      <c r="C161" s="11">
        <v>22514.65</v>
      </c>
      <c r="D161" s="12">
        <v>1.2500000000000001E-2</v>
      </c>
      <c r="E161" s="12">
        <v>3.5999999999999999E-3</v>
      </c>
    </row>
    <row r="162" spans="1:5" ht="14.25" customHeight="1">
      <c r="A162" s="18">
        <v>45355</v>
      </c>
      <c r="B162" s="11">
        <v>1111.7</v>
      </c>
      <c r="C162" s="11">
        <v>22434.65</v>
      </c>
      <c r="D162" s="12">
        <v>5.7000000000000002E-3</v>
      </c>
      <c r="E162" s="12">
        <v>-8.0000000000000004E-4</v>
      </c>
    </row>
    <row r="163" spans="1:5" ht="14.25" customHeight="1">
      <c r="A163" s="18">
        <v>45326</v>
      </c>
      <c r="B163" s="11">
        <v>1105.4000000000001</v>
      </c>
      <c r="C163" s="11">
        <v>22453.3</v>
      </c>
      <c r="D163" s="12">
        <v>-1.0800000000000001E-2</v>
      </c>
      <c r="E163" s="12">
        <v>-4.0000000000000002E-4</v>
      </c>
    </row>
    <row r="164" spans="1:5" ht="14.25" customHeight="1">
      <c r="A164" s="18">
        <v>45295</v>
      </c>
      <c r="B164" s="11">
        <v>1117.45</v>
      </c>
      <c r="C164" s="11">
        <v>22462</v>
      </c>
      <c r="D164" s="12">
        <v>4.4499999999999998E-2</v>
      </c>
      <c r="E164" s="12">
        <v>6.1000000000000004E-3</v>
      </c>
    </row>
    <row r="165" spans="1:5" ht="14.25" customHeight="1">
      <c r="A165" s="10" t="s">
        <v>128</v>
      </c>
      <c r="B165" s="11">
        <v>1069.8499999999999</v>
      </c>
      <c r="C165" s="11">
        <v>22326.9</v>
      </c>
      <c r="D165" s="12">
        <v>3.8E-3</v>
      </c>
      <c r="E165" s="12">
        <v>9.1999999999999998E-3</v>
      </c>
    </row>
    <row r="166" spans="1:5" ht="14.25" customHeight="1">
      <c r="A166" s="10" t="s">
        <v>129</v>
      </c>
      <c r="B166" s="11">
        <v>1065.75</v>
      </c>
      <c r="C166" s="11">
        <v>22123.65</v>
      </c>
      <c r="D166" s="12">
        <v>2.3E-3</v>
      </c>
      <c r="E166" s="12">
        <v>5.4000000000000003E-3</v>
      </c>
    </row>
    <row r="167" spans="1:5" ht="14.25" customHeight="1">
      <c r="A167" s="10" t="s">
        <v>130</v>
      </c>
      <c r="B167" s="11">
        <v>1063.3499999999999</v>
      </c>
      <c r="C167" s="11">
        <v>22004.7</v>
      </c>
      <c r="D167" s="12">
        <v>-1.5E-3</v>
      </c>
      <c r="E167" s="12">
        <v>-4.1999999999999997E-3</v>
      </c>
    </row>
    <row r="168" spans="1:5" ht="14.25" customHeight="1">
      <c r="A168" s="10" t="s">
        <v>131</v>
      </c>
      <c r="B168" s="11">
        <v>1064.9000000000001</v>
      </c>
      <c r="C168" s="11">
        <v>22096.75</v>
      </c>
      <c r="D168" s="12">
        <v>-1.7899999999999999E-2</v>
      </c>
      <c r="E168" s="12">
        <v>3.8999999999999998E-3</v>
      </c>
    </row>
    <row r="169" spans="1:5" ht="14.25" customHeight="1">
      <c r="A169" s="10" t="s">
        <v>132</v>
      </c>
      <c r="B169" s="11">
        <v>1084.3</v>
      </c>
      <c r="C169" s="11">
        <v>22011.95</v>
      </c>
      <c r="D169" s="12">
        <v>2.3999999999999998E-3</v>
      </c>
      <c r="E169" s="12">
        <v>7.9000000000000008E-3</v>
      </c>
    </row>
    <row r="170" spans="1:5" ht="14.25" customHeight="1">
      <c r="A170" s="10" t="s">
        <v>133</v>
      </c>
      <c r="B170" s="11">
        <v>1081.75</v>
      </c>
      <c r="C170" s="11">
        <v>21839.1</v>
      </c>
      <c r="D170" s="12">
        <v>7.4399999999999994E-2</v>
      </c>
      <c r="E170" s="12">
        <v>1E-3</v>
      </c>
    </row>
    <row r="171" spans="1:5" ht="14.25" customHeight="1">
      <c r="A171" s="10" t="s">
        <v>134</v>
      </c>
      <c r="B171" s="11">
        <v>1006.85</v>
      </c>
      <c r="C171" s="11">
        <v>21817.45</v>
      </c>
      <c r="D171" s="12">
        <v>-2.3099999999999999E-2</v>
      </c>
      <c r="E171" s="12">
        <v>-1.0800000000000001E-2</v>
      </c>
    </row>
    <row r="172" spans="1:5" ht="14.25" customHeight="1">
      <c r="A172" s="10" t="s">
        <v>135</v>
      </c>
      <c r="B172" s="11">
        <v>1030.7</v>
      </c>
      <c r="C172" s="11">
        <v>22055.7</v>
      </c>
      <c r="D172" s="12">
        <v>2.0000000000000001E-4</v>
      </c>
      <c r="E172" s="12">
        <v>1.5E-3</v>
      </c>
    </row>
    <row r="173" spans="1:5" ht="14.25" customHeight="1">
      <c r="A173" s="10" t="s">
        <v>136</v>
      </c>
      <c r="B173" s="11">
        <v>1030.45</v>
      </c>
      <c r="C173" s="11">
        <v>22023.35</v>
      </c>
      <c r="D173" s="12">
        <v>6.1000000000000004E-3</v>
      </c>
      <c r="E173" s="12">
        <v>-5.5999999999999999E-3</v>
      </c>
    </row>
    <row r="174" spans="1:5" ht="14.25" customHeight="1">
      <c r="A174" s="10" t="s">
        <v>137</v>
      </c>
      <c r="B174" s="11">
        <v>1024.2</v>
      </c>
      <c r="C174" s="11">
        <v>22146.65</v>
      </c>
      <c r="D174" s="12">
        <v>3.0200000000000001E-2</v>
      </c>
      <c r="E174" s="12">
        <v>6.7999999999999996E-3</v>
      </c>
    </row>
    <row r="175" spans="1:5" ht="14.25" customHeight="1">
      <c r="A175" s="10" t="s">
        <v>138</v>
      </c>
      <c r="B175" s="10">
        <v>994.2</v>
      </c>
      <c r="C175" s="11">
        <v>21997.7</v>
      </c>
      <c r="D175" s="12">
        <v>-6.5199999999999994E-2</v>
      </c>
      <c r="E175" s="12">
        <v>-1.5100000000000001E-2</v>
      </c>
    </row>
    <row r="176" spans="1:5" ht="14.25" customHeight="1">
      <c r="A176" s="18">
        <v>45629</v>
      </c>
      <c r="B176" s="11">
        <v>1063.5</v>
      </c>
      <c r="C176" s="11">
        <v>22335.7</v>
      </c>
      <c r="D176" s="12">
        <v>-3.9699999999999999E-2</v>
      </c>
      <c r="E176" s="12">
        <v>1E-4</v>
      </c>
    </row>
    <row r="177" spans="1:5" ht="14.25" customHeight="1">
      <c r="A177" s="18">
        <v>45599</v>
      </c>
      <c r="B177" s="11">
        <v>1107.45</v>
      </c>
      <c r="C177" s="11">
        <v>22332.65</v>
      </c>
      <c r="D177" s="12">
        <v>5.3600000000000002E-2</v>
      </c>
      <c r="E177" s="12">
        <v>-7.1999999999999998E-3</v>
      </c>
    </row>
    <row r="178" spans="1:5" ht="14.25" customHeight="1">
      <c r="A178" s="18">
        <v>45476</v>
      </c>
      <c r="B178" s="11">
        <v>1051.1500000000001</v>
      </c>
      <c r="C178" s="11">
        <v>22493.55</v>
      </c>
      <c r="D178" s="12">
        <v>6.6299999999999998E-2</v>
      </c>
      <c r="E178" s="12">
        <v>8.9999999999999998E-4</v>
      </c>
    </row>
    <row r="179" spans="1:5" ht="14.25" customHeight="1">
      <c r="A179" s="18">
        <v>45446</v>
      </c>
      <c r="B179" s="10">
        <v>985.75</v>
      </c>
      <c r="C179" s="11">
        <v>22474.05</v>
      </c>
      <c r="D179" s="12">
        <v>-1.7500000000000002E-2</v>
      </c>
      <c r="E179" s="12">
        <v>5.3E-3</v>
      </c>
    </row>
    <row r="180" spans="1:5" ht="14.25" customHeight="1">
      <c r="A180" s="18">
        <v>45415</v>
      </c>
      <c r="B180" s="11">
        <v>1003.35</v>
      </c>
      <c r="C180" s="11">
        <v>22356.3</v>
      </c>
      <c r="D180" s="12">
        <v>4.4000000000000003E-3</v>
      </c>
      <c r="E180" s="12">
        <v>-2.2000000000000001E-3</v>
      </c>
    </row>
    <row r="181" spans="1:5" ht="14.25" customHeight="1">
      <c r="A181" s="18">
        <v>45385</v>
      </c>
      <c r="B181" s="10">
        <v>998.95</v>
      </c>
      <c r="C181" s="11">
        <v>22405.599999999999</v>
      </c>
      <c r="D181" s="12">
        <v>1.7299999999999999E-2</v>
      </c>
      <c r="E181" s="12">
        <v>1.1999999999999999E-3</v>
      </c>
    </row>
    <row r="182" spans="1:5" ht="14.25" customHeight="1">
      <c r="A182" s="18">
        <v>45325</v>
      </c>
      <c r="B182" s="10">
        <v>982</v>
      </c>
      <c r="C182" s="11">
        <v>22378.400000000001</v>
      </c>
      <c r="D182" s="12">
        <v>1.1299999999999999E-2</v>
      </c>
      <c r="E182" s="12">
        <v>1.8E-3</v>
      </c>
    </row>
    <row r="183" spans="1:5" ht="14.25" customHeight="1">
      <c r="A183" s="18">
        <v>45294</v>
      </c>
      <c r="B183" s="10">
        <v>971.05</v>
      </c>
      <c r="C183" s="11">
        <v>22338.75</v>
      </c>
      <c r="D183" s="12">
        <v>5.0000000000000001E-3</v>
      </c>
      <c r="E183" s="12">
        <v>1.6199999999999999E-2</v>
      </c>
    </row>
    <row r="184" spans="1:5" ht="14.25" customHeight="1">
      <c r="A184" s="10" t="s">
        <v>139</v>
      </c>
      <c r="B184" s="10">
        <v>966.2</v>
      </c>
      <c r="C184" s="11">
        <v>21982.799999999999</v>
      </c>
      <c r="D184" s="12">
        <v>-1.52E-2</v>
      </c>
      <c r="E184" s="12">
        <v>1.4E-3</v>
      </c>
    </row>
    <row r="185" spans="1:5" ht="14.25" customHeight="1">
      <c r="A185" s="10" t="s">
        <v>140</v>
      </c>
      <c r="B185" s="10">
        <v>981.1</v>
      </c>
      <c r="C185" s="11">
        <v>21951.15</v>
      </c>
      <c r="D185" s="12">
        <v>-3.8999999999999998E-3</v>
      </c>
      <c r="E185" s="12">
        <v>-1.11E-2</v>
      </c>
    </row>
    <row r="186" spans="1:5" ht="14.25" customHeight="1">
      <c r="A186" s="10" t="s">
        <v>141</v>
      </c>
      <c r="B186" s="10">
        <v>984.9</v>
      </c>
      <c r="C186" s="11">
        <v>22198.35</v>
      </c>
      <c r="D186" s="12">
        <v>-8.8999999999999999E-3</v>
      </c>
      <c r="E186" s="12">
        <v>3.3999999999999998E-3</v>
      </c>
    </row>
    <row r="187" spans="1:5" ht="14.25" customHeight="1">
      <c r="A187" s="10" t="s">
        <v>142</v>
      </c>
      <c r="B187" s="10">
        <v>993.7</v>
      </c>
      <c r="C187" s="11">
        <v>22122.05</v>
      </c>
      <c r="D187" s="12">
        <v>7.4999999999999997E-3</v>
      </c>
      <c r="E187" s="12">
        <v>-4.1000000000000003E-3</v>
      </c>
    </row>
    <row r="188" spans="1:5" ht="14.25" customHeight="1">
      <c r="A188" s="10" t="s">
        <v>143</v>
      </c>
      <c r="B188" s="10">
        <v>986.3</v>
      </c>
      <c r="C188" s="11">
        <v>22212.7</v>
      </c>
      <c r="D188" s="12">
        <v>5.04E-2</v>
      </c>
      <c r="E188" s="12">
        <v>-2.0000000000000001E-4</v>
      </c>
    </row>
    <row r="189" spans="1:5" ht="14.25" customHeight="1">
      <c r="A189" s="10" t="s">
        <v>144</v>
      </c>
      <c r="B189" s="10">
        <v>938.95</v>
      </c>
      <c r="C189" s="11">
        <v>22217.45</v>
      </c>
      <c r="D189" s="12">
        <v>2.9000000000000001E-2</v>
      </c>
      <c r="E189" s="12">
        <v>7.4000000000000003E-3</v>
      </c>
    </row>
    <row r="190" spans="1:5" ht="14.25" customHeight="1">
      <c r="A190" s="10" t="s">
        <v>145</v>
      </c>
      <c r="B190" s="10">
        <v>912.5</v>
      </c>
      <c r="C190" s="11">
        <v>22055.05</v>
      </c>
      <c r="D190" s="12">
        <v>-1.1900000000000001E-2</v>
      </c>
      <c r="E190" s="12">
        <v>-6.4000000000000003E-3</v>
      </c>
    </row>
    <row r="191" spans="1:5" ht="14.25" customHeight="1">
      <c r="A191" s="10" t="s">
        <v>146</v>
      </c>
      <c r="B191" s="10">
        <v>923.45</v>
      </c>
      <c r="C191" s="11">
        <v>22196.95</v>
      </c>
      <c r="D191" s="12">
        <v>-2.7199999999999998E-2</v>
      </c>
      <c r="E191" s="12">
        <v>3.3999999999999998E-3</v>
      </c>
    </row>
    <row r="192" spans="1:5" ht="14.25" customHeight="1">
      <c r="A192" s="10" t="s">
        <v>147</v>
      </c>
      <c r="B192" s="10">
        <v>949.25</v>
      </c>
      <c r="C192" s="11">
        <v>22122.25</v>
      </c>
      <c r="D192" s="12">
        <v>-1.0800000000000001E-2</v>
      </c>
      <c r="E192" s="12">
        <v>3.7000000000000002E-3</v>
      </c>
    </row>
    <row r="193" spans="1:5" ht="14.25" customHeight="1">
      <c r="A193" s="10" t="s">
        <v>148</v>
      </c>
      <c r="B193" s="10">
        <v>959.65</v>
      </c>
      <c r="C193" s="11">
        <v>22040.7</v>
      </c>
      <c r="D193" s="12">
        <v>-5.1000000000000004E-3</v>
      </c>
      <c r="E193" s="12">
        <v>5.8999999999999999E-3</v>
      </c>
    </row>
    <row r="194" spans="1:5" ht="14.25" customHeight="1">
      <c r="A194" s="10" t="s">
        <v>149</v>
      </c>
      <c r="B194" s="10">
        <v>964.6</v>
      </c>
      <c r="C194" s="11">
        <v>21910.75</v>
      </c>
      <c r="D194" s="12">
        <v>-2.76E-2</v>
      </c>
      <c r="E194" s="12">
        <v>3.2000000000000002E-3</v>
      </c>
    </row>
    <row r="195" spans="1:5" ht="14.25" customHeight="1">
      <c r="A195" s="10" t="s">
        <v>150</v>
      </c>
      <c r="B195" s="10">
        <v>991.95</v>
      </c>
      <c r="C195" s="11">
        <v>21840.05</v>
      </c>
      <c r="D195" s="12">
        <v>0.1021</v>
      </c>
      <c r="E195" s="12">
        <v>4.4999999999999997E-3</v>
      </c>
    </row>
    <row r="196" spans="1:5" ht="14.25" customHeight="1">
      <c r="A196" s="10" t="s">
        <v>151</v>
      </c>
      <c r="B196" s="10">
        <v>900.05</v>
      </c>
      <c r="C196" s="11">
        <v>21743.25</v>
      </c>
      <c r="D196" s="12">
        <v>3.9100000000000003E-2</v>
      </c>
      <c r="E196" s="12">
        <v>5.8999999999999999E-3</v>
      </c>
    </row>
    <row r="197" spans="1:5" ht="14.25" customHeight="1">
      <c r="A197" s="18">
        <v>45628</v>
      </c>
      <c r="B197" s="10">
        <v>866.15</v>
      </c>
      <c r="C197" s="11">
        <v>21616.05</v>
      </c>
      <c r="D197" s="12">
        <v>-1.32E-2</v>
      </c>
      <c r="E197" s="12">
        <v>-7.6E-3</v>
      </c>
    </row>
    <row r="198" spans="1:5" ht="14.25" customHeight="1">
      <c r="A198" s="18">
        <v>45537</v>
      </c>
      <c r="B198" s="10">
        <v>877.7</v>
      </c>
      <c r="C198" s="11">
        <v>21782.5</v>
      </c>
      <c r="D198" s="12">
        <v>3.2800000000000003E-2</v>
      </c>
      <c r="E198" s="12">
        <v>3.0000000000000001E-3</v>
      </c>
    </row>
    <row r="199" spans="1:5" ht="14.25" customHeight="1">
      <c r="A199" s="18">
        <v>45506</v>
      </c>
      <c r="B199" s="10">
        <v>849.8</v>
      </c>
      <c r="C199" s="11">
        <v>21717.95</v>
      </c>
      <c r="D199" s="12">
        <v>8.9999999999999998E-4</v>
      </c>
      <c r="E199" s="12">
        <v>-9.7000000000000003E-3</v>
      </c>
    </row>
    <row r="200" spans="1:5" ht="14.25" customHeight="1">
      <c r="A200" s="18">
        <v>45475</v>
      </c>
      <c r="B200" s="10">
        <v>849</v>
      </c>
      <c r="C200" s="11">
        <v>21930.5</v>
      </c>
      <c r="D200" s="12">
        <v>-3.6900000000000002E-2</v>
      </c>
      <c r="E200" s="12">
        <v>1E-4</v>
      </c>
    </row>
    <row r="201" spans="1:5" ht="14.25" customHeight="1">
      <c r="A201" s="18">
        <v>45445</v>
      </c>
      <c r="B201" s="10">
        <v>881.5</v>
      </c>
      <c r="C201" s="11">
        <v>21929.4</v>
      </c>
      <c r="D201" s="12">
        <v>3.0300000000000001E-2</v>
      </c>
      <c r="E201" s="12">
        <v>7.1999999999999998E-3</v>
      </c>
    </row>
    <row r="202" spans="1:5" ht="14.25" customHeight="1">
      <c r="A202" s="18">
        <v>45414</v>
      </c>
      <c r="B202" s="10">
        <v>855.55</v>
      </c>
      <c r="C202" s="11">
        <v>21771.7</v>
      </c>
      <c r="D202" s="12">
        <v>2.63E-2</v>
      </c>
      <c r="E202" s="12">
        <v>-3.8E-3</v>
      </c>
    </row>
    <row r="203" spans="1:5" ht="14.25" customHeight="1">
      <c r="A203" s="18">
        <v>45324</v>
      </c>
      <c r="B203" s="10">
        <v>833.65</v>
      </c>
      <c r="C203" s="11">
        <v>21853.8</v>
      </c>
      <c r="D203" s="12">
        <v>3.8399999999999997E-2</v>
      </c>
      <c r="E203" s="12">
        <v>7.1999999999999998E-3</v>
      </c>
    </row>
    <row r="204" spans="1:5" ht="14.25" customHeight="1">
      <c r="A204" s="18">
        <v>45293</v>
      </c>
      <c r="B204" s="10">
        <v>802.8</v>
      </c>
      <c r="C204" s="11">
        <v>21697.45</v>
      </c>
      <c r="D204" s="12">
        <v>9.4000000000000004E-3</v>
      </c>
      <c r="E204" s="12">
        <v>-1.2999999999999999E-3</v>
      </c>
    </row>
    <row r="205" spans="1:5" ht="14.25" customHeight="1">
      <c r="A205" s="10" t="s">
        <v>152</v>
      </c>
      <c r="B205" s="10">
        <v>795.3</v>
      </c>
      <c r="C205" s="11">
        <v>21725.7</v>
      </c>
      <c r="D205" s="12">
        <v>3.85E-2</v>
      </c>
      <c r="E205" s="12">
        <v>9.4999999999999998E-3</v>
      </c>
    </row>
    <row r="206" spans="1:5" ht="14.25" customHeight="1">
      <c r="A206" s="10" t="s">
        <v>153</v>
      </c>
      <c r="B206" s="10">
        <v>765.8</v>
      </c>
      <c r="C206" s="11">
        <v>21522.1</v>
      </c>
      <c r="D206" s="12">
        <v>9.1999999999999998E-3</v>
      </c>
      <c r="E206" s="12">
        <v>-9.9000000000000008E-3</v>
      </c>
    </row>
    <row r="207" spans="1:5" ht="14.25" customHeight="1">
      <c r="A207" s="10" t="s">
        <v>154</v>
      </c>
      <c r="B207" s="10">
        <v>758.8</v>
      </c>
      <c r="C207" s="11">
        <v>21737.599999999999</v>
      </c>
      <c r="D207" s="12">
        <v>1.8800000000000001E-2</v>
      </c>
      <c r="E207" s="12">
        <v>1.7999999999999999E-2</v>
      </c>
    </row>
    <row r="208" spans="1:5" ht="14.25" customHeight="1">
      <c r="A208" s="10" t="s">
        <v>155</v>
      </c>
      <c r="B208" s="10">
        <v>744.8</v>
      </c>
      <c r="C208" s="11">
        <v>21352.6</v>
      </c>
      <c r="D208" s="12">
        <v>1.0200000000000001E-2</v>
      </c>
      <c r="E208" s="12">
        <v>-4.7000000000000002E-3</v>
      </c>
    </row>
    <row r="209" spans="1:5" ht="14.25" customHeight="1">
      <c r="A209" s="10" t="s">
        <v>156</v>
      </c>
      <c r="B209" s="10">
        <v>737.3</v>
      </c>
      <c r="C209" s="11">
        <v>21453.95</v>
      </c>
      <c r="D209" s="12">
        <v>2.1000000000000001E-2</v>
      </c>
      <c r="E209" s="12">
        <v>1.01E-2</v>
      </c>
    </row>
    <row r="210" spans="1:5" ht="14.25" customHeight="1">
      <c r="A210" s="10" t="s">
        <v>157</v>
      </c>
      <c r="B210" s="10">
        <v>722.1</v>
      </c>
      <c r="C210" s="11">
        <v>21238.799999999999</v>
      </c>
      <c r="D210" s="12">
        <v>-1.4E-3</v>
      </c>
      <c r="E210" s="12">
        <v>-1.54E-2</v>
      </c>
    </row>
    <row r="211" spans="1:5" ht="14.25" customHeight="1">
      <c r="A211" s="10" t="s">
        <v>158</v>
      </c>
      <c r="B211" s="10">
        <v>723.1</v>
      </c>
      <c r="C211" s="11">
        <v>21571.8</v>
      </c>
      <c r="D211" s="12">
        <v>-5.1000000000000004E-3</v>
      </c>
      <c r="E211" s="12">
        <v>-2.3E-3</v>
      </c>
    </row>
    <row r="212" spans="1:5" ht="14.25" customHeight="1">
      <c r="A212" s="10" t="s">
        <v>159</v>
      </c>
      <c r="B212" s="10">
        <v>726.8</v>
      </c>
      <c r="C212" s="11">
        <v>21622.400000000001</v>
      </c>
      <c r="D212" s="12">
        <v>9.5999999999999992E-3</v>
      </c>
      <c r="E212" s="12">
        <v>7.4999999999999997E-3</v>
      </c>
    </row>
    <row r="213" spans="1:5" ht="14.25" customHeight="1">
      <c r="A213" s="10" t="s">
        <v>160</v>
      </c>
      <c r="B213" s="10">
        <v>719.9</v>
      </c>
      <c r="C213" s="11">
        <v>21462.25</v>
      </c>
      <c r="D213" s="12">
        <v>-2.2499999999999999E-2</v>
      </c>
      <c r="E213" s="12">
        <v>-5.1000000000000004E-3</v>
      </c>
    </row>
    <row r="214" spans="1:5" ht="14.25" customHeight="1">
      <c r="A214" s="10" t="s">
        <v>161</v>
      </c>
      <c r="B214" s="10">
        <v>736.5</v>
      </c>
      <c r="C214" s="11">
        <v>21571.95</v>
      </c>
      <c r="D214" s="12">
        <v>-1.5299999999999999E-2</v>
      </c>
      <c r="E214" s="12">
        <v>-2.0899999999999998E-2</v>
      </c>
    </row>
    <row r="215" spans="1:5" ht="14.25" customHeight="1">
      <c r="A215" s="10" t="s">
        <v>162</v>
      </c>
      <c r="B215" s="10">
        <v>747.95</v>
      </c>
      <c r="C215" s="11">
        <v>22032.3</v>
      </c>
      <c r="D215" s="12">
        <v>2.3300000000000001E-2</v>
      </c>
      <c r="E215" s="12">
        <v>-2.8999999999999998E-3</v>
      </c>
    </row>
    <row r="216" spans="1:5" ht="14.25" customHeight="1">
      <c r="A216" s="10" t="s">
        <v>163</v>
      </c>
      <c r="B216" s="10">
        <v>730.9</v>
      </c>
      <c r="C216" s="11">
        <v>22097.45</v>
      </c>
      <c r="D216" s="12">
        <v>-5.4000000000000003E-3</v>
      </c>
      <c r="E216" s="12">
        <v>9.2999999999999992E-3</v>
      </c>
    </row>
    <row r="217" spans="1:5" ht="14.25" customHeight="1">
      <c r="A217" s="18">
        <v>45627</v>
      </c>
      <c r="B217" s="10">
        <v>734.9</v>
      </c>
      <c r="C217" s="11">
        <v>21894.55</v>
      </c>
      <c r="D217" s="12">
        <v>-1.1599999999999999E-2</v>
      </c>
      <c r="E217" s="12">
        <v>1.14E-2</v>
      </c>
    </row>
    <row r="218" spans="1:5" ht="14.25" customHeight="1">
      <c r="A218" s="18">
        <v>45597</v>
      </c>
      <c r="B218" s="10">
        <v>743.55</v>
      </c>
      <c r="C218" s="11">
        <v>21647.200000000001</v>
      </c>
      <c r="D218" s="12">
        <v>5.1999999999999998E-3</v>
      </c>
      <c r="E218" s="12">
        <v>1.2999999999999999E-3</v>
      </c>
    </row>
    <row r="219" spans="1:5" ht="14.25" customHeight="1">
      <c r="A219" s="18">
        <v>45566</v>
      </c>
      <c r="B219" s="10">
        <v>739.7</v>
      </c>
      <c r="C219" s="11">
        <v>21618.7</v>
      </c>
      <c r="D219" s="12">
        <v>7.6E-3</v>
      </c>
      <c r="E219" s="12">
        <v>3.3999999999999998E-3</v>
      </c>
    </row>
    <row r="220" spans="1:5" ht="14.25" customHeight="1">
      <c r="A220" s="18">
        <v>45536</v>
      </c>
      <c r="B220" s="10">
        <v>734.1</v>
      </c>
      <c r="C220" s="11">
        <v>21544.85</v>
      </c>
      <c r="D220" s="12">
        <v>-4.8999999999999998E-3</v>
      </c>
      <c r="E220" s="12">
        <v>1.5E-3</v>
      </c>
    </row>
    <row r="221" spans="1:5" ht="14.25" customHeight="1">
      <c r="A221" s="18">
        <v>45505</v>
      </c>
      <c r="B221" s="10">
        <v>737.75</v>
      </c>
      <c r="C221" s="11">
        <v>21513</v>
      </c>
      <c r="D221" s="12">
        <v>-1.9800000000000002E-2</v>
      </c>
      <c r="E221" s="12">
        <v>-9.1000000000000004E-3</v>
      </c>
    </row>
    <row r="222" spans="1:5" ht="14.25" customHeight="1">
      <c r="A222" s="18">
        <v>45413</v>
      </c>
      <c r="B222" s="10">
        <v>752.65</v>
      </c>
      <c r="C222" s="11">
        <v>21710.799999999999</v>
      </c>
      <c r="D222" s="12">
        <v>1.8700000000000001E-2</v>
      </c>
      <c r="E222" s="12">
        <v>2.3999999999999998E-3</v>
      </c>
    </row>
    <row r="223" spans="1:5" ht="14.25" customHeight="1">
      <c r="A223" s="18">
        <v>45383</v>
      </c>
      <c r="B223" s="10">
        <v>738.8</v>
      </c>
      <c r="C223" s="11">
        <v>21658.6</v>
      </c>
      <c r="D223" s="12">
        <v>3.8300000000000001E-2</v>
      </c>
      <c r="E223" s="12">
        <v>6.6E-3</v>
      </c>
    </row>
    <row r="224" spans="1:5" ht="14.25" customHeight="1">
      <c r="A224" s="18">
        <v>45352</v>
      </c>
      <c r="B224" s="10">
        <v>711.55</v>
      </c>
      <c r="C224" s="11">
        <v>21517.35</v>
      </c>
      <c r="D224" s="12">
        <v>1.54E-2</v>
      </c>
      <c r="E224" s="12">
        <v>-6.8999999999999999E-3</v>
      </c>
    </row>
    <row r="225" spans="1:5" ht="14.25" customHeight="1">
      <c r="A225" s="18">
        <v>45323</v>
      </c>
      <c r="B225" s="10">
        <v>700.75</v>
      </c>
      <c r="C225" s="11">
        <v>21665.8</v>
      </c>
      <c r="D225" s="12">
        <v>-2.1499999999999998E-2</v>
      </c>
      <c r="E225" s="12">
        <v>-3.5000000000000001E-3</v>
      </c>
    </row>
    <row r="226" spans="1:5" ht="14.25" customHeight="1">
      <c r="A226" s="18">
        <v>45292</v>
      </c>
      <c r="B226" s="10">
        <v>716.15</v>
      </c>
      <c r="C226" s="11">
        <v>21741.9</v>
      </c>
      <c r="D226" s="12">
        <v>9.7999999999999997E-3</v>
      </c>
      <c r="E226" s="12">
        <v>5.0000000000000001E-4</v>
      </c>
    </row>
    <row r="227" spans="1:5" ht="14.25" customHeight="1">
      <c r="A227" s="10" t="s">
        <v>164</v>
      </c>
      <c r="B227" s="10">
        <v>709.2</v>
      </c>
      <c r="C227" s="11">
        <v>21731.4</v>
      </c>
      <c r="D227" s="12">
        <v>7.85E-2</v>
      </c>
      <c r="E227" s="12">
        <v>-2.2000000000000001E-3</v>
      </c>
    </row>
    <row r="228" spans="1:5" ht="14.25" customHeight="1">
      <c r="A228" s="10" t="s">
        <v>165</v>
      </c>
      <c r="B228" s="10">
        <v>657.6</v>
      </c>
      <c r="C228" s="11">
        <v>21778.7</v>
      </c>
      <c r="D228" s="12">
        <v>1.2999999999999999E-2</v>
      </c>
      <c r="E228" s="12">
        <v>5.7000000000000002E-3</v>
      </c>
    </row>
    <row r="229" spans="1:5" ht="14.25" customHeight="1">
      <c r="A229" s="10" t="s">
        <v>166</v>
      </c>
      <c r="B229" s="10">
        <v>649.15</v>
      </c>
      <c r="C229" s="11">
        <v>21654.75</v>
      </c>
      <c r="D229" s="12">
        <v>1.3299999999999999E-2</v>
      </c>
      <c r="E229" s="12">
        <v>0.01</v>
      </c>
    </row>
    <row r="230" spans="1:5" ht="14.25" customHeight="1">
      <c r="A230" s="10" t="s">
        <v>167</v>
      </c>
      <c r="B230" s="10">
        <v>640.6</v>
      </c>
      <c r="C230" s="11">
        <v>21441.35</v>
      </c>
      <c r="D230" s="12">
        <v>1.4999999999999999E-2</v>
      </c>
      <c r="E230" s="12">
        <v>4.3E-3</v>
      </c>
    </row>
    <row r="231" spans="1:5" ht="14.25" customHeight="1">
      <c r="A231" s="10" t="s">
        <v>168</v>
      </c>
      <c r="B231" s="10">
        <v>631.15</v>
      </c>
      <c r="C231" s="11">
        <v>21349.4</v>
      </c>
      <c r="D231" s="12">
        <v>0</v>
      </c>
      <c r="E231" s="12">
        <v>4.4000000000000003E-3</v>
      </c>
    </row>
    <row r="232" spans="1:5" ht="14.25" customHeight="1">
      <c r="A232" s="10" t="s">
        <v>169</v>
      </c>
      <c r="B232" s="10">
        <v>631.15</v>
      </c>
      <c r="C232" s="11">
        <v>21255.05</v>
      </c>
      <c r="D232" s="12">
        <v>-1.61E-2</v>
      </c>
      <c r="E232" s="12">
        <v>5.0000000000000001E-3</v>
      </c>
    </row>
    <row r="233" spans="1:5" ht="14.25" customHeight="1">
      <c r="A233" s="10" t="s">
        <v>170</v>
      </c>
      <c r="B233" s="10">
        <v>641.5</v>
      </c>
      <c r="C233" s="11">
        <v>21150.15</v>
      </c>
      <c r="D233" s="12">
        <v>-4.0300000000000002E-2</v>
      </c>
      <c r="E233" s="12">
        <v>-1.41E-2</v>
      </c>
    </row>
    <row r="234" spans="1:5" ht="14.25" customHeight="1">
      <c r="A234" s="10" t="s">
        <v>171</v>
      </c>
      <c r="B234" s="10">
        <v>668.45</v>
      </c>
      <c r="C234" s="11">
        <v>21453.1</v>
      </c>
      <c r="D234" s="12">
        <v>1E-4</v>
      </c>
      <c r="E234" s="12">
        <v>1.6000000000000001E-3</v>
      </c>
    </row>
    <row r="235" spans="1:5" ht="14.25" customHeight="1">
      <c r="A235" s="10" t="s">
        <v>172</v>
      </c>
      <c r="B235" s="10">
        <v>668.4</v>
      </c>
      <c r="C235" s="11">
        <v>21418.65</v>
      </c>
      <c r="D235" s="12">
        <v>-5.7000000000000002E-3</v>
      </c>
      <c r="E235" s="12">
        <v>-1.8E-3</v>
      </c>
    </row>
    <row r="236" spans="1:5" ht="14.25" customHeight="1">
      <c r="A236" s="10" t="s">
        <v>173</v>
      </c>
      <c r="B236" s="10">
        <v>672.25</v>
      </c>
      <c r="C236" s="11">
        <v>21456.65</v>
      </c>
      <c r="D236" s="12">
        <v>-8.0999999999999996E-3</v>
      </c>
      <c r="E236" s="12">
        <v>1.29E-2</v>
      </c>
    </row>
    <row r="237" spans="1:5" ht="14.25" customHeight="1">
      <c r="A237" s="10" t="s">
        <v>174</v>
      </c>
      <c r="B237" s="10">
        <v>677.75</v>
      </c>
      <c r="C237" s="11">
        <v>21182.7</v>
      </c>
      <c r="D237" s="12">
        <v>-6.7000000000000002E-3</v>
      </c>
      <c r="E237" s="12">
        <v>1.23E-2</v>
      </c>
    </row>
    <row r="238" spans="1:5" ht="14.25" customHeight="1">
      <c r="A238" s="10" t="s">
        <v>175</v>
      </c>
      <c r="B238" s="10">
        <v>682.35</v>
      </c>
      <c r="C238" s="11">
        <v>20926.349999999999</v>
      </c>
      <c r="D238" s="12">
        <v>-3.8E-3</v>
      </c>
      <c r="E238" s="12">
        <v>1E-3</v>
      </c>
    </row>
    <row r="239" spans="1:5" ht="14.25" customHeight="1">
      <c r="A239" s="18">
        <v>45272</v>
      </c>
      <c r="B239" s="10">
        <v>684.95</v>
      </c>
      <c r="C239" s="11">
        <v>20906.400000000001</v>
      </c>
      <c r="D239" s="12">
        <v>8.6E-3</v>
      </c>
      <c r="E239" s="12">
        <v>-4.3E-3</v>
      </c>
    </row>
    <row r="240" spans="1:5" ht="14.25" customHeight="1">
      <c r="A240" s="18">
        <v>45242</v>
      </c>
      <c r="B240" s="10">
        <v>679.1</v>
      </c>
      <c r="C240" s="11">
        <v>20997.1</v>
      </c>
      <c r="D240" s="12">
        <v>-7.3000000000000001E-3</v>
      </c>
      <c r="E240" s="12">
        <v>1.2999999999999999E-3</v>
      </c>
    </row>
    <row r="241" spans="1:5" ht="14.25" customHeight="1">
      <c r="A241" s="18">
        <v>45150</v>
      </c>
      <c r="B241" s="10">
        <v>684.1</v>
      </c>
      <c r="C241" s="11">
        <v>20969.400000000001</v>
      </c>
      <c r="D241" s="12">
        <v>-3.4200000000000001E-2</v>
      </c>
      <c r="E241" s="12">
        <v>3.3E-3</v>
      </c>
    </row>
    <row r="242" spans="1:5" ht="14.25" customHeight="1">
      <c r="A242" s="18">
        <v>45119</v>
      </c>
      <c r="B242" s="10">
        <v>708.3</v>
      </c>
      <c r="C242" s="11">
        <v>20901.150000000001</v>
      </c>
      <c r="D242" s="12">
        <v>7.7000000000000002E-3</v>
      </c>
      <c r="E242" s="12">
        <v>-1.6999999999999999E-3</v>
      </c>
    </row>
    <row r="243" spans="1:5" ht="14.25" customHeight="1">
      <c r="A243" s="18">
        <v>45089</v>
      </c>
      <c r="B243" s="10">
        <v>702.9</v>
      </c>
      <c r="C243" s="11">
        <v>20937.7</v>
      </c>
      <c r="D243" s="12">
        <v>2.3999999999999998E-3</v>
      </c>
      <c r="E243" s="12">
        <v>4.0000000000000001E-3</v>
      </c>
    </row>
    <row r="244" spans="1:5" ht="14.25" customHeight="1">
      <c r="A244" s="18">
        <v>45058</v>
      </c>
      <c r="B244" s="10">
        <v>701.2</v>
      </c>
      <c r="C244" s="11">
        <v>20855.099999999999</v>
      </c>
      <c r="D244" s="12">
        <v>7.3000000000000001E-3</v>
      </c>
      <c r="E244" s="12">
        <v>8.0999999999999996E-3</v>
      </c>
    </row>
    <row r="245" spans="1:5" ht="14.25" customHeight="1">
      <c r="A245" s="18">
        <v>45028</v>
      </c>
      <c r="B245" s="10">
        <v>696.15</v>
      </c>
      <c r="C245" s="11">
        <v>20686.8</v>
      </c>
      <c r="D245" s="12">
        <v>4.2099999999999999E-2</v>
      </c>
      <c r="E245" s="12">
        <v>2.07E-2</v>
      </c>
    </row>
    <row r="246" spans="1:5" ht="14.25" customHeight="1">
      <c r="A246" s="18">
        <v>44938</v>
      </c>
      <c r="B246" s="10">
        <v>668</v>
      </c>
      <c r="C246" s="11">
        <v>20267.900000000001</v>
      </c>
      <c r="D246" s="12">
        <v>7.1999999999999998E-3</v>
      </c>
      <c r="E246" s="12">
        <v>6.7000000000000002E-3</v>
      </c>
    </row>
    <row r="247" spans="1:5" ht="14.25" customHeight="1">
      <c r="A247" s="10" t="s">
        <v>176</v>
      </c>
      <c r="B247" s="10">
        <v>663.25</v>
      </c>
      <c r="C247" s="11">
        <v>20133.150000000001</v>
      </c>
      <c r="D247" s="12">
        <v>0.04</v>
      </c>
      <c r="E247" s="12">
        <v>1.8E-3</v>
      </c>
    </row>
    <row r="248" spans="1:5" ht="14.25" customHeight="1">
      <c r="A248" s="10" t="s">
        <v>177</v>
      </c>
      <c r="B248" s="10">
        <v>637.75</v>
      </c>
      <c r="C248" s="11">
        <v>20096.599999999999</v>
      </c>
      <c r="D248" s="12">
        <v>8.0999999999999996E-3</v>
      </c>
      <c r="E248" s="12">
        <v>1.04E-2</v>
      </c>
    </row>
    <row r="249" spans="1:5" ht="14.25" customHeight="1">
      <c r="A249" s="10" t="s">
        <v>178</v>
      </c>
      <c r="B249" s="10">
        <v>632.65</v>
      </c>
      <c r="C249" s="11">
        <v>19889.7</v>
      </c>
      <c r="D249" s="12">
        <v>-6.0000000000000001E-3</v>
      </c>
      <c r="E249" s="12">
        <v>4.7999999999999996E-3</v>
      </c>
    </row>
    <row r="250" spans="1:5" ht="14.25" customHeight="1">
      <c r="A250" s="10" t="s">
        <v>179</v>
      </c>
      <c r="B250" s="10">
        <v>636.45000000000005</v>
      </c>
      <c r="C250" s="11">
        <v>19794.7</v>
      </c>
      <c r="D250" s="12">
        <v>-1.06E-2</v>
      </c>
      <c r="E250" s="12">
        <v>-4.0000000000000002E-4</v>
      </c>
    </row>
    <row r="251" spans="1:5" ht="14.25" customHeight="1">
      <c r="A251" s="10" t="s">
        <v>180</v>
      </c>
      <c r="B251" s="10">
        <v>643.25</v>
      </c>
      <c r="C251" s="11">
        <v>19802</v>
      </c>
      <c r="D251" s="12">
        <v>3.3999999999999998E-3</v>
      </c>
      <c r="E251" s="12">
        <v>-5.0000000000000001E-4</v>
      </c>
    </row>
    <row r="252" spans="1:5" ht="14.25" customHeight="1">
      <c r="A252" s="10" t="s">
        <v>181</v>
      </c>
      <c r="B252" s="10">
        <v>641.1</v>
      </c>
      <c r="C252" s="11">
        <v>19811.849999999999</v>
      </c>
      <c r="D252" s="12">
        <v>-1.78E-2</v>
      </c>
      <c r="E252" s="12">
        <v>1.4E-3</v>
      </c>
    </row>
    <row r="253" spans="1:5" ht="14.25" customHeight="1">
      <c r="A253" s="10" t="s">
        <v>185</v>
      </c>
      <c r="B253" s="10">
        <v>652.75</v>
      </c>
      <c r="C253" s="11">
        <v>19783.400000000001</v>
      </c>
      <c r="D253" s="12">
        <v>5.1999999999999998E-3</v>
      </c>
      <c r="E253" s="12">
        <v>4.4999999999999997E-3</v>
      </c>
    </row>
    <row r="254" spans="1:5" ht="14.25" customHeight="1">
      <c r="A254" s="10" t="s">
        <v>186</v>
      </c>
      <c r="B254" s="10">
        <v>649.4</v>
      </c>
      <c r="C254" s="11">
        <v>19694</v>
      </c>
      <c r="D254" s="12">
        <v>-2.4899999999999999E-2</v>
      </c>
      <c r="E254" s="12">
        <v>-1.9E-3</v>
      </c>
    </row>
    <row r="255" spans="1:5" ht="14.25" customHeight="1">
      <c r="A255" s="10" t="s">
        <v>187</v>
      </c>
      <c r="B255" s="10">
        <v>666</v>
      </c>
      <c r="C255" s="11">
        <v>19731.8</v>
      </c>
      <c r="D255" s="12">
        <v>1.9E-2</v>
      </c>
      <c r="E255" s="12">
        <v>-1.6999999999999999E-3</v>
      </c>
    </row>
    <row r="256" spans="1:5" ht="14.25" customHeight="1">
      <c r="A256" s="10" t="s">
        <v>188</v>
      </c>
      <c r="B256" s="10">
        <v>653.6</v>
      </c>
      <c r="C256" s="11">
        <v>19765.2</v>
      </c>
      <c r="D256" s="12">
        <v>-6.7000000000000002E-3</v>
      </c>
      <c r="E256" s="12">
        <v>4.5999999999999999E-3</v>
      </c>
    </row>
    <row r="257" spans="1:5" ht="14.25" customHeight="1">
      <c r="A257" s="10" t="s">
        <v>189</v>
      </c>
      <c r="B257" s="10">
        <v>658</v>
      </c>
      <c r="C257" s="11">
        <v>19675.45</v>
      </c>
      <c r="D257" s="12">
        <v>-8.9999999999999998E-4</v>
      </c>
      <c r="E257" s="12">
        <v>1.1900000000000001E-2</v>
      </c>
    </row>
    <row r="258" spans="1:5" ht="14.25" customHeight="1">
      <c r="A258" s="10" t="s">
        <v>190</v>
      </c>
      <c r="B258" s="10">
        <v>658.6</v>
      </c>
      <c r="C258" s="11">
        <v>19443.55</v>
      </c>
      <c r="D258" s="12">
        <v>3.9E-2</v>
      </c>
      <c r="E258" s="12">
        <v>-4.1999999999999997E-3</v>
      </c>
    </row>
    <row r="259" spans="1:5" ht="14.25" customHeight="1">
      <c r="A259" s="18">
        <v>45271</v>
      </c>
      <c r="B259" s="10">
        <v>633.9</v>
      </c>
      <c r="C259" s="11">
        <v>19525.55</v>
      </c>
      <c r="D259" s="12">
        <v>5.7999999999999996E-3</v>
      </c>
      <c r="E259" s="12">
        <v>5.1999999999999998E-3</v>
      </c>
    </row>
    <row r="260" spans="1:5" ht="14.25" customHeight="1">
      <c r="A260" s="18">
        <v>45210</v>
      </c>
      <c r="B260" s="10">
        <v>630.25</v>
      </c>
      <c r="C260" s="11">
        <v>19425.349999999999</v>
      </c>
      <c r="D260" s="12">
        <v>2.52E-2</v>
      </c>
      <c r="E260" s="12">
        <v>1.5E-3</v>
      </c>
    </row>
    <row r="261" spans="1:5" ht="14.25" customHeight="1">
      <c r="A261" s="18">
        <v>45180</v>
      </c>
      <c r="B261" s="10">
        <v>614.75</v>
      </c>
      <c r="C261" s="11">
        <v>19395.3</v>
      </c>
      <c r="D261" s="12">
        <v>1.46E-2</v>
      </c>
      <c r="E261" s="12">
        <v>-2.5000000000000001E-3</v>
      </c>
    </row>
    <row r="262" spans="1:5" ht="14.25" customHeight="1">
      <c r="A262" s="18">
        <v>45149</v>
      </c>
      <c r="B262" s="10">
        <v>605.9</v>
      </c>
      <c r="C262" s="11">
        <v>19443.5</v>
      </c>
      <c r="D262" s="12">
        <v>-6.7999999999999996E-3</v>
      </c>
      <c r="E262" s="12">
        <v>1.9E-3</v>
      </c>
    </row>
    <row r="263" spans="1:5" ht="14.25" customHeight="1">
      <c r="A263" s="18">
        <v>45118</v>
      </c>
      <c r="B263" s="10">
        <v>610.04999999999995</v>
      </c>
      <c r="C263" s="11">
        <v>19406.7</v>
      </c>
      <c r="D263" s="12">
        <v>-8.5000000000000006E-3</v>
      </c>
      <c r="E263" s="12">
        <v>-2.9999999999999997E-4</v>
      </c>
    </row>
    <row r="264" spans="1:5" ht="14.25" customHeight="1">
      <c r="A264" s="18">
        <v>45088</v>
      </c>
      <c r="B264" s="10">
        <v>615.25</v>
      </c>
      <c r="C264" s="11">
        <v>19411.75</v>
      </c>
      <c r="D264" s="12">
        <v>-2.6100000000000002E-2</v>
      </c>
      <c r="E264" s="12">
        <v>9.4000000000000004E-3</v>
      </c>
    </row>
    <row r="265" spans="1:5" ht="14.25" customHeight="1">
      <c r="A265" s="18">
        <v>44996</v>
      </c>
      <c r="B265" s="10">
        <v>631.75</v>
      </c>
      <c r="C265" s="11">
        <v>19230.599999999999</v>
      </c>
      <c r="D265" s="12">
        <v>-3.0499999999999999E-2</v>
      </c>
      <c r="E265" s="12">
        <v>5.1000000000000004E-3</v>
      </c>
    </row>
    <row r="266" spans="1:5" ht="14.25" customHeight="1">
      <c r="A266" s="18">
        <v>44968</v>
      </c>
      <c r="B266" s="10">
        <v>651.65</v>
      </c>
      <c r="C266" s="11">
        <v>19133.25</v>
      </c>
      <c r="D266" s="12">
        <v>-1.12E-2</v>
      </c>
      <c r="E266" s="12">
        <v>7.6E-3</v>
      </c>
    </row>
    <row r="267" spans="1:5" ht="14.25" customHeight="1">
      <c r="A267" s="18">
        <v>44937</v>
      </c>
      <c r="B267" s="10">
        <v>659</v>
      </c>
      <c r="C267" s="11">
        <v>18989.150000000001</v>
      </c>
      <c r="D267" s="12">
        <v>-6.1999999999999998E-3</v>
      </c>
      <c r="E267" s="12">
        <v>-4.7000000000000002E-3</v>
      </c>
    </row>
    <row r="268" spans="1:5" ht="14.25" customHeight="1">
      <c r="A268" s="10" t="s">
        <v>191</v>
      </c>
      <c r="B268" s="10">
        <v>663.1</v>
      </c>
      <c r="C268" s="11">
        <v>19079.599999999999</v>
      </c>
      <c r="D268" s="12">
        <v>2.0299999999999999E-2</v>
      </c>
      <c r="E268" s="12">
        <v>-3.2000000000000002E-3</v>
      </c>
    </row>
    <row r="269" spans="1:5" ht="14.25" customHeight="1">
      <c r="A269" s="10" t="s">
        <v>192</v>
      </c>
      <c r="B269" s="10">
        <v>649.9</v>
      </c>
      <c r="C269" s="11">
        <v>19140.900000000001</v>
      </c>
      <c r="D269" s="12">
        <v>1.6E-2</v>
      </c>
      <c r="E269" s="12">
        <v>4.8999999999999998E-3</v>
      </c>
    </row>
    <row r="270" spans="1:5" ht="14.25" customHeight="1">
      <c r="A270" s="10" t="s">
        <v>193</v>
      </c>
      <c r="B270" s="10">
        <v>639.65</v>
      </c>
      <c r="C270" s="11">
        <v>19047.25</v>
      </c>
      <c r="D270" s="12">
        <v>-1.4800000000000001E-2</v>
      </c>
      <c r="E270" s="12">
        <v>1.01E-2</v>
      </c>
    </row>
    <row r="271" spans="1:5" ht="14.25" customHeight="1">
      <c r="A271" s="10" t="s">
        <v>194</v>
      </c>
      <c r="B271" s="10">
        <v>649.25</v>
      </c>
      <c r="C271" s="11">
        <v>18857.25</v>
      </c>
      <c r="D271" s="12">
        <v>-2.5600000000000001E-2</v>
      </c>
      <c r="E271" s="12">
        <v>-1.3899999999999999E-2</v>
      </c>
    </row>
    <row r="272" spans="1:5" ht="14.25" customHeight="1">
      <c r="A272" s="10" t="s">
        <v>195</v>
      </c>
      <c r="B272" s="10">
        <v>666.3</v>
      </c>
      <c r="C272" s="11">
        <v>19122.150000000001</v>
      </c>
      <c r="D272" s="12">
        <v>-5.04E-2</v>
      </c>
      <c r="E272" s="12">
        <v>-8.3000000000000001E-3</v>
      </c>
    </row>
    <row r="273" spans="1:5" ht="14.25" customHeight="1">
      <c r="A273" s="10" t="s">
        <v>196</v>
      </c>
      <c r="B273" s="10">
        <v>701.7</v>
      </c>
      <c r="C273" s="11">
        <v>19281.75</v>
      </c>
      <c r="D273" s="12">
        <v>-1.5E-3</v>
      </c>
      <c r="E273" s="12">
        <v>-1.34E-2</v>
      </c>
    </row>
    <row r="274" spans="1:5" ht="14.25" customHeight="1">
      <c r="A274" s="10" t="s">
        <v>197</v>
      </c>
      <c r="B274" s="10">
        <v>702.75</v>
      </c>
      <c r="C274" s="11">
        <v>19542.650000000001</v>
      </c>
      <c r="D274" s="12">
        <v>4.0000000000000002E-4</v>
      </c>
      <c r="E274" s="12">
        <v>-4.1999999999999997E-3</v>
      </c>
    </row>
    <row r="275" spans="1:5" ht="14.25" customHeight="1">
      <c r="A275" s="10" t="s">
        <v>198</v>
      </c>
      <c r="B275" s="10">
        <v>702.45</v>
      </c>
      <c r="C275" s="11">
        <v>19624.7</v>
      </c>
      <c r="D275" s="12">
        <v>8.9999999999999998E-4</v>
      </c>
      <c r="E275" s="12">
        <v>-2.3999999999999998E-3</v>
      </c>
    </row>
    <row r="276" spans="1:5" ht="14.25" customHeight="1">
      <c r="A276" s="10" t="s">
        <v>199</v>
      </c>
      <c r="B276" s="10">
        <v>701.8</v>
      </c>
      <c r="C276" s="11">
        <v>19671.099999999999</v>
      </c>
      <c r="D276" s="12">
        <v>2.4199999999999999E-2</v>
      </c>
      <c r="E276" s="12">
        <v>-7.1000000000000004E-3</v>
      </c>
    </row>
    <row r="277" spans="1:5" ht="14.25" customHeight="1">
      <c r="A277" s="10" t="s">
        <v>200</v>
      </c>
      <c r="B277" s="10">
        <v>685.25</v>
      </c>
      <c r="C277" s="11">
        <v>19811.5</v>
      </c>
      <c r="D277" s="12">
        <v>-2.07E-2</v>
      </c>
      <c r="E277" s="12">
        <v>4.0000000000000001E-3</v>
      </c>
    </row>
    <row r="278" spans="1:5" ht="14.25" customHeight="1">
      <c r="A278" s="10" t="s">
        <v>201</v>
      </c>
      <c r="B278" s="10">
        <v>699.75</v>
      </c>
      <c r="C278" s="11">
        <v>19731.75</v>
      </c>
      <c r="D278" s="12">
        <v>6.2E-2</v>
      </c>
      <c r="E278" s="12">
        <v>-1E-3</v>
      </c>
    </row>
    <row r="279" spans="1:5" ht="14.25" customHeight="1">
      <c r="A279" s="10" t="s">
        <v>202</v>
      </c>
      <c r="B279" s="10">
        <v>658.9</v>
      </c>
      <c r="C279" s="11">
        <v>19751.05</v>
      </c>
      <c r="D279" s="12">
        <v>-5.9999999999999995E-4</v>
      </c>
      <c r="E279" s="12">
        <v>-2.2000000000000001E-3</v>
      </c>
    </row>
    <row r="280" spans="1:5" ht="14.25" customHeight="1">
      <c r="A280" s="18">
        <v>45270</v>
      </c>
      <c r="B280" s="10">
        <v>659.3</v>
      </c>
      <c r="C280" s="11">
        <v>19794</v>
      </c>
      <c r="D280" s="12">
        <v>1.5599999999999999E-2</v>
      </c>
      <c r="E280" s="12">
        <v>-8.9999999999999998E-4</v>
      </c>
    </row>
    <row r="281" spans="1:5" ht="14.25" customHeight="1">
      <c r="A281" s="18">
        <v>45240</v>
      </c>
      <c r="B281" s="10">
        <v>649.15</v>
      </c>
      <c r="C281" s="11">
        <v>19811.349999999999</v>
      </c>
      <c r="D281" s="12">
        <v>1.8100000000000002E-2</v>
      </c>
      <c r="E281" s="12">
        <v>6.1999999999999998E-3</v>
      </c>
    </row>
    <row r="282" spans="1:5" ht="14.25" customHeight="1">
      <c r="A282" s="18">
        <v>45209</v>
      </c>
      <c r="B282" s="10">
        <v>637.6</v>
      </c>
      <c r="C282" s="11">
        <v>19689.849999999999</v>
      </c>
      <c r="D282" s="12">
        <v>1.9E-3</v>
      </c>
      <c r="E282" s="12">
        <v>9.1000000000000004E-3</v>
      </c>
    </row>
    <row r="283" spans="1:5" ht="14.25" customHeight="1">
      <c r="A283" s="18">
        <v>45179</v>
      </c>
      <c r="B283" s="10">
        <v>636.4</v>
      </c>
      <c r="C283" s="11">
        <v>19512.349999999999</v>
      </c>
      <c r="D283" s="12">
        <v>2.0000000000000001E-4</v>
      </c>
      <c r="E283" s="12">
        <v>-7.1999999999999998E-3</v>
      </c>
    </row>
    <row r="284" spans="1:5" ht="14.25" customHeight="1">
      <c r="A284" s="18">
        <v>45087</v>
      </c>
      <c r="B284" s="10">
        <v>636.29999999999995</v>
      </c>
      <c r="C284" s="11">
        <v>19653.5</v>
      </c>
      <c r="D284" s="12">
        <v>-1.6299999999999999E-2</v>
      </c>
      <c r="E284" s="12">
        <v>5.4999999999999997E-3</v>
      </c>
    </row>
    <row r="285" spans="1:5" ht="14.25" customHeight="1">
      <c r="A285" s="18">
        <v>45056</v>
      </c>
      <c r="B285" s="10">
        <v>646.85</v>
      </c>
      <c r="C285" s="11">
        <v>19545.75</v>
      </c>
      <c r="D285" s="12">
        <v>-8.6999999999999994E-3</v>
      </c>
      <c r="E285" s="12">
        <v>5.5999999999999999E-3</v>
      </c>
    </row>
    <row r="286" spans="1:5" ht="14.25" customHeight="1">
      <c r="A286" s="18">
        <v>45026</v>
      </c>
      <c r="B286" s="10">
        <v>652.5</v>
      </c>
      <c r="C286" s="11">
        <v>19436.099999999999</v>
      </c>
      <c r="D286" s="12">
        <v>4.0000000000000001E-3</v>
      </c>
      <c r="E286" s="12">
        <v>-4.7000000000000002E-3</v>
      </c>
    </row>
    <row r="287" spans="1:5" ht="14.25" customHeight="1">
      <c r="A287" s="18">
        <v>44995</v>
      </c>
      <c r="B287" s="10">
        <v>649.9</v>
      </c>
      <c r="C287" s="11">
        <v>19528.75</v>
      </c>
      <c r="D287" s="12">
        <v>2.9100000000000001E-2</v>
      </c>
      <c r="E287" s="12">
        <v>-5.5999999999999999E-3</v>
      </c>
    </row>
    <row r="288" spans="1:5" ht="14.25" customHeight="1">
      <c r="A288" s="10" t="s">
        <v>203</v>
      </c>
      <c r="B288" s="10">
        <v>631.54999999999995</v>
      </c>
      <c r="C288" s="11">
        <v>19638.3</v>
      </c>
      <c r="D288" s="12">
        <v>5.3E-3</v>
      </c>
      <c r="E288" s="12">
        <v>5.8999999999999999E-3</v>
      </c>
    </row>
    <row r="289" spans="1:5" ht="14.25" customHeight="1">
      <c r="A289" s="10" t="s">
        <v>204</v>
      </c>
      <c r="B289" s="10">
        <v>628.20000000000005</v>
      </c>
      <c r="C289" s="11">
        <v>19523.55</v>
      </c>
      <c r="D289" s="12">
        <v>-1.6999999999999999E-3</v>
      </c>
      <c r="E289" s="12">
        <v>-9.7999999999999997E-3</v>
      </c>
    </row>
    <row r="290" spans="1:5" ht="14.25" customHeight="1">
      <c r="A290" s="10" t="s">
        <v>205</v>
      </c>
      <c r="B290" s="10">
        <v>629.29999999999995</v>
      </c>
      <c r="C290" s="11">
        <v>19716.45</v>
      </c>
      <c r="D290" s="12">
        <v>-4.4999999999999997E-3</v>
      </c>
      <c r="E290" s="12">
        <v>2.5999999999999999E-3</v>
      </c>
    </row>
    <row r="291" spans="1:5" ht="14.25" customHeight="1">
      <c r="A291" s="10" t="s">
        <v>206</v>
      </c>
      <c r="B291" s="10">
        <v>632.15</v>
      </c>
      <c r="C291" s="11">
        <v>19664.7</v>
      </c>
      <c r="D291" s="12">
        <v>3.3E-3</v>
      </c>
      <c r="E291" s="12">
        <v>-5.0000000000000001E-4</v>
      </c>
    </row>
    <row r="292" spans="1:5" ht="14.25" customHeight="1">
      <c r="A292" s="10" t="s">
        <v>207</v>
      </c>
      <c r="B292" s="10">
        <v>630.04999999999995</v>
      </c>
      <c r="C292" s="11">
        <v>19674.55</v>
      </c>
      <c r="D292" s="12">
        <v>1.0500000000000001E-2</v>
      </c>
      <c r="E292" s="12">
        <v>0</v>
      </c>
    </row>
    <row r="293" spans="1:5" ht="14.25" customHeight="1">
      <c r="A293" s="10" t="s">
        <v>208</v>
      </c>
      <c r="B293" s="10">
        <v>623.5</v>
      </c>
      <c r="C293" s="11">
        <v>19674.25</v>
      </c>
      <c r="D293" s="12">
        <v>-1.44E-2</v>
      </c>
      <c r="E293" s="12">
        <v>-3.3999999999999998E-3</v>
      </c>
    </row>
    <row r="294" spans="1:5" ht="14.25" customHeight="1">
      <c r="A294" s="10" t="s">
        <v>209</v>
      </c>
      <c r="B294" s="10">
        <v>632.6</v>
      </c>
      <c r="C294" s="11">
        <v>19742.349999999999</v>
      </c>
      <c r="D294" s="12">
        <v>-1.46E-2</v>
      </c>
      <c r="E294" s="12">
        <v>-8.0000000000000002E-3</v>
      </c>
    </row>
    <row r="295" spans="1:5" ht="14.25" customHeight="1">
      <c r="A295" s="10" t="s">
        <v>210</v>
      </c>
      <c r="B295" s="10">
        <v>641.95000000000005</v>
      </c>
      <c r="C295" s="11">
        <v>19901.400000000001</v>
      </c>
      <c r="D295" s="12">
        <v>-2.4400000000000002E-2</v>
      </c>
      <c r="E295" s="12">
        <v>-1.15E-2</v>
      </c>
    </row>
    <row r="296" spans="1:5" ht="14.25" customHeight="1">
      <c r="A296" s="10" t="s">
        <v>211</v>
      </c>
      <c r="B296" s="10">
        <v>658</v>
      </c>
      <c r="C296" s="11">
        <v>20133.3</v>
      </c>
      <c r="D296" s="12">
        <v>-5.1000000000000004E-3</v>
      </c>
      <c r="E296" s="12">
        <v>-2.8999999999999998E-3</v>
      </c>
    </row>
    <row r="297" spans="1:5" ht="14.25" customHeight="1">
      <c r="A297" s="10" t="s">
        <v>212</v>
      </c>
      <c r="B297" s="10">
        <v>661.35</v>
      </c>
      <c r="C297" s="11">
        <v>20192.349999999999</v>
      </c>
      <c r="D297" s="12">
        <v>7.7000000000000002E-3</v>
      </c>
      <c r="E297" s="12">
        <v>4.4000000000000003E-3</v>
      </c>
    </row>
    <row r="298" spans="1:5" ht="14.25" customHeight="1">
      <c r="A298" s="10" t="s">
        <v>213</v>
      </c>
      <c r="B298" s="10">
        <v>656.3</v>
      </c>
      <c r="C298" s="11">
        <v>20103.099999999999</v>
      </c>
      <c r="D298" s="12">
        <v>1.44E-2</v>
      </c>
      <c r="E298" s="12">
        <v>1.6000000000000001E-3</v>
      </c>
    </row>
    <row r="299" spans="1:5" ht="14.25" customHeight="1">
      <c r="A299" s="10" t="s">
        <v>214</v>
      </c>
      <c r="B299" s="10">
        <v>647</v>
      </c>
      <c r="C299" s="11">
        <v>20070</v>
      </c>
      <c r="D299" s="12">
        <v>1.23E-2</v>
      </c>
      <c r="E299" s="12">
        <v>3.8E-3</v>
      </c>
    </row>
    <row r="300" spans="1:5" ht="14.25" customHeight="1">
      <c r="A300" s="18">
        <v>45269</v>
      </c>
      <c r="B300" s="10">
        <v>639.15</v>
      </c>
      <c r="C300" s="11">
        <v>19993.2</v>
      </c>
      <c r="D300" s="12">
        <v>-4.5900000000000003E-2</v>
      </c>
      <c r="E300" s="12">
        <v>-2.0000000000000001E-4</v>
      </c>
    </row>
    <row r="301" spans="1:5" ht="14.25" customHeight="1">
      <c r="A301" s="18">
        <v>45239</v>
      </c>
      <c r="B301" s="10">
        <v>669.9</v>
      </c>
      <c r="C301" s="11">
        <v>19996.349999999999</v>
      </c>
      <c r="D301" s="12">
        <v>1.0699999999999999E-2</v>
      </c>
      <c r="E301" s="12">
        <v>8.8999999999999999E-3</v>
      </c>
    </row>
    <row r="302" spans="1:5" ht="14.25" customHeight="1">
      <c r="A302" s="18">
        <v>45147</v>
      </c>
      <c r="B302" s="10">
        <v>662.8</v>
      </c>
      <c r="C302" s="11">
        <v>19819.95</v>
      </c>
      <c r="D302" s="12">
        <v>-1.2E-2</v>
      </c>
      <c r="E302" s="12">
        <v>4.7000000000000002E-3</v>
      </c>
    </row>
    <row r="303" spans="1:5" ht="14.25" customHeight="1">
      <c r="A303" s="18">
        <v>45116</v>
      </c>
      <c r="B303" s="10">
        <v>670.85</v>
      </c>
      <c r="C303" s="11">
        <v>19727.05</v>
      </c>
      <c r="D303" s="12">
        <v>5.0000000000000001E-4</v>
      </c>
      <c r="E303" s="12">
        <v>5.8999999999999999E-3</v>
      </c>
    </row>
    <row r="304" spans="1:5" ht="14.25" customHeight="1">
      <c r="A304" s="18">
        <v>45086</v>
      </c>
      <c r="B304" s="10">
        <v>670.5</v>
      </c>
      <c r="C304" s="11">
        <v>19611.05</v>
      </c>
      <c r="D304" s="12">
        <v>-1.7399999999999999E-2</v>
      </c>
      <c r="E304" s="12">
        <v>1.8E-3</v>
      </c>
    </row>
    <row r="305" spans="1:5" ht="14.25" customHeight="1">
      <c r="A305" s="18">
        <v>45055</v>
      </c>
      <c r="B305" s="10">
        <v>682.4</v>
      </c>
      <c r="C305" s="11">
        <v>19574.900000000001</v>
      </c>
      <c r="D305" s="12">
        <v>2.3999999999999998E-3</v>
      </c>
      <c r="E305" s="12">
        <v>2.3999999999999998E-3</v>
      </c>
    </row>
    <row r="306" spans="1:5" ht="14.25" customHeight="1">
      <c r="A306" s="18">
        <v>45025</v>
      </c>
      <c r="B306" s="10">
        <v>680.8</v>
      </c>
      <c r="C306" s="11">
        <v>19528.8</v>
      </c>
      <c r="D306" s="12">
        <v>3.7600000000000001E-2</v>
      </c>
      <c r="E306" s="12">
        <v>4.7999999999999996E-3</v>
      </c>
    </row>
    <row r="307" spans="1:5" ht="14.25" customHeight="1">
      <c r="A307" s="18">
        <v>44935</v>
      </c>
      <c r="B307" s="10">
        <v>656.1</v>
      </c>
      <c r="C307" s="11">
        <v>19435.3</v>
      </c>
      <c r="D307" s="12">
        <v>-6.6E-3</v>
      </c>
      <c r="E307" s="12">
        <v>9.4000000000000004E-3</v>
      </c>
    </row>
    <row r="308" spans="1:5" ht="14.25" customHeight="1">
      <c r="A308" s="10" t="s">
        <v>215</v>
      </c>
      <c r="B308" s="10">
        <v>660.45</v>
      </c>
      <c r="C308" s="11">
        <v>19253.8</v>
      </c>
      <c r="D308" s="12">
        <v>2.9100000000000001E-2</v>
      </c>
      <c r="E308" s="12">
        <v>-4.7999999999999996E-3</v>
      </c>
    </row>
    <row r="309" spans="1:5" ht="14.25" customHeight="1">
      <c r="A309" s="10" t="s">
        <v>216</v>
      </c>
      <c r="B309" s="10">
        <v>641.75</v>
      </c>
      <c r="C309" s="11">
        <v>19347.45</v>
      </c>
      <c r="D309" s="12">
        <v>-7.4000000000000003E-3</v>
      </c>
      <c r="E309" s="12">
        <v>2.0000000000000001E-4</v>
      </c>
    </row>
    <row r="310" spans="1:5" ht="14.25" customHeight="1">
      <c r="A310" s="10" t="s">
        <v>217</v>
      </c>
      <c r="B310" s="10">
        <v>646.54999999999995</v>
      </c>
      <c r="C310" s="11">
        <v>19342.650000000001</v>
      </c>
      <c r="D310" s="12">
        <v>1.7500000000000002E-2</v>
      </c>
      <c r="E310" s="12">
        <v>1.9E-3</v>
      </c>
    </row>
    <row r="311" spans="1:5" ht="14.25" customHeight="1">
      <c r="A311" s="10" t="s">
        <v>218</v>
      </c>
      <c r="B311" s="10">
        <v>635.45000000000005</v>
      </c>
      <c r="C311" s="11">
        <v>19306.05</v>
      </c>
      <c r="D311" s="12">
        <v>1.8599999999999998E-2</v>
      </c>
      <c r="E311" s="12">
        <v>2.0999999999999999E-3</v>
      </c>
    </row>
    <row r="312" spans="1:5" ht="14.25" customHeight="1">
      <c r="A312" s="10" t="s">
        <v>219</v>
      </c>
      <c r="B312" s="10">
        <v>623.85</v>
      </c>
      <c r="C312" s="11">
        <v>19265.8</v>
      </c>
      <c r="D312" s="12">
        <v>-1.4800000000000001E-2</v>
      </c>
      <c r="E312" s="12">
        <v>-6.1999999999999998E-3</v>
      </c>
    </row>
    <row r="313" spans="1:5" ht="14.25" customHeight="1">
      <c r="A313" s="10" t="s">
        <v>220</v>
      </c>
      <c r="B313" s="10">
        <v>633.20000000000005</v>
      </c>
      <c r="C313" s="11">
        <v>19386.7</v>
      </c>
      <c r="D313" s="12">
        <v>-3.5000000000000001E-3</v>
      </c>
      <c r="E313" s="12">
        <v>-2.8999999999999998E-3</v>
      </c>
    </row>
    <row r="314" spans="1:5" ht="14.25" customHeight="1">
      <c r="A314" s="10" t="s">
        <v>221</v>
      </c>
      <c r="B314" s="10">
        <v>635.4</v>
      </c>
      <c r="C314" s="11">
        <v>19444</v>
      </c>
      <c r="D314" s="12">
        <v>1.6000000000000001E-3</v>
      </c>
      <c r="E314" s="12">
        <v>2.5000000000000001E-3</v>
      </c>
    </row>
    <row r="315" spans="1:5" ht="14.25" customHeight="1">
      <c r="A315" s="10" t="s">
        <v>222</v>
      </c>
      <c r="B315" s="10">
        <v>634.4</v>
      </c>
      <c r="C315" s="11">
        <v>19396.45</v>
      </c>
      <c r="D315" s="12">
        <v>-6.3E-3</v>
      </c>
      <c r="E315" s="12">
        <v>1E-4</v>
      </c>
    </row>
    <row r="316" spans="1:5" ht="14.25" customHeight="1">
      <c r="A316" s="10" t="s">
        <v>223</v>
      </c>
      <c r="B316" s="10">
        <v>638.45000000000005</v>
      </c>
      <c r="C316" s="11">
        <v>19393.599999999999</v>
      </c>
      <c r="D316" s="12">
        <v>2.5000000000000001E-3</v>
      </c>
      <c r="E316" s="12">
        <v>4.3E-3</v>
      </c>
    </row>
    <row r="317" spans="1:5" ht="14.25" customHeight="1">
      <c r="A317" s="10" t="s">
        <v>224</v>
      </c>
      <c r="B317" s="10">
        <v>636.85</v>
      </c>
      <c r="C317" s="11">
        <v>19310.150000000001</v>
      </c>
      <c r="D317" s="12">
        <v>1E-3</v>
      </c>
      <c r="E317" s="12">
        <v>-2.8E-3</v>
      </c>
    </row>
    <row r="318" spans="1:5" ht="14.25" customHeight="1">
      <c r="A318" s="10" t="s">
        <v>225</v>
      </c>
      <c r="B318" s="10">
        <v>636.20000000000005</v>
      </c>
      <c r="C318" s="11">
        <v>19365.25</v>
      </c>
      <c r="D318" s="12">
        <v>-2.7000000000000001E-3</v>
      </c>
      <c r="E318" s="12">
        <v>-5.1000000000000004E-3</v>
      </c>
    </row>
    <row r="319" spans="1:5" ht="14.25" customHeight="1">
      <c r="A319" s="10" t="s">
        <v>226</v>
      </c>
      <c r="B319" s="10">
        <v>637.95000000000005</v>
      </c>
      <c r="C319" s="11">
        <v>19465</v>
      </c>
      <c r="D319" s="12">
        <v>-6.7000000000000002E-3</v>
      </c>
      <c r="E319" s="12">
        <v>1.6000000000000001E-3</v>
      </c>
    </row>
    <row r="320" spans="1:5" ht="14.25" customHeight="1">
      <c r="A320" s="10" t="s">
        <v>227</v>
      </c>
      <c r="B320" s="10">
        <v>642.25</v>
      </c>
      <c r="C320" s="11">
        <v>19434.55</v>
      </c>
      <c r="D320" s="12">
        <v>1.1000000000000001E-3</v>
      </c>
      <c r="E320" s="12">
        <v>2.9999999999999997E-4</v>
      </c>
    </row>
    <row r="321" spans="1:5" ht="14.25" customHeight="1">
      <c r="A321" s="18">
        <v>45238</v>
      </c>
      <c r="B321" s="10">
        <v>641.54999999999995</v>
      </c>
      <c r="C321" s="11">
        <v>19428.3</v>
      </c>
      <c r="D321" s="12">
        <v>-5.1999999999999998E-3</v>
      </c>
      <c r="E321" s="12">
        <v>-5.8999999999999999E-3</v>
      </c>
    </row>
    <row r="322" spans="1:5" ht="14.25" customHeight="1">
      <c r="A322" s="18">
        <v>45207</v>
      </c>
      <c r="B322" s="10">
        <v>644.9</v>
      </c>
      <c r="C322" s="11">
        <v>19543.099999999999</v>
      </c>
      <c r="D322" s="12">
        <v>9.1000000000000004E-3</v>
      </c>
      <c r="E322" s="12">
        <v>-4.5999999999999999E-3</v>
      </c>
    </row>
    <row r="323" spans="1:5" ht="14.25" customHeight="1">
      <c r="A323" s="18">
        <v>45177</v>
      </c>
      <c r="B323" s="10">
        <v>639.1</v>
      </c>
      <c r="C323" s="11">
        <v>19632.55</v>
      </c>
      <c r="D323" s="12">
        <v>2.4199999999999999E-2</v>
      </c>
      <c r="E323" s="12">
        <v>3.2000000000000002E-3</v>
      </c>
    </row>
    <row r="324" spans="1:5" ht="14.25" customHeight="1">
      <c r="A324" s="18">
        <v>45146</v>
      </c>
      <c r="B324" s="10">
        <v>624</v>
      </c>
      <c r="C324" s="11">
        <v>19570.849999999999</v>
      </c>
      <c r="D324" s="12">
        <v>-1.44E-2</v>
      </c>
      <c r="E324" s="12">
        <v>-1.2999999999999999E-3</v>
      </c>
    </row>
    <row r="325" spans="1:5" ht="14.25" customHeight="1">
      <c r="A325" s="18">
        <v>45115</v>
      </c>
      <c r="B325" s="10">
        <v>633.1</v>
      </c>
      <c r="C325" s="11">
        <v>19597.3</v>
      </c>
      <c r="D325" s="12">
        <v>4.4400000000000002E-2</v>
      </c>
      <c r="E325" s="12">
        <v>4.1000000000000003E-3</v>
      </c>
    </row>
    <row r="326" spans="1:5" ht="14.25" customHeight="1">
      <c r="A326" s="18">
        <v>45024</v>
      </c>
      <c r="B326" s="10">
        <v>606.20000000000005</v>
      </c>
      <c r="C326" s="11">
        <v>19517</v>
      </c>
      <c r="D326" s="12">
        <v>-3.8800000000000001E-2</v>
      </c>
      <c r="E326" s="12">
        <v>7.0000000000000001E-3</v>
      </c>
    </row>
    <row r="327" spans="1:5" ht="14.25" customHeight="1">
      <c r="A327" s="18">
        <v>44993</v>
      </c>
      <c r="B327" s="10">
        <v>630.70000000000005</v>
      </c>
      <c r="C327" s="11">
        <v>19381.650000000001</v>
      </c>
      <c r="D327" s="12">
        <v>-5.7000000000000002E-3</v>
      </c>
      <c r="E327" s="12">
        <v>-7.4000000000000003E-3</v>
      </c>
    </row>
    <row r="328" spans="1:5" ht="14.25" customHeight="1">
      <c r="A328" s="18">
        <v>44965</v>
      </c>
      <c r="B328" s="10">
        <v>634.29999999999995</v>
      </c>
      <c r="C328" s="11">
        <v>19526.55</v>
      </c>
      <c r="D328" s="12">
        <v>7.4999999999999997E-3</v>
      </c>
      <c r="E328" s="12">
        <v>-1.0500000000000001E-2</v>
      </c>
    </row>
    <row r="329" spans="1:5" ht="14.25" customHeight="1">
      <c r="A329" s="18">
        <v>44934</v>
      </c>
      <c r="B329" s="10">
        <v>629.6</v>
      </c>
      <c r="C329" s="11">
        <v>19733.55</v>
      </c>
      <c r="D329" s="12">
        <v>-7.1000000000000004E-3</v>
      </c>
      <c r="E329" s="12">
        <v>-1E-3</v>
      </c>
    </row>
    <row r="330" spans="1:5" ht="14.25" customHeight="1">
      <c r="A330" s="10" t="s">
        <v>228</v>
      </c>
      <c r="B330" s="10">
        <v>634.1</v>
      </c>
      <c r="C330" s="11">
        <v>19753.8</v>
      </c>
      <c r="D330" s="12">
        <v>1.6899999999999998E-2</v>
      </c>
      <c r="E330" s="12">
        <v>5.4999999999999997E-3</v>
      </c>
    </row>
    <row r="331" spans="1:5" ht="14.25" customHeight="1">
      <c r="A331" s="10" t="s">
        <v>229</v>
      </c>
      <c r="B331" s="10">
        <v>623.54999999999995</v>
      </c>
      <c r="C331" s="11">
        <v>19646.05</v>
      </c>
      <c r="D331" s="12">
        <v>2.8E-3</v>
      </c>
      <c r="E331" s="12">
        <v>-6.9999999999999999E-4</v>
      </c>
    </row>
    <row r="332" spans="1:5" ht="14.25" customHeight="1">
      <c r="A332" s="10" t="s">
        <v>230</v>
      </c>
      <c r="B332" s="10">
        <v>621.79999999999995</v>
      </c>
      <c r="C332" s="11">
        <v>19659.900000000001</v>
      </c>
      <c r="D332" s="12">
        <v>3.32E-2</v>
      </c>
      <c r="E332" s="12">
        <v>-6.0000000000000001E-3</v>
      </c>
    </row>
    <row r="333" spans="1:5" ht="14.25" customHeight="1">
      <c r="A333" s="10" t="s">
        <v>231</v>
      </c>
      <c r="B333" s="10">
        <v>601.79999999999995</v>
      </c>
      <c r="C333" s="11">
        <v>19778.3</v>
      </c>
      <c r="D333" s="12">
        <v>1.1900000000000001E-2</v>
      </c>
      <c r="E333" s="12">
        <v>5.0000000000000001E-3</v>
      </c>
    </row>
    <row r="334" spans="1:5" ht="14.25" customHeight="1">
      <c r="A334" s="10" t="s">
        <v>232</v>
      </c>
      <c r="B334" s="10">
        <v>594.70000000000005</v>
      </c>
      <c r="C334" s="11">
        <v>19680.599999999999</v>
      </c>
      <c r="D334" s="12">
        <v>3.4000000000000002E-2</v>
      </c>
      <c r="E334" s="12">
        <v>4.0000000000000002E-4</v>
      </c>
    </row>
    <row r="335" spans="1:5" ht="14.25" customHeight="1">
      <c r="A335" s="10" t="s">
        <v>233</v>
      </c>
      <c r="B335" s="10">
        <v>575.15</v>
      </c>
      <c r="C335" s="11">
        <v>19672.349999999999</v>
      </c>
      <c r="D335" s="12">
        <v>1.8100000000000002E-2</v>
      </c>
      <c r="E335" s="12">
        <v>-3.7000000000000002E-3</v>
      </c>
    </row>
    <row r="336" spans="1:5" ht="14.25" customHeight="1">
      <c r="A336" s="10" t="s">
        <v>234</v>
      </c>
      <c r="B336" s="10">
        <v>564.95000000000005</v>
      </c>
      <c r="C336" s="11">
        <v>19745</v>
      </c>
      <c r="D336" s="12">
        <v>1.2999999999999999E-3</v>
      </c>
      <c r="E336" s="12">
        <v>-1.17E-2</v>
      </c>
    </row>
    <row r="337" spans="1:5" ht="14.25" customHeight="1">
      <c r="A337" s="10" t="s">
        <v>235</v>
      </c>
      <c r="B337" s="10">
        <v>564.20000000000005</v>
      </c>
      <c r="C337" s="11">
        <v>19979.150000000001</v>
      </c>
      <c r="D337" s="12">
        <v>3.8E-3</v>
      </c>
      <c r="E337" s="12">
        <v>7.4000000000000003E-3</v>
      </c>
    </row>
    <row r="338" spans="1:5" ht="14.25" customHeight="1">
      <c r="A338" s="10" t="s">
        <v>236</v>
      </c>
      <c r="B338" s="10">
        <v>562.04999999999995</v>
      </c>
      <c r="C338" s="11">
        <v>19833.150000000001</v>
      </c>
      <c r="D338" s="12">
        <v>-1.6000000000000001E-3</v>
      </c>
      <c r="E338" s="12">
        <v>4.1999999999999997E-3</v>
      </c>
    </row>
    <row r="339" spans="1:5" ht="14.25" customHeight="1">
      <c r="A339" s="10" t="s">
        <v>237</v>
      </c>
      <c r="B339" s="10">
        <v>562.95000000000005</v>
      </c>
      <c r="C339" s="11">
        <v>19749.25</v>
      </c>
      <c r="D339" s="12">
        <v>5.9999999999999995E-4</v>
      </c>
      <c r="E339" s="12">
        <v>1.9E-3</v>
      </c>
    </row>
    <row r="340" spans="1:5" ht="14.25" customHeight="1">
      <c r="A340" s="10" t="s">
        <v>238</v>
      </c>
      <c r="B340" s="10">
        <v>562.6</v>
      </c>
      <c r="C340" s="11">
        <v>19711.45</v>
      </c>
      <c r="D340" s="12">
        <v>-3.7000000000000002E-3</v>
      </c>
      <c r="E340" s="12">
        <v>7.4999999999999997E-3</v>
      </c>
    </row>
    <row r="341" spans="1:5" ht="14.25" customHeight="1">
      <c r="A341" s="10" t="s">
        <v>239</v>
      </c>
      <c r="B341" s="10">
        <v>564.70000000000005</v>
      </c>
      <c r="C341" s="11">
        <v>19564.5</v>
      </c>
      <c r="D341" s="12">
        <v>8.6999999999999994E-3</v>
      </c>
      <c r="E341" s="12">
        <v>7.7999999999999996E-3</v>
      </c>
    </row>
    <row r="342" spans="1:5" ht="14.25" customHeight="1">
      <c r="A342" s="10" t="s">
        <v>240</v>
      </c>
      <c r="B342" s="10">
        <v>559.85</v>
      </c>
      <c r="C342" s="11">
        <v>19413.75</v>
      </c>
      <c r="D342" s="12">
        <v>2.8999999999999998E-3</v>
      </c>
      <c r="E342" s="12">
        <v>1.5E-3</v>
      </c>
    </row>
    <row r="343" spans="1:5" ht="14.25" customHeight="1">
      <c r="A343" s="18">
        <v>45267</v>
      </c>
      <c r="B343" s="10">
        <v>558.25</v>
      </c>
      <c r="C343" s="11">
        <v>19384.3</v>
      </c>
      <c r="D343" s="12">
        <v>6.1000000000000004E-3</v>
      </c>
      <c r="E343" s="12">
        <v>-2.8E-3</v>
      </c>
    </row>
    <row r="344" spans="1:5" ht="14.25" customHeight="1">
      <c r="A344" s="18">
        <v>45237</v>
      </c>
      <c r="B344" s="10">
        <v>554.85</v>
      </c>
      <c r="C344" s="11">
        <v>19439.400000000001</v>
      </c>
      <c r="D344" s="12">
        <v>2.06E-2</v>
      </c>
      <c r="E344" s="12">
        <v>4.3E-3</v>
      </c>
    </row>
    <row r="345" spans="1:5" ht="14.25" customHeight="1">
      <c r="A345" s="18">
        <v>45206</v>
      </c>
      <c r="B345" s="10">
        <v>543.65</v>
      </c>
      <c r="C345" s="11">
        <v>19355.900000000001</v>
      </c>
      <c r="D345" s="12">
        <v>-1.8499999999999999E-2</v>
      </c>
      <c r="E345" s="12">
        <v>1.1999999999999999E-3</v>
      </c>
    </row>
    <row r="346" spans="1:5" ht="14.25" customHeight="1">
      <c r="A346" s="18">
        <v>45114</v>
      </c>
      <c r="B346" s="10">
        <v>553.9</v>
      </c>
      <c r="C346" s="11">
        <v>19331.8</v>
      </c>
      <c r="D346" s="12">
        <v>-1.9E-3</v>
      </c>
      <c r="E346" s="12">
        <v>-8.5000000000000006E-3</v>
      </c>
    </row>
    <row r="347" spans="1:5" ht="14.25" customHeight="1">
      <c r="A347" s="18">
        <v>45084</v>
      </c>
      <c r="B347" s="10">
        <v>554.95000000000005</v>
      </c>
      <c r="C347" s="11">
        <v>19497.3</v>
      </c>
      <c r="D347" s="12">
        <v>1.3100000000000001E-2</v>
      </c>
      <c r="E347" s="12">
        <v>5.1000000000000004E-3</v>
      </c>
    </row>
    <row r="348" spans="1:5" ht="14.25" customHeight="1">
      <c r="A348" s="18">
        <v>45053</v>
      </c>
      <c r="B348" s="10">
        <v>547.75</v>
      </c>
      <c r="C348" s="11">
        <v>19398.5</v>
      </c>
      <c r="D348" s="12">
        <v>-9.1000000000000004E-3</v>
      </c>
      <c r="E348" s="12">
        <v>5.0000000000000001E-4</v>
      </c>
    </row>
    <row r="349" spans="1:5" ht="14.25" customHeight="1">
      <c r="A349" s="18">
        <v>45023</v>
      </c>
      <c r="B349" s="10">
        <v>552.79999999999995</v>
      </c>
      <c r="C349" s="11">
        <v>19389</v>
      </c>
      <c r="D349" s="12">
        <v>-5.0000000000000001E-3</v>
      </c>
      <c r="E349" s="12">
        <v>3.3999999999999998E-3</v>
      </c>
    </row>
    <row r="350" spans="1:5" ht="14.25" customHeight="1">
      <c r="A350" s="18">
        <v>44992</v>
      </c>
      <c r="B350" s="10">
        <v>555.6</v>
      </c>
      <c r="C350" s="11">
        <v>19322.55</v>
      </c>
      <c r="D350" s="12">
        <v>3.5499999999999997E-2</v>
      </c>
      <c r="E350" s="12">
        <v>7.0000000000000001E-3</v>
      </c>
    </row>
    <row r="351" spans="1:5" ht="14.25" customHeight="1">
      <c r="A351" s="10" t="s">
        <v>241</v>
      </c>
      <c r="B351" s="10">
        <v>536.54999999999995</v>
      </c>
      <c r="C351" s="11">
        <v>19189.05</v>
      </c>
      <c r="D351" s="12">
        <v>1.47E-2</v>
      </c>
      <c r="E351" s="12">
        <v>1.14E-2</v>
      </c>
    </row>
    <row r="352" spans="1:5" ht="14.25" customHeight="1">
      <c r="A352" s="10" t="s">
        <v>242</v>
      </c>
      <c r="B352" s="10">
        <v>528.79999999999995</v>
      </c>
      <c r="C352" s="11">
        <v>18972.099999999999</v>
      </c>
      <c r="D352" s="12">
        <v>-1.7100000000000001E-2</v>
      </c>
      <c r="E352" s="12">
        <v>8.2000000000000007E-3</v>
      </c>
    </row>
    <row r="353" spans="1:5" ht="14.25" customHeight="1">
      <c r="A353" s="10" t="s">
        <v>243</v>
      </c>
      <c r="B353" s="10">
        <v>538</v>
      </c>
      <c r="C353" s="11">
        <v>18817.400000000001</v>
      </c>
      <c r="D353" s="12">
        <v>2.81E-2</v>
      </c>
      <c r="E353" s="12">
        <v>6.7999999999999996E-3</v>
      </c>
    </row>
    <row r="354" spans="1:5" ht="14.25" customHeight="1">
      <c r="A354" s="10" t="s">
        <v>244</v>
      </c>
      <c r="B354" s="10">
        <v>523.29999999999995</v>
      </c>
      <c r="C354" s="11">
        <v>18691.2</v>
      </c>
      <c r="D354" s="12">
        <v>4.0000000000000001E-3</v>
      </c>
      <c r="E354" s="12">
        <v>1.4E-3</v>
      </c>
    </row>
    <row r="355" spans="1:5" ht="14.25" customHeight="1">
      <c r="A355" s="10" t="s">
        <v>245</v>
      </c>
      <c r="B355" s="10">
        <v>521.20000000000005</v>
      </c>
      <c r="C355" s="11">
        <v>18665.5</v>
      </c>
      <c r="D355" s="12">
        <v>-1.8499999999999999E-2</v>
      </c>
      <c r="E355" s="12">
        <v>-5.5999999999999999E-3</v>
      </c>
    </row>
    <row r="356" spans="1:5" ht="14.25" customHeight="1">
      <c r="A356" s="10" t="s">
        <v>246</v>
      </c>
      <c r="B356" s="10">
        <v>531.04999999999995</v>
      </c>
      <c r="C356" s="11">
        <v>18771.25</v>
      </c>
      <c r="D356" s="12">
        <v>-6.0000000000000001E-3</v>
      </c>
      <c r="E356" s="12">
        <v>-4.4999999999999997E-3</v>
      </c>
    </row>
    <row r="357" spans="1:5" ht="14.25" customHeight="1">
      <c r="A357" s="10" t="s">
        <v>247</v>
      </c>
      <c r="B357" s="10">
        <v>534.25</v>
      </c>
      <c r="C357" s="11">
        <v>18856.849999999999</v>
      </c>
      <c r="D357" s="12">
        <v>-8.3999999999999995E-3</v>
      </c>
      <c r="E357" s="12">
        <v>2.0999999999999999E-3</v>
      </c>
    </row>
    <row r="358" spans="1:5" ht="14.25" customHeight="1">
      <c r="A358" s="10" t="s">
        <v>248</v>
      </c>
      <c r="B358" s="10">
        <v>538.79999999999995</v>
      </c>
      <c r="C358" s="11">
        <v>18816.7</v>
      </c>
      <c r="D358" s="12">
        <v>-9.2999999999999992E-3</v>
      </c>
      <c r="E358" s="12">
        <v>3.3E-3</v>
      </c>
    </row>
    <row r="359" spans="1:5" ht="14.25" customHeight="1">
      <c r="A359" s="10" t="s">
        <v>249</v>
      </c>
      <c r="B359" s="10">
        <v>543.85</v>
      </c>
      <c r="C359" s="11">
        <v>18755.45</v>
      </c>
      <c r="D359" s="12">
        <v>1.7600000000000001E-2</v>
      </c>
      <c r="E359" s="12">
        <v>-3.7000000000000002E-3</v>
      </c>
    </row>
    <row r="360" spans="1:5" ht="14.25" customHeight="1">
      <c r="A360" s="10" t="s">
        <v>250</v>
      </c>
      <c r="B360" s="10">
        <v>534.45000000000005</v>
      </c>
      <c r="C360" s="11">
        <v>18826</v>
      </c>
      <c r="D360" s="12">
        <v>1.1900000000000001E-2</v>
      </c>
      <c r="E360" s="12">
        <v>7.4000000000000003E-3</v>
      </c>
    </row>
    <row r="361" spans="1:5" ht="14.25" customHeight="1">
      <c r="A361" s="10" t="s">
        <v>251</v>
      </c>
      <c r="B361" s="10">
        <v>528.15</v>
      </c>
      <c r="C361" s="11">
        <v>18688.099999999999</v>
      </c>
      <c r="D361" s="12">
        <v>-1.0200000000000001E-2</v>
      </c>
      <c r="E361" s="12">
        <v>-3.5999999999999999E-3</v>
      </c>
    </row>
    <row r="362" spans="1:5" ht="14.25" customHeight="1">
      <c r="A362" s="10" t="s">
        <v>252</v>
      </c>
      <c r="B362" s="10">
        <v>533.6</v>
      </c>
      <c r="C362" s="11">
        <v>18755.900000000001</v>
      </c>
      <c r="D362" s="12">
        <v>-1.8E-3</v>
      </c>
      <c r="E362" s="12">
        <v>2.0999999999999999E-3</v>
      </c>
    </row>
    <row r="363" spans="1:5" ht="14.25" customHeight="1">
      <c r="A363" s="10" t="s">
        <v>253</v>
      </c>
      <c r="B363" s="10">
        <v>534.54999999999995</v>
      </c>
      <c r="C363" s="11">
        <v>18716.150000000001</v>
      </c>
      <c r="D363" s="12">
        <v>-4.0000000000000002E-4</v>
      </c>
      <c r="E363" s="12">
        <v>6.1999999999999998E-3</v>
      </c>
    </row>
    <row r="364" spans="1:5" ht="14.25" customHeight="1">
      <c r="A364" s="18">
        <v>45266</v>
      </c>
      <c r="B364" s="10">
        <v>534.75</v>
      </c>
      <c r="C364" s="11">
        <v>18601.5</v>
      </c>
      <c r="D364" s="12">
        <v>-5.9999999999999995E-4</v>
      </c>
      <c r="E364" s="12">
        <v>2.0999999999999999E-3</v>
      </c>
    </row>
    <row r="365" spans="1:5" ht="14.25" customHeight="1">
      <c r="A365" s="18">
        <v>45175</v>
      </c>
      <c r="B365" s="10">
        <v>535.04999999999995</v>
      </c>
      <c r="C365" s="11">
        <v>18563.400000000001</v>
      </c>
      <c r="D365" s="12">
        <v>8.5000000000000006E-3</v>
      </c>
      <c r="E365" s="12">
        <v>-3.8E-3</v>
      </c>
    </row>
    <row r="366" spans="1:5" ht="14.25" customHeight="1">
      <c r="A366" s="18">
        <v>45144</v>
      </c>
      <c r="B366" s="10">
        <v>530.54999999999995</v>
      </c>
      <c r="C366" s="11">
        <v>18634.55</v>
      </c>
      <c r="D366" s="12">
        <v>3.3999999999999998E-3</v>
      </c>
      <c r="E366" s="12">
        <v>-4.8999999999999998E-3</v>
      </c>
    </row>
    <row r="367" spans="1:5" ht="14.25" customHeight="1">
      <c r="A367" s="18">
        <v>45113</v>
      </c>
      <c r="B367" s="10">
        <v>528.75</v>
      </c>
      <c r="C367" s="11">
        <v>18726.400000000001</v>
      </c>
      <c r="D367" s="12">
        <v>5.7000000000000002E-3</v>
      </c>
      <c r="E367" s="12">
        <v>6.7999999999999996E-3</v>
      </c>
    </row>
    <row r="368" spans="1:5" ht="14.25" customHeight="1">
      <c r="A368" s="18">
        <v>45083</v>
      </c>
      <c r="B368" s="10">
        <v>525.75</v>
      </c>
      <c r="C368" s="11">
        <v>18599</v>
      </c>
      <c r="D368" s="12">
        <v>5.4999999999999997E-3</v>
      </c>
      <c r="E368" s="12">
        <v>2.9999999999999997E-4</v>
      </c>
    </row>
    <row r="369" spans="1:5" ht="14.25" customHeight="1">
      <c r="A369" s="18">
        <v>45052</v>
      </c>
      <c r="B369" s="10">
        <v>522.85</v>
      </c>
      <c r="C369" s="11">
        <v>18593.849999999999</v>
      </c>
      <c r="D369" s="12">
        <v>-2.4400000000000002E-2</v>
      </c>
      <c r="E369" s="12">
        <v>3.2000000000000002E-3</v>
      </c>
    </row>
    <row r="370" spans="1:5" ht="14.25" customHeight="1">
      <c r="A370" s="18">
        <v>44963</v>
      </c>
      <c r="B370" s="10">
        <v>535.9</v>
      </c>
      <c r="C370" s="11">
        <v>18534.099999999999</v>
      </c>
      <c r="D370" s="12">
        <v>-5.5999999999999999E-3</v>
      </c>
      <c r="E370" s="12">
        <v>2.5000000000000001E-3</v>
      </c>
    </row>
    <row r="371" spans="1:5" ht="14.25" customHeight="1">
      <c r="A371" s="18">
        <v>44932</v>
      </c>
      <c r="B371" s="10">
        <v>538.9</v>
      </c>
      <c r="C371" s="11">
        <v>18487.75</v>
      </c>
      <c r="D371" s="12">
        <v>3.3999999999999998E-3</v>
      </c>
      <c r="E371" s="12">
        <v>-2.5000000000000001E-3</v>
      </c>
    </row>
    <row r="372" spans="1:5" ht="14.25" customHeight="1">
      <c r="A372" s="10" t="s">
        <v>254</v>
      </c>
      <c r="B372" s="10">
        <v>537.1</v>
      </c>
      <c r="C372" s="11">
        <v>18534.400000000001</v>
      </c>
      <c r="D372" s="12">
        <v>3.1099999999999999E-2</v>
      </c>
      <c r="E372" s="12">
        <v>-5.3E-3</v>
      </c>
    </row>
    <row r="373" spans="1:5" ht="14.25" customHeight="1">
      <c r="A373" s="10" t="s">
        <v>255</v>
      </c>
      <c r="B373" s="10">
        <v>520.9</v>
      </c>
      <c r="C373" s="11">
        <v>18633.849999999999</v>
      </c>
      <c r="D373" s="12">
        <v>2.87E-2</v>
      </c>
      <c r="E373" s="12">
        <v>1.9E-3</v>
      </c>
    </row>
    <row r="374" spans="1:5" ht="14.25" customHeight="1">
      <c r="A374" s="10" t="s">
        <v>256</v>
      </c>
      <c r="B374" s="10">
        <v>506.35</v>
      </c>
      <c r="C374" s="11">
        <v>18598.650000000001</v>
      </c>
      <c r="D374" s="12">
        <v>-1.72E-2</v>
      </c>
      <c r="E374" s="12">
        <v>5.4000000000000003E-3</v>
      </c>
    </row>
    <row r="375" spans="1:5" ht="14.25" customHeight="1">
      <c r="A375" s="10" t="s">
        <v>257</v>
      </c>
      <c r="B375" s="10">
        <v>515.20000000000005</v>
      </c>
      <c r="C375" s="11">
        <v>18499.349999999999</v>
      </c>
      <c r="D375" s="12">
        <v>-4.0000000000000001E-3</v>
      </c>
      <c r="E375" s="12">
        <v>9.7000000000000003E-3</v>
      </c>
    </row>
    <row r="376" spans="1:5" ht="14.25" customHeight="1">
      <c r="A376" s="10" t="s">
        <v>258</v>
      </c>
      <c r="B376" s="10">
        <v>517.25</v>
      </c>
      <c r="C376" s="11">
        <v>18321.150000000001</v>
      </c>
      <c r="D376" s="12">
        <v>1.9E-3</v>
      </c>
      <c r="E376" s="12">
        <v>2E-3</v>
      </c>
    </row>
    <row r="377" spans="1:5" ht="14.25" customHeight="1">
      <c r="A377" s="10" t="s">
        <v>259</v>
      </c>
      <c r="B377" s="10">
        <v>516.25</v>
      </c>
      <c r="C377" s="11">
        <v>18285.400000000001</v>
      </c>
      <c r="D377" s="12">
        <v>-2.3E-3</v>
      </c>
      <c r="E377" s="12">
        <v>-3.3999999999999998E-3</v>
      </c>
    </row>
    <row r="378" spans="1:5" ht="14.25" customHeight="1">
      <c r="A378" s="10" t="s">
        <v>260</v>
      </c>
      <c r="B378" s="10">
        <v>517.45000000000005</v>
      </c>
      <c r="C378" s="11">
        <v>18348</v>
      </c>
      <c r="D378" s="12">
        <v>1.3100000000000001E-2</v>
      </c>
      <c r="E378" s="12">
        <v>1.8E-3</v>
      </c>
    </row>
    <row r="379" spans="1:5" ht="14.25" customHeight="1">
      <c r="A379" s="10" t="s">
        <v>261</v>
      </c>
      <c r="B379" s="10">
        <v>510.75</v>
      </c>
      <c r="C379" s="11">
        <v>18314.400000000001</v>
      </c>
      <c r="D379" s="12">
        <v>-1.95E-2</v>
      </c>
      <c r="E379" s="12">
        <v>6.1000000000000004E-3</v>
      </c>
    </row>
    <row r="380" spans="1:5" ht="14.25" customHeight="1">
      <c r="A380" s="10" t="s">
        <v>262</v>
      </c>
      <c r="B380" s="10">
        <v>520.9</v>
      </c>
      <c r="C380" s="11">
        <v>18203.400000000001</v>
      </c>
      <c r="D380" s="12">
        <v>-7.1999999999999998E-3</v>
      </c>
      <c r="E380" s="12">
        <v>4.1000000000000003E-3</v>
      </c>
    </row>
    <row r="381" spans="1:5" ht="14.25" customHeight="1">
      <c r="A381" s="10" t="s">
        <v>263</v>
      </c>
      <c r="B381" s="10">
        <v>524.70000000000005</v>
      </c>
      <c r="C381" s="11">
        <v>18129.95</v>
      </c>
      <c r="D381" s="12">
        <v>1.52E-2</v>
      </c>
      <c r="E381" s="12">
        <v>-2.8E-3</v>
      </c>
    </row>
    <row r="382" spans="1:5" ht="14.25" customHeight="1">
      <c r="A382" s="10" t="s">
        <v>264</v>
      </c>
      <c r="B382" s="10">
        <v>516.85</v>
      </c>
      <c r="C382" s="11">
        <v>18181.75</v>
      </c>
      <c r="D382" s="12">
        <v>-7.7000000000000002E-3</v>
      </c>
      <c r="E382" s="12">
        <v>-5.7000000000000002E-3</v>
      </c>
    </row>
    <row r="383" spans="1:5" ht="14.25" customHeight="1">
      <c r="A383" s="10" t="s">
        <v>265</v>
      </c>
      <c r="B383" s="10">
        <v>520.85</v>
      </c>
      <c r="C383" s="11">
        <v>18286.5</v>
      </c>
      <c r="D383" s="12">
        <v>-1.61E-2</v>
      </c>
      <c r="E383" s="12">
        <v>-6.1000000000000004E-3</v>
      </c>
    </row>
    <row r="384" spans="1:5" ht="14.25" customHeight="1">
      <c r="A384" s="10" t="s">
        <v>266</v>
      </c>
      <c r="B384" s="10">
        <v>529.35</v>
      </c>
      <c r="C384" s="11">
        <v>18398.849999999999</v>
      </c>
      <c r="D384" s="12">
        <v>-4.3E-3</v>
      </c>
      <c r="E384" s="12">
        <v>4.5999999999999999E-3</v>
      </c>
    </row>
    <row r="385" spans="1:5" ht="14.25" customHeight="1">
      <c r="A385" s="18">
        <v>45265</v>
      </c>
      <c r="B385" s="10">
        <v>531.65</v>
      </c>
      <c r="C385" s="11">
        <v>18314.8</v>
      </c>
      <c r="D385" s="12">
        <v>2.2000000000000001E-3</v>
      </c>
      <c r="E385" s="12">
        <v>1E-3</v>
      </c>
    </row>
    <row r="386" spans="1:5" ht="14.25" customHeight="1">
      <c r="A386" s="18">
        <v>45235</v>
      </c>
      <c r="B386" s="10">
        <v>530.5</v>
      </c>
      <c r="C386" s="11">
        <v>18297</v>
      </c>
      <c r="D386" s="12">
        <v>-7.9000000000000008E-3</v>
      </c>
      <c r="E386" s="12">
        <v>-1E-3</v>
      </c>
    </row>
    <row r="387" spans="1:5" ht="14.25" customHeight="1">
      <c r="A387" s="18">
        <v>45204</v>
      </c>
      <c r="B387" s="10">
        <v>534.70000000000005</v>
      </c>
      <c r="C387" s="11">
        <v>18315.099999999999</v>
      </c>
      <c r="D387" s="12">
        <v>1.4800000000000001E-2</v>
      </c>
      <c r="E387" s="12">
        <v>2.7000000000000001E-3</v>
      </c>
    </row>
    <row r="388" spans="1:5" ht="14.25" customHeight="1">
      <c r="A388" s="18">
        <v>45174</v>
      </c>
      <c r="B388" s="10">
        <v>526.9</v>
      </c>
      <c r="C388" s="11">
        <v>18265.95</v>
      </c>
      <c r="D388" s="12">
        <v>-1.9300000000000001E-2</v>
      </c>
      <c r="E388" s="12">
        <v>1E-4</v>
      </c>
    </row>
    <row r="389" spans="1:5" ht="14.25" customHeight="1">
      <c r="A389" s="18">
        <v>45143</v>
      </c>
      <c r="B389" s="10">
        <v>537.25</v>
      </c>
      <c r="C389" s="11">
        <v>18264.400000000001</v>
      </c>
      <c r="D389" s="12">
        <v>8.8000000000000005E-3</v>
      </c>
      <c r="E389" s="12">
        <v>1.0800000000000001E-2</v>
      </c>
    </row>
    <row r="390" spans="1:5" ht="14.25" customHeight="1">
      <c r="A390" s="18">
        <v>45051</v>
      </c>
      <c r="B390" s="10">
        <v>532.54999999999995</v>
      </c>
      <c r="C390" s="11">
        <v>18069</v>
      </c>
      <c r="D390" s="12">
        <v>5.7000000000000002E-3</v>
      </c>
      <c r="E390" s="12">
        <v>-1.0200000000000001E-2</v>
      </c>
    </row>
    <row r="391" spans="1:5" ht="14.25" customHeight="1">
      <c r="A391" s="18">
        <v>45021</v>
      </c>
      <c r="B391" s="10">
        <v>529.54999999999995</v>
      </c>
      <c r="C391" s="11">
        <v>18255.8</v>
      </c>
      <c r="D391" s="12">
        <v>8.3999999999999995E-3</v>
      </c>
      <c r="E391" s="12">
        <v>9.1999999999999998E-3</v>
      </c>
    </row>
    <row r="392" spans="1:5" ht="14.25" customHeight="1">
      <c r="A392" s="18">
        <v>44990</v>
      </c>
      <c r="B392" s="10">
        <v>525.15</v>
      </c>
      <c r="C392" s="11">
        <v>18089.849999999999</v>
      </c>
      <c r="D392" s="12">
        <v>-1.04E-2</v>
      </c>
      <c r="E392" s="12">
        <v>-3.2000000000000002E-3</v>
      </c>
    </row>
    <row r="393" spans="1:5" ht="14.25" customHeight="1">
      <c r="A393" s="18">
        <v>44962</v>
      </c>
      <c r="B393" s="10">
        <v>530.65</v>
      </c>
      <c r="C393" s="11">
        <v>18147.650000000001</v>
      </c>
      <c r="D393" s="12">
        <v>-1.72E-2</v>
      </c>
      <c r="E393" s="12">
        <v>4.5999999999999999E-3</v>
      </c>
    </row>
    <row r="394" spans="1:5" ht="14.25" customHeight="1">
      <c r="A394" s="10" t="s">
        <v>267</v>
      </c>
      <c r="B394" s="10">
        <v>539.95000000000005</v>
      </c>
      <c r="C394" s="11">
        <v>18065</v>
      </c>
      <c r="D394" s="12">
        <v>1.0999999999999999E-2</v>
      </c>
      <c r="E394" s="12">
        <v>8.3999999999999995E-3</v>
      </c>
    </row>
    <row r="395" spans="1:5" ht="14.25" customHeight="1">
      <c r="A395" s="10" t="s">
        <v>268</v>
      </c>
      <c r="B395" s="10">
        <v>534.04999999999995</v>
      </c>
      <c r="C395" s="11">
        <v>17915.05</v>
      </c>
      <c r="D395" s="12">
        <v>-1.0699999999999999E-2</v>
      </c>
      <c r="E395" s="12">
        <v>5.7000000000000002E-3</v>
      </c>
    </row>
    <row r="396" spans="1:5" ht="14.25" customHeight="1">
      <c r="A396" s="10" t="s">
        <v>269</v>
      </c>
      <c r="B396" s="10">
        <v>539.79999999999995</v>
      </c>
      <c r="C396" s="11">
        <v>17813.599999999999</v>
      </c>
      <c r="D396" s="12">
        <v>-2.9999999999999997E-4</v>
      </c>
      <c r="E396" s="12">
        <v>2.5000000000000001E-3</v>
      </c>
    </row>
    <row r="397" spans="1:5" ht="14.25" customHeight="1">
      <c r="A397" s="10" t="s">
        <v>270</v>
      </c>
      <c r="B397" s="10">
        <v>539.95000000000005</v>
      </c>
      <c r="C397" s="11">
        <v>17769.25</v>
      </c>
      <c r="D397" s="12">
        <v>7.9000000000000008E-3</v>
      </c>
      <c r="E397" s="12">
        <v>1.5E-3</v>
      </c>
    </row>
    <row r="398" spans="1:5" ht="14.25" customHeight="1">
      <c r="A398" s="10" t="s">
        <v>271</v>
      </c>
      <c r="B398" s="10">
        <v>535.70000000000005</v>
      </c>
      <c r="C398" s="11">
        <v>17743.400000000001</v>
      </c>
      <c r="D398" s="12">
        <v>1.2500000000000001E-2</v>
      </c>
      <c r="E398" s="12">
        <v>6.7999999999999996E-3</v>
      </c>
    </row>
    <row r="399" spans="1:5" ht="14.25" customHeight="1">
      <c r="A399" s="10" t="s">
        <v>272</v>
      </c>
      <c r="B399" s="10">
        <v>529.1</v>
      </c>
      <c r="C399" s="11">
        <v>17624.05</v>
      </c>
      <c r="D399" s="12">
        <v>1.11E-2</v>
      </c>
      <c r="E399" s="12">
        <v>0</v>
      </c>
    </row>
    <row r="400" spans="1:5" ht="14.25" customHeight="1">
      <c r="A400" s="10" t="s">
        <v>273</v>
      </c>
      <c r="B400" s="10">
        <v>523.29999999999995</v>
      </c>
      <c r="C400" s="11">
        <v>17624.45</v>
      </c>
      <c r="D400" s="12">
        <v>1.49E-2</v>
      </c>
      <c r="E400" s="12">
        <v>2.9999999999999997E-4</v>
      </c>
    </row>
    <row r="401" spans="1:5" ht="14.25" customHeight="1">
      <c r="A401" s="10" t="s">
        <v>274</v>
      </c>
      <c r="B401" s="10">
        <v>515.6</v>
      </c>
      <c r="C401" s="11">
        <v>17618.75</v>
      </c>
      <c r="D401" s="12">
        <v>1.5100000000000001E-2</v>
      </c>
      <c r="E401" s="12">
        <v>-2.3E-3</v>
      </c>
    </row>
    <row r="402" spans="1:5" ht="14.25" customHeight="1">
      <c r="A402" s="10" t="s">
        <v>275</v>
      </c>
      <c r="B402" s="10">
        <v>507.95</v>
      </c>
      <c r="C402" s="11">
        <v>17660.150000000001</v>
      </c>
      <c r="D402" s="12">
        <v>-2.7099999999999999E-2</v>
      </c>
      <c r="E402" s="12">
        <v>-2.5999999999999999E-3</v>
      </c>
    </row>
    <row r="403" spans="1:5" ht="14.25" customHeight="1">
      <c r="A403" s="10" t="s">
        <v>276</v>
      </c>
      <c r="B403" s="10">
        <v>522.1</v>
      </c>
      <c r="C403" s="11">
        <v>17706.849999999999</v>
      </c>
      <c r="D403" s="12">
        <v>-2.1600000000000001E-2</v>
      </c>
      <c r="E403" s="12">
        <v>-6.7999999999999996E-3</v>
      </c>
    </row>
    <row r="404" spans="1:5" ht="14.25" customHeight="1">
      <c r="A404" s="10" t="s">
        <v>277</v>
      </c>
      <c r="B404" s="10">
        <v>533.65</v>
      </c>
      <c r="C404" s="11">
        <v>17828</v>
      </c>
      <c r="D404" s="12">
        <v>-1E-4</v>
      </c>
      <c r="E404" s="12">
        <v>8.9999999999999998E-4</v>
      </c>
    </row>
    <row r="405" spans="1:5" ht="14.25" customHeight="1">
      <c r="A405" s="18">
        <v>45264</v>
      </c>
      <c r="B405" s="10">
        <v>533.70000000000005</v>
      </c>
      <c r="C405" s="11">
        <v>17812.400000000001</v>
      </c>
      <c r="D405" s="12">
        <v>-3.3E-3</v>
      </c>
      <c r="E405" s="12">
        <v>5.1000000000000004E-3</v>
      </c>
    </row>
    <row r="406" spans="1:5" ht="14.25" customHeight="1">
      <c r="A406" s="18">
        <v>45234</v>
      </c>
      <c r="B406" s="10">
        <v>535.45000000000005</v>
      </c>
      <c r="C406" s="11">
        <v>17722.3</v>
      </c>
      <c r="D406" s="12">
        <v>3.2099999999999997E-2</v>
      </c>
      <c r="E406" s="12">
        <v>5.5999999999999999E-3</v>
      </c>
    </row>
    <row r="407" spans="1:5" ht="14.25" customHeight="1">
      <c r="A407" s="18">
        <v>45203</v>
      </c>
      <c r="B407" s="10">
        <v>518.79999999999995</v>
      </c>
      <c r="C407" s="11">
        <v>17624.05</v>
      </c>
      <c r="D407" s="12">
        <v>-2.2000000000000001E-3</v>
      </c>
      <c r="E407" s="12">
        <v>1.4E-3</v>
      </c>
    </row>
    <row r="408" spans="1:5" ht="14.25" customHeight="1">
      <c r="A408" s="18">
        <v>45081</v>
      </c>
      <c r="B408" s="10">
        <v>519.95000000000005</v>
      </c>
      <c r="C408" s="11">
        <v>17599.150000000001</v>
      </c>
      <c r="D408" s="12">
        <v>2.5000000000000001E-3</v>
      </c>
      <c r="E408" s="12">
        <v>2.3999999999999998E-3</v>
      </c>
    </row>
    <row r="409" spans="1:5" ht="14.25" customHeight="1">
      <c r="A409" s="18">
        <v>45050</v>
      </c>
      <c r="B409" s="10">
        <v>518.65</v>
      </c>
      <c r="C409" s="11">
        <v>17557.05</v>
      </c>
      <c r="D409" s="12">
        <v>1.4E-3</v>
      </c>
      <c r="E409" s="12">
        <v>9.1000000000000004E-3</v>
      </c>
    </row>
    <row r="410" spans="1:5" ht="14.25" customHeight="1">
      <c r="A410" s="18">
        <v>44989</v>
      </c>
      <c r="B410" s="10">
        <v>517.9</v>
      </c>
      <c r="C410" s="11">
        <v>17398.05</v>
      </c>
      <c r="D410" s="12">
        <v>-3.0599999999999999E-2</v>
      </c>
      <c r="E410" s="12">
        <v>2.2000000000000001E-3</v>
      </c>
    </row>
    <row r="411" spans="1:5" ht="14.25" customHeight="1">
      <c r="A411" s="10" t="s">
        <v>278</v>
      </c>
      <c r="B411" s="10">
        <v>534.25</v>
      </c>
      <c r="C411" s="11">
        <v>17359.75</v>
      </c>
      <c r="D411" s="12">
        <v>-2.8500000000000001E-2</v>
      </c>
      <c r="E411" s="12">
        <v>1.6299999999999999E-2</v>
      </c>
    </row>
    <row r="412" spans="1:5" ht="14.25" customHeight="1">
      <c r="A412" s="10" t="s">
        <v>279</v>
      </c>
      <c r="B412" s="10">
        <v>549.9</v>
      </c>
      <c r="C412" s="11">
        <v>17080.7</v>
      </c>
      <c r="D412" s="12">
        <v>1.9300000000000001E-2</v>
      </c>
      <c r="E412" s="12">
        <v>7.6E-3</v>
      </c>
    </row>
    <row r="413" spans="1:5" ht="14.25" customHeight="1">
      <c r="A413" s="10" t="s">
        <v>280</v>
      </c>
      <c r="B413" s="10">
        <v>539.5</v>
      </c>
      <c r="C413" s="11">
        <v>16951.7</v>
      </c>
      <c r="D413" s="12">
        <v>-2.6700000000000002E-2</v>
      </c>
      <c r="E413" s="12">
        <v>-2E-3</v>
      </c>
    </row>
    <row r="414" spans="1:5" ht="14.25" customHeight="1">
      <c r="A414" s="10" t="s">
        <v>281</v>
      </c>
      <c r="B414" s="10">
        <v>554.29999999999995</v>
      </c>
      <c r="C414" s="11">
        <v>16985.7</v>
      </c>
      <c r="D414" s="12">
        <v>1.15E-2</v>
      </c>
      <c r="E414" s="12">
        <v>2.3999999999999998E-3</v>
      </c>
    </row>
    <row r="415" spans="1:5" ht="14.25" customHeight="1">
      <c r="A415" s="10" t="s">
        <v>282</v>
      </c>
      <c r="B415" s="10">
        <v>548</v>
      </c>
      <c r="C415" s="11">
        <v>16945.05</v>
      </c>
      <c r="D415" s="12">
        <v>-2.06E-2</v>
      </c>
      <c r="E415" s="12">
        <v>-7.7000000000000002E-3</v>
      </c>
    </row>
    <row r="416" spans="1:5" ht="14.25" customHeight="1">
      <c r="A416" s="10" t="s">
        <v>283</v>
      </c>
      <c r="B416" s="10">
        <v>559.54999999999995</v>
      </c>
      <c r="C416" s="11">
        <v>17076.900000000001</v>
      </c>
      <c r="D416" s="12">
        <v>2.2000000000000001E-3</v>
      </c>
      <c r="E416" s="12">
        <v>-4.4000000000000003E-3</v>
      </c>
    </row>
    <row r="417" spans="1:5" ht="14.25" customHeight="1">
      <c r="A417" s="10" t="s">
        <v>284</v>
      </c>
      <c r="B417" s="10">
        <v>558.29999999999995</v>
      </c>
      <c r="C417" s="11">
        <v>17151.900000000001</v>
      </c>
      <c r="D417" s="12">
        <v>-1.06E-2</v>
      </c>
      <c r="E417" s="12">
        <v>2.5999999999999999E-3</v>
      </c>
    </row>
    <row r="418" spans="1:5" ht="14.25" customHeight="1">
      <c r="A418" s="10" t="s">
        <v>285</v>
      </c>
      <c r="B418" s="10">
        <v>564.29999999999995</v>
      </c>
      <c r="C418" s="11">
        <v>17107.5</v>
      </c>
      <c r="D418" s="12">
        <v>1.09E-2</v>
      </c>
      <c r="E418" s="12">
        <v>7.0000000000000001E-3</v>
      </c>
    </row>
    <row r="419" spans="1:5" ht="14.25" customHeight="1">
      <c r="A419" s="10" t="s">
        <v>286</v>
      </c>
      <c r="B419" s="10">
        <v>558.20000000000005</v>
      </c>
      <c r="C419" s="11">
        <v>16988.400000000001</v>
      </c>
      <c r="D419" s="12">
        <v>-2.1899999999999999E-2</v>
      </c>
      <c r="E419" s="12">
        <v>-6.4999999999999997E-3</v>
      </c>
    </row>
    <row r="420" spans="1:5" ht="14.25" customHeight="1">
      <c r="A420" s="10" t="s">
        <v>287</v>
      </c>
      <c r="B420" s="10">
        <v>570.70000000000005</v>
      </c>
      <c r="C420" s="11">
        <v>17100.05</v>
      </c>
      <c r="D420" s="12">
        <v>1.4999999999999999E-2</v>
      </c>
      <c r="E420" s="12">
        <v>6.7000000000000002E-3</v>
      </c>
    </row>
    <row r="421" spans="1:5" ht="14.25" customHeight="1">
      <c r="A421" s="10" t="s">
        <v>288</v>
      </c>
      <c r="B421" s="10">
        <v>562.25</v>
      </c>
      <c r="C421" s="11">
        <v>16985.599999999999</v>
      </c>
      <c r="D421" s="12">
        <v>-2.6700000000000002E-2</v>
      </c>
      <c r="E421" s="12">
        <v>8.0000000000000004E-4</v>
      </c>
    </row>
    <row r="422" spans="1:5" ht="14.25" customHeight="1">
      <c r="A422" s="10" t="s">
        <v>289</v>
      </c>
      <c r="B422" s="10">
        <v>577.70000000000005</v>
      </c>
      <c r="C422" s="11">
        <v>16972.150000000001</v>
      </c>
      <c r="D422" s="12">
        <v>1.21E-2</v>
      </c>
      <c r="E422" s="12">
        <v>-4.1999999999999997E-3</v>
      </c>
    </row>
    <row r="423" spans="1:5" ht="14.25" customHeight="1">
      <c r="A423" s="10" t="s">
        <v>290</v>
      </c>
      <c r="B423" s="10">
        <v>570.79999999999995</v>
      </c>
      <c r="C423" s="11">
        <v>17043.3</v>
      </c>
      <c r="D423" s="12">
        <v>-1.4800000000000001E-2</v>
      </c>
      <c r="E423" s="12">
        <v>-6.4999999999999997E-3</v>
      </c>
    </row>
    <row r="424" spans="1:5" ht="14.25" customHeight="1">
      <c r="A424" s="10" t="s">
        <v>291</v>
      </c>
      <c r="B424" s="10">
        <v>579.4</v>
      </c>
      <c r="C424" s="11">
        <v>17154.3</v>
      </c>
      <c r="D424" s="12">
        <v>-2.3E-3</v>
      </c>
      <c r="E424" s="12">
        <v>-1.49E-2</v>
      </c>
    </row>
    <row r="425" spans="1:5" ht="14.25" customHeight="1">
      <c r="A425" s="18">
        <v>45202</v>
      </c>
      <c r="B425" s="10">
        <v>580.75</v>
      </c>
      <c r="C425" s="11">
        <v>17412.900000000001</v>
      </c>
      <c r="D425" s="12">
        <v>1.04E-2</v>
      </c>
      <c r="E425" s="12">
        <v>-0.01</v>
      </c>
    </row>
    <row r="426" spans="1:5" ht="14.25" customHeight="1">
      <c r="A426" s="18">
        <v>45172</v>
      </c>
      <c r="B426" s="10">
        <v>574.75</v>
      </c>
      <c r="C426" s="11">
        <v>17589.599999999999</v>
      </c>
      <c r="D426" s="12">
        <v>1.47E-2</v>
      </c>
      <c r="E426" s="12">
        <v>-9.2999999999999992E-3</v>
      </c>
    </row>
    <row r="427" spans="1:5" ht="14.25" customHeight="1">
      <c r="A427" s="18">
        <v>45141</v>
      </c>
      <c r="B427" s="10">
        <v>566.4</v>
      </c>
      <c r="C427" s="11">
        <v>17754.400000000001</v>
      </c>
      <c r="D427" s="12">
        <v>-5.4000000000000003E-3</v>
      </c>
      <c r="E427" s="12">
        <v>2.3999999999999998E-3</v>
      </c>
    </row>
    <row r="428" spans="1:5" ht="14.25" customHeight="1">
      <c r="A428" s="18">
        <v>45080</v>
      </c>
      <c r="B428" s="10">
        <v>569.45000000000005</v>
      </c>
      <c r="C428" s="11">
        <v>17711.45</v>
      </c>
      <c r="D428" s="12">
        <v>1.6199999999999999E-2</v>
      </c>
      <c r="E428" s="12">
        <v>6.7000000000000002E-3</v>
      </c>
    </row>
    <row r="429" spans="1:5" ht="14.25" customHeight="1">
      <c r="A429" s="18">
        <v>44988</v>
      </c>
      <c r="B429" s="10">
        <v>560.35</v>
      </c>
      <c r="C429" s="11">
        <v>17594.349999999999</v>
      </c>
      <c r="D429" s="12">
        <v>4.0000000000000002E-4</v>
      </c>
      <c r="E429" s="12">
        <v>1.5699999999999999E-2</v>
      </c>
    </row>
    <row r="430" spans="1:5" ht="14.25" customHeight="1">
      <c r="A430" s="18">
        <v>44960</v>
      </c>
      <c r="B430" s="10">
        <v>560.15</v>
      </c>
      <c r="C430" s="11">
        <v>17321.900000000001</v>
      </c>
      <c r="D430" s="12">
        <v>2.4899999999999999E-2</v>
      </c>
      <c r="E430" s="12">
        <v>-7.4000000000000003E-3</v>
      </c>
    </row>
    <row r="431" spans="1:5" ht="14.25" customHeight="1">
      <c r="A431" s="18">
        <v>44929</v>
      </c>
      <c r="B431" s="10">
        <v>546.54999999999995</v>
      </c>
      <c r="C431" s="11">
        <v>17450.900000000001</v>
      </c>
      <c r="D431" s="12">
        <v>3.1199999999999999E-2</v>
      </c>
      <c r="E431" s="12">
        <v>8.5000000000000006E-3</v>
      </c>
    </row>
    <row r="432" spans="1:5" ht="14.25" customHeight="1">
      <c r="A432" s="10" t="s">
        <v>292</v>
      </c>
      <c r="B432" s="10">
        <v>530</v>
      </c>
      <c r="C432" s="11">
        <v>17303.95</v>
      </c>
      <c r="D432" s="12">
        <v>2.2000000000000001E-3</v>
      </c>
      <c r="E432" s="12">
        <v>-5.1000000000000004E-3</v>
      </c>
    </row>
    <row r="433" spans="1:5" ht="14.25" customHeight="1">
      <c r="A433" s="10" t="s">
        <v>293</v>
      </c>
      <c r="B433" s="10">
        <v>528.85</v>
      </c>
      <c r="C433" s="11">
        <v>17392.7</v>
      </c>
      <c r="D433" s="12">
        <v>1.32E-2</v>
      </c>
      <c r="E433" s="12">
        <v>-4.1999999999999997E-3</v>
      </c>
    </row>
    <row r="434" spans="1:5" ht="14.25" customHeight="1">
      <c r="A434" s="10" t="s">
        <v>294</v>
      </c>
      <c r="B434" s="10">
        <v>521.95000000000005</v>
      </c>
      <c r="C434" s="11">
        <v>17465.8</v>
      </c>
      <c r="D434" s="12">
        <v>1.03E-2</v>
      </c>
      <c r="E434" s="12">
        <v>-2.5999999999999999E-3</v>
      </c>
    </row>
    <row r="435" spans="1:5" ht="14.25" customHeight="1">
      <c r="A435" s="10" t="s">
        <v>295</v>
      </c>
      <c r="B435" s="10">
        <v>516.65</v>
      </c>
      <c r="C435" s="11">
        <v>17511.25</v>
      </c>
      <c r="D435" s="12">
        <v>9.2999999999999992E-3</v>
      </c>
      <c r="E435" s="12">
        <v>-2.5000000000000001E-3</v>
      </c>
    </row>
    <row r="436" spans="1:5" ht="14.25" customHeight="1">
      <c r="A436" s="10" t="s">
        <v>296</v>
      </c>
      <c r="B436" s="10">
        <v>511.9</v>
      </c>
      <c r="C436" s="11">
        <v>17554.3</v>
      </c>
      <c r="D436" s="12">
        <v>1.23E-2</v>
      </c>
      <c r="E436" s="12">
        <v>-1.5299999999999999E-2</v>
      </c>
    </row>
    <row r="437" spans="1:5" ht="14.25" customHeight="1">
      <c r="A437" s="10" t="s">
        <v>297</v>
      </c>
      <c r="B437" s="10">
        <v>505.7</v>
      </c>
      <c r="C437" s="11">
        <v>17826.7</v>
      </c>
      <c r="D437" s="12">
        <v>-1.35E-2</v>
      </c>
      <c r="E437" s="12">
        <v>-1E-3</v>
      </c>
    </row>
    <row r="438" spans="1:5" ht="14.25" customHeight="1">
      <c r="A438" s="10" t="s">
        <v>298</v>
      </c>
      <c r="B438" s="10">
        <v>512.6</v>
      </c>
      <c r="C438" s="11">
        <v>17844.599999999999</v>
      </c>
      <c r="D438" s="12">
        <v>-2.7000000000000001E-3</v>
      </c>
      <c r="E438" s="12">
        <v>-5.5999999999999999E-3</v>
      </c>
    </row>
    <row r="439" spans="1:5" ht="14.25" customHeight="1">
      <c r="A439" s="10" t="s">
        <v>299</v>
      </c>
      <c r="B439" s="10">
        <v>514</v>
      </c>
      <c r="C439" s="11">
        <v>17944.2</v>
      </c>
      <c r="D439" s="12">
        <v>2.7000000000000001E-3</v>
      </c>
      <c r="E439" s="12">
        <v>-5.1000000000000004E-3</v>
      </c>
    </row>
    <row r="440" spans="1:5" ht="14.25" customHeight="1">
      <c r="A440" s="10" t="s">
        <v>300</v>
      </c>
      <c r="B440" s="10">
        <v>512.6</v>
      </c>
      <c r="C440" s="11">
        <v>18035.849999999999</v>
      </c>
      <c r="D440" s="12">
        <v>2.8899999999999999E-2</v>
      </c>
      <c r="E440" s="12">
        <v>1.1000000000000001E-3</v>
      </c>
    </row>
    <row r="441" spans="1:5" ht="14.25" customHeight="1">
      <c r="A441" s="10" t="s">
        <v>301</v>
      </c>
      <c r="B441" s="10">
        <v>498.2</v>
      </c>
      <c r="C441" s="11">
        <v>18015.849999999999</v>
      </c>
      <c r="D441" s="12">
        <v>1.66E-2</v>
      </c>
      <c r="E441" s="12">
        <v>4.7999999999999996E-3</v>
      </c>
    </row>
    <row r="442" spans="1:5" ht="14.25" customHeight="1">
      <c r="A442" s="10" t="s">
        <v>302</v>
      </c>
      <c r="B442" s="10">
        <v>490.05</v>
      </c>
      <c r="C442" s="11">
        <v>17929.849999999999</v>
      </c>
      <c r="D442" s="12">
        <v>-1.21E-2</v>
      </c>
      <c r="E442" s="12">
        <v>8.8999999999999999E-3</v>
      </c>
    </row>
    <row r="443" spans="1:5" ht="14.25" customHeight="1">
      <c r="A443" s="10" t="s">
        <v>303</v>
      </c>
      <c r="B443" s="10">
        <v>496.05</v>
      </c>
      <c r="C443" s="11">
        <v>17770.900000000001</v>
      </c>
      <c r="D443" s="12">
        <v>2.7000000000000001E-3</v>
      </c>
      <c r="E443" s="12">
        <v>-4.7999999999999996E-3</v>
      </c>
    </row>
    <row r="444" spans="1:5" ht="14.25" customHeight="1">
      <c r="A444" s="18">
        <v>45201</v>
      </c>
      <c r="B444" s="10">
        <v>494.7</v>
      </c>
      <c r="C444" s="11">
        <v>17856.5</v>
      </c>
      <c r="D444" s="12">
        <v>2.01E-2</v>
      </c>
      <c r="E444" s="12">
        <v>-2.0999999999999999E-3</v>
      </c>
    </row>
    <row r="445" spans="1:5" ht="14.25" customHeight="1">
      <c r="A445" s="18">
        <v>45171</v>
      </c>
      <c r="B445" s="10">
        <v>484.95</v>
      </c>
      <c r="C445" s="11">
        <v>17893.45</v>
      </c>
      <c r="D445" s="12">
        <v>-4.8999999999999998E-3</v>
      </c>
      <c r="E445" s="12">
        <v>1.1999999999999999E-3</v>
      </c>
    </row>
    <row r="446" spans="1:5" ht="14.25" customHeight="1">
      <c r="A446" s="18">
        <v>45140</v>
      </c>
      <c r="B446" s="10">
        <v>487.35</v>
      </c>
      <c r="C446" s="11">
        <v>17871.7</v>
      </c>
      <c r="D446" s="12">
        <v>-5.4999999999999997E-3</v>
      </c>
      <c r="E446" s="12">
        <v>8.5000000000000006E-3</v>
      </c>
    </row>
    <row r="447" spans="1:5" ht="14.25" customHeight="1">
      <c r="A447" s="18">
        <v>45109</v>
      </c>
      <c r="B447" s="10">
        <v>490.05</v>
      </c>
      <c r="C447" s="11">
        <v>17721.5</v>
      </c>
      <c r="D447" s="12">
        <v>-1.09E-2</v>
      </c>
      <c r="E447" s="12">
        <v>-2.3999999999999998E-3</v>
      </c>
    </row>
    <row r="448" spans="1:5" ht="14.25" customHeight="1">
      <c r="A448" s="18">
        <v>45079</v>
      </c>
      <c r="B448" s="10">
        <v>495.45</v>
      </c>
      <c r="C448" s="11">
        <v>17764.599999999999</v>
      </c>
      <c r="D448" s="12">
        <v>-2.5000000000000001E-2</v>
      </c>
      <c r="E448" s="12">
        <v>-5.0000000000000001E-3</v>
      </c>
    </row>
    <row r="449" spans="1:5" ht="14.25" customHeight="1">
      <c r="A449" s="18">
        <v>44987</v>
      </c>
      <c r="B449" s="10">
        <v>508.15</v>
      </c>
      <c r="C449" s="11">
        <v>17854.05</v>
      </c>
      <c r="D449" s="12">
        <v>5.8999999999999999E-3</v>
      </c>
      <c r="E449" s="12">
        <v>1.38E-2</v>
      </c>
    </row>
    <row r="450" spans="1:5" ht="14.25" customHeight="1">
      <c r="A450" s="18">
        <v>44959</v>
      </c>
      <c r="B450" s="10">
        <v>505.15</v>
      </c>
      <c r="C450" s="11">
        <v>17610.400000000001</v>
      </c>
      <c r="D450" s="12">
        <v>-1.9800000000000002E-2</v>
      </c>
      <c r="E450" s="12">
        <v>-2.9999999999999997E-4</v>
      </c>
    </row>
    <row r="451" spans="1:5" ht="14.25" customHeight="1">
      <c r="A451" s="18">
        <v>44928</v>
      </c>
      <c r="B451" s="10">
        <v>515.35</v>
      </c>
      <c r="C451" s="11">
        <v>17616.3</v>
      </c>
      <c r="D451" s="12">
        <v>1E-4</v>
      </c>
      <c r="E451" s="12">
        <v>-2.5999999999999999E-3</v>
      </c>
    </row>
    <row r="452" spans="1:5" ht="14.25" customHeight="1">
      <c r="A452" s="10" t="s">
        <v>304</v>
      </c>
      <c r="B452" s="10">
        <v>515.29999999999995</v>
      </c>
      <c r="C452" s="11">
        <v>17662.150000000001</v>
      </c>
      <c r="D452" s="12">
        <v>3.2399999999999998E-2</v>
      </c>
      <c r="E452" s="12">
        <v>6.9999999999999999E-4</v>
      </c>
    </row>
    <row r="453" spans="1:5" ht="14.25" customHeight="1">
      <c r="A453" s="10" t="s">
        <v>305</v>
      </c>
      <c r="B453" s="10">
        <v>499.15</v>
      </c>
      <c r="C453" s="11">
        <v>17648.95</v>
      </c>
      <c r="D453" s="12">
        <v>-2.0999999999999999E-3</v>
      </c>
      <c r="E453" s="12">
        <v>2.5000000000000001E-3</v>
      </c>
    </row>
    <row r="454" spans="1:5" ht="14.25" customHeight="1">
      <c r="A454" s="10" t="s">
        <v>306</v>
      </c>
      <c r="B454" s="10">
        <v>500.2</v>
      </c>
      <c r="C454" s="11">
        <v>17604.349999999999</v>
      </c>
      <c r="D454" s="12">
        <v>-4.6100000000000002E-2</v>
      </c>
      <c r="E454" s="12">
        <v>-1.61E-2</v>
      </c>
    </row>
    <row r="455" spans="1:5" ht="14.25" customHeight="1">
      <c r="A455" s="10" t="s">
        <v>307</v>
      </c>
      <c r="B455" s="10">
        <v>524.35</v>
      </c>
      <c r="C455" s="11">
        <v>17891.95</v>
      </c>
      <c r="D455" s="12">
        <v>1.1900000000000001E-2</v>
      </c>
      <c r="E455" s="12">
        <v>-1.2500000000000001E-2</v>
      </c>
    </row>
    <row r="456" spans="1:5" ht="14.25" customHeight="1">
      <c r="A456" s="10" t="s">
        <v>308</v>
      </c>
      <c r="B456" s="10">
        <v>518.20000000000005</v>
      </c>
      <c r="C456" s="11">
        <v>18118.3</v>
      </c>
      <c r="D456" s="12">
        <v>-6.2799999999999995E-2</v>
      </c>
      <c r="E456" s="12">
        <v>0</v>
      </c>
    </row>
    <row r="457" spans="1:5" ht="14.25" customHeight="1">
      <c r="A457" s="10" t="s">
        <v>309</v>
      </c>
      <c r="B457" s="10">
        <v>552.9</v>
      </c>
      <c r="C457" s="11">
        <v>18118.55</v>
      </c>
      <c r="D457" s="12">
        <v>-1.5E-3</v>
      </c>
      <c r="E457" s="12">
        <v>5.0000000000000001E-3</v>
      </c>
    </row>
    <row r="458" spans="1:5" ht="14.25" customHeight="1">
      <c r="A458" s="10" t="s">
        <v>310</v>
      </c>
      <c r="B458" s="10">
        <v>553.75</v>
      </c>
      <c r="C458" s="11">
        <v>18027.650000000001</v>
      </c>
      <c r="D458" s="12">
        <v>3.4000000000000002E-2</v>
      </c>
      <c r="E458" s="12">
        <v>-4.4000000000000003E-3</v>
      </c>
    </row>
    <row r="459" spans="1:5" ht="14.25" customHeight="1">
      <c r="A459" s="10" t="s">
        <v>311</v>
      </c>
      <c r="B459" s="10">
        <v>535.54999999999995</v>
      </c>
      <c r="C459" s="11">
        <v>18107.849999999999</v>
      </c>
      <c r="D459" s="12">
        <v>3.15E-2</v>
      </c>
      <c r="E459" s="12">
        <v>-3.2000000000000002E-3</v>
      </c>
    </row>
    <row r="460" spans="1:5" ht="14.25" customHeight="1">
      <c r="A460" s="10" t="s">
        <v>312</v>
      </c>
      <c r="B460" s="10">
        <v>519.20000000000005</v>
      </c>
      <c r="C460" s="11">
        <v>18165.349999999999</v>
      </c>
      <c r="D460" s="12">
        <v>-2.63E-2</v>
      </c>
      <c r="E460" s="12">
        <v>6.1999999999999998E-3</v>
      </c>
    </row>
    <row r="461" spans="1:5" ht="14.25" customHeight="1">
      <c r="A461" s="10" t="s">
        <v>313</v>
      </c>
      <c r="B461" s="10">
        <v>533.20000000000005</v>
      </c>
      <c r="C461" s="11">
        <v>18053.3</v>
      </c>
      <c r="D461" s="12">
        <v>6.7000000000000002E-3</v>
      </c>
      <c r="E461" s="12">
        <v>8.8999999999999999E-3</v>
      </c>
    </row>
    <row r="462" spans="1:5" ht="14.25" customHeight="1">
      <c r="A462" s="10" t="s">
        <v>314</v>
      </c>
      <c r="B462" s="10">
        <v>529.65</v>
      </c>
      <c r="C462" s="11">
        <v>17894.849999999999</v>
      </c>
      <c r="D462" s="12">
        <v>1.89E-2</v>
      </c>
      <c r="E462" s="12">
        <v>-3.3999999999999998E-3</v>
      </c>
    </row>
    <row r="463" spans="1:5" ht="14.25" customHeight="1">
      <c r="A463" s="10" t="s">
        <v>315</v>
      </c>
      <c r="B463" s="10">
        <v>519.85</v>
      </c>
      <c r="C463" s="11">
        <v>17956.599999999999</v>
      </c>
      <c r="D463" s="12">
        <v>8.9999999999999998E-4</v>
      </c>
      <c r="E463" s="12">
        <v>5.4999999999999997E-3</v>
      </c>
    </row>
    <row r="464" spans="1:5" ht="14.25" customHeight="1">
      <c r="A464" s="18">
        <v>45261</v>
      </c>
      <c r="B464" s="10">
        <v>519.4</v>
      </c>
      <c r="C464" s="11">
        <v>17858.2</v>
      </c>
      <c r="D464" s="12">
        <v>-6.1000000000000004E-3</v>
      </c>
      <c r="E464" s="12">
        <v>-2.0999999999999999E-3</v>
      </c>
    </row>
    <row r="465" spans="1:5" ht="14.25" customHeight="1">
      <c r="A465" s="18">
        <v>45231</v>
      </c>
      <c r="B465" s="10">
        <v>522.6</v>
      </c>
      <c r="C465" s="11">
        <v>17895.7</v>
      </c>
      <c r="D465" s="12">
        <v>2.5700000000000001E-2</v>
      </c>
      <c r="E465" s="12">
        <v>-1E-3</v>
      </c>
    </row>
    <row r="466" spans="1:5" ht="14.25" customHeight="1">
      <c r="A466" s="18">
        <v>45200</v>
      </c>
      <c r="B466" s="10">
        <v>509.5</v>
      </c>
      <c r="C466" s="11">
        <v>17914.150000000001</v>
      </c>
      <c r="D466" s="12">
        <v>-4.0300000000000002E-2</v>
      </c>
      <c r="E466" s="12">
        <v>-1.03E-2</v>
      </c>
    </row>
    <row r="467" spans="1:5" ht="14.25" customHeight="1">
      <c r="A467" s="18">
        <v>45170</v>
      </c>
      <c r="B467" s="10">
        <v>530.9</v>
      </c>
      <c r="C467" s="11">
        <v>18101.2</v>
      </c>
      <c r="D467" s="12">
        <v>-2.8E-3</v>
      </c>
      <c r="E467" s="12">
        <v>1.35E-2</v>
      </c>
    </row>
    <row r="468" spans="1:5" ht="14.25" customHeight="1">
      <c r="A468" s="18">
        <v>45078</v>
      </c>
      <c r="B468" s="10">
        <v>532.4</v>
      </c>
      <c r="C468" s="11">
        <v>17859.45</v>
      </c>
      <c r="D468" s="12">
        <v>-2.18E-2</v>
      </c>
      <c r="E468" s="12">
        <v>-7.4000000000000003E-3</v>
      </c>
    </row>
    <row r="469" spans="1:5" ht="14.25" customHeight="1">
      <c r="A469" s="18">
        <v>45047</v>
      </c>
      <c r="B469" s="10">
        <v>544.25</v>
      </c>
      <c r="C469" s="11">
        <v>17992.150000000001</v>
      </c>
      <c r="D469" s="12">
        <v>-2.1299999999999999E-2</v>
      </c>
      <c r="E469" s="12">
        <v>-2.8E-3</v>
      </c>
    </row>
    <row r="470" spans="1:5" ht="14.25" customHeight="1">
      <c r="A470" s="18">
        <v>45017</v>
      </c>
      <c r="B470" s="10">
        <v>556.1</v>
      </c>
      <c r="C470" s="11">
        <v>18042.95</v>
      </c>
      <c r="D470" s="12">
        <v>-2.3300000000000001E-2</v>
      </c>
      <c r="E470" s="12">
        <v>-1.04E-2</v>
      </c>
    </row>
    <row r="471" spans="1:5" ht="14.25" customHeight="1">
      <c r="A471" s="18">
        <v>44986</v>
      </c>
      <c r="B471" s="10">
        <v>569.35</v>
      </c>
      <c r="C471" s="11">
        <v>18232.55</v>
      </c>
      <c r="D471" s="12">
        <v>7.9000000000000008E-3</v>
      </c>
      <c r="E471" s="12">
        <v>1.9E-3</v>
      </c>
    </row>
    <row r="472" spans="1:5" ht="14.25" customHeight="1">
      <c r="A472" s="18">
        <v>44958</v>
      </c>
      <c r="B472" s="10">
        <v>564.9</v>
      </c>
      <c r="C472" s="11">
        <v>18197.45</v>
      </c>
      <c r="D472" s="12">
        <v>1.0699999999999999E-2</v>
      </c>
      <c r="E472" s="12">
        <v>5.1000000000000004E-3</v>
      </c>
    </row>
    <row r="473" spans="1:5" ht="14.25" customHeight="1">
      <c r="A473" s="10" t="s">
        <v>316</v>
      </c>
      <c r="B473" s="10">
        <v>558.9</v>
      </c>
      <c r="C473" s="11">
        <v>18105.3</v>
      </c>
      <c r="D473" s="12">
        <v>1.66E-2</v>
      </c>
      <c r="E473" s="12">
        <v>-4.7000000000000002E-3</v>
      </c>
    </row>
    <row r="474" spans="1:5" ht="14.25" customHeight="1">
      <c r="A474" s="10" t="s">
        <v>317</v>
      </c>
      <c r="B474" s="10">
        <v>549.79999999999995</v>
      </c>
      <c r="C474" s="11">
        <v>18191</v>
      </c>
      <c r="D474" s="12">
        <v>1.8100000000000002E-2</v>
      </c>
      <c r="E474" s="12">
        <v>3.8E-3</v>
      </c>
    </row>
    <row r="475" spans="1:5" ht="14.25" customHeight="1">
      <c r="A475" s="10" t="s">
        <v>318</v>
      </c>
      <c r="B475" s="10">
        <v>540.04999999999995</v>
      </c>
      <c r="C475" s="11">
        <v>18122.5</v>
      </c>
      <c r="D475" s="12">
        <v>6.1999999999999998E-3</v>
      </c>
      <c r="E475" s="12">
        <v>-5.0000000000000001E-4</v>
      </c>
    </row>
    <row r="476" spans="1:5" ht="14.25" customHeight="1">
      <c r="A476" s="10" t="s">
        <v>319</v>
      </c>
      <c r="B476" s="10">
        <v>536.70000000000005</v>
      </c>
      <c r="C476" s="11">
        <v>18132.3</v>
      </c>
      <c r="D476" s="12">
        <v>-6.9999999999999999E-4</v>
      </c>
      <c r="E476" s="12">
        <v>6.4999999999999997E-3</v>
      </c>
    </row>
    <row r="477" spans="1:5" ht="14.25" customHeight="1">
      <c r="A477" s="10" t="s">
        <v>320</v>
      </c>
      <c r="B477" s="10">
        <v>537.04999999999995</v>
      </c>
      <c r="C477" s="11">
        <v>18014.599999999999</v>
      </c>
      <c r="D477" s="12">
        <v>0.03</v>
      </c>
      <c r="E477" s="12">
        <v>1.17E-2</v>
      </c>
    </row>
    <row r="478" spans="1:5" ht="14.25" customHeight="1">
      <c r="A478" s="10" t="s">
        <v>321</v>
      </c>
      <c r="B478" s="10">
        <v>521.4</v>
      </c>
      <c r="C478" s="11">
        <v>17806.8</v>
      </c>
      <c r="D478" s="12">
        <v>-1.18E-2</v>
      </c>
      <c r="E478" s="12">
        <v>-1.77E-2</v>
      </c>
    </row>
    <row r="479" spans="1:5" ht="14.25" customHeight="1">
      <c r="A479" s="10" t="s">
        <v>322</v>
      </c>
      <c r="B479" s="10">
        <v>527.6</v>
      </c>
      <c r="C479" s="11">
        <v>18127.349999999999</v>
      </c>
      <c r="D479" s="12">
        <v>6.9999999999999999E-4</v>
      </c>
      <c r="E479" s="12">
        <v>-3.8999999999999998E-3</v>
      </c>
    </row>
    <row r="480" spans="1:5" ht="14.25" customHeight="1">
      <c r="A480" s="10" t="s">
        <v>323</v>
      </c>
      <c r="B480" s="10">
        <v>527.25</v>
      </c>
      <c r="C480" s="11">
        <v>18199.099999999999</v>
      </c>
      <c r="D480" s="12">
        <v>-4.1500000000000002E-2</v>
      </c>
      <c r="E480" s="12">
        <v>-1.01E-2</v>
      </c>
    </row>
    <row r="481" spans="1:5" ht="14.25" customHeight="1">
      <c r="A481" s="10" t="s">
        <v>324</v>
      </c>
      <c r="B481" s="10">
        <v>550.04999999999995</v>
      </c>
      <c r="C481" s="11">
        <v>18385.3</v>
      </c>
      <c r="D481" s="12">
        <v>1.8800000000000001E-2</v>
      </c>
      <c r="E481" s="12">
        <v>-1.9E-3</v>
      </c>
    </row>
    <row r="482" spans="1:5" ht="14.25" customHeight="1">
      <c r="A482" s="10" t="s">
        <v>325</v>
      </c>
      <c r="B482" s="10">
        <v>539.9</v>
      </c>
      <c r="C482" s="11">
        <v>18420.45</v>
      </c>
      <c r="D482" s="12">
        <v>-6.0000000000000001E-3</v>
      </c>
      <c r="E482" s="12">
        <v>8.3000000000000001E-3</v>
      </c>
    </row>
    <row r="483" spans="1:5" ht="14.25" customHeight="1">
      <c r="A483" s="10" t="s">
        <v>326</v>
      </c>
      <c r="B483" s="10">
        <v>543.15</v>
      </c>
      <c r="C483" s="11">
        <v>18269</v>
      </c>
      <c r="D483" s="12">
        <v>-2.1399999999999999E-2</v>
      </c>
      <c r="E483" s="12">
        <v>-7.9000000000000008E-3</v>
      </c>
    </row>
    <row r="484" spans="1:5" ht="14.25" customHeight="1">
      <c r="A484" s="10" t="s">
        <v>327</v>
      </c>
      <c r="B484" s="10">
        <v>555.04999999999995</v>
      </c>
      <c r="C484" s="11">
        <v>18414.900000000001</v>
      </c>
      <c r="D484" s="12">
        <v>1.46E-2</v>
      </c>
      <c r="E484" s="12">
        <v>-1.32E-2</v>
      </c>
    </row>
    <row r="485" spans="1:5" ht="14.25" customHeight="1">
      <c r="A485" s="10" t="s">
        <v>328</v>
      </c>
      <c r="B485" s="10">
        <v>547.04999999999995</v>
      </c>
      <c r="C485" s="11">
        <v>18660.3</v>
      </c>
      <c r="D485" s="12">
        <v>-2.5600000000000001E-2</v>
      </c>
      <c r="E485" s="12">
        <v>2.8E-3</v>
      </c>
    </row>
    <row r="486" spans="1:5" ht="14.25" customHeight="1">
      <c r="A486" s="10" t="s">
        <v>329</v>
      </c>
      <c r="B486" s="10">
        <v>561.45000000000005</v>
      </c>
      <c r="C486" s="11">
        <v>18608</v>
      </c>
      <c r="D486" s="12">
        <v>2.3900000000000001E-2</v>
      </c>
      <c r="E486" s="12">
        <v>6.0000000000000001E-3</v>
      </c>
    </row>
    <row r="487" spans="1:5" ht="14.25" customHeight="1">
      <c r="A487" s="18">
        <v>44907</v>
      </c>
      <c r="B487" s="10">
        <v>548.35</v>
      </c>
      <c r="C487" s="11">
        <v>18497.150000000001</v>
      </c>
      <c r="D487" s="12">
        <v>3.1399999999999997E-2</v>
      </c>
      <c r="E487" s="12">
        <v>0</v>
      </c>
    </row>
    <row r="488" spans="1:5" ht="14.25" customHeight="1">
      <c r="A488" s="18">
        <v>44816</v>
      </c>
      <c r="B488" s="10">
        <v>531.65</v>
      </c>
      <c r="C488" s="11">
        <v>18496.599999999999</v>
      </c>
      <c r="D488" s="12">
        <v>2.4400000000000002E-2</v>
      </c>
      <c r="E488" s="12">
        <v>-6.1000000000000004E-3</v>
      </c>
    </row>
    <row r="489" spans="1:5" ht="14.25" customHeight="1">
      <c r="A489" s="18">
        <v>44785</v>
      </c>
      <c r="B489" s="10">
        <v>519</v>
      </c>
      <c r="C489" s="11">
        <v>18609.349999999999</v>
      </c>
      <c r="D489" s="12">
        <v>3.0200000000000001E-2</v>
      </c>
      <c r="E489" s="12">
        <v>2.5999999999999999E-3</v>
      </c>
    </row>
    <row r="490" spans="1:5" ht="14.25" customHeight="1">
      <c r="A490" s="18">
        <v>44754</v>
      </c>
      <c r="B490" s="10">
        <v>503.8</v>
      </c>
      <c r="C490" s="11">
        <v>18560.5</v>
      </c>
      <c r="D490" s="12">
        <v>-1.0800000000000001E-2</v>
      </c>
      <c r="E490" s="12">
        <v>-4.4000000000000003E-3</v>
      </c>
    </row>
    <row r="491" spans="1:5" ht="14.25" customHeight="1">
      <c r="A491" s="18">
        <v>44724</v>
      </c>
      <c r="B491" s="10">
        <v>509.3</v>
      </c>
      <c r="C491" s="11">
        <v>18642.75</v>
      </c>
      <c r="D491" s="12">
        <v>-1.2999999999999999E-2</v>
      </c>
      <c r="E491" s="12">
        <v>-3.0999999999999999E-3</v>
      </c>
    </row>
    <row r="492" spans="1:5" ht="14.25" customHeight="1">
      <c r="A492" s="18">
        <v>44693</v>
      </c>
      <c r="B492" s="10">
        <v>516</v>
      </c>
      <c r="C492" s="11">
        <v>18701.05</v>
      </c>
      <c r="D492" s="12">
        <v>-1.4E-2</v>
      </c>
      <c r="E492" s="12">
        <v>2.9999999999999997E-4</v>
      </c>
    </row>
    <row r="493" spans="1:5" ht="14.25" customHeight="1">
      <c r="A493" s="18">
        <v>44604</v>
      </c>
      <c r="B493" s="10">
        <v>523.35</v>
      </c>
      <c r="C493" s="11">
        <v>18696.099999999999</v>
      </c>
      <c r="D493" s="12">
        <v>-7.1999999999999998E-3</v>
      </c>
      <c r="E493" s="12">
        <v>-6.1999999999999998E-3</v>
      </c>
    </row>
    <row r="494" spans="1:5" ht="14.25" customHeight="1">
      <c r="A494" s="18">
        <v>44573</v>
      </c>
      <c r="B494" s="10">
        <v>527.15</v>
      </c>
      <c r="C494" s="11">
        <v>18812.5</v>
      </c>
      <c r="D494" s="12">
        <v>3.9399999999999998E-2</v>
      </c>
      <c r="E494" s="12">
        <v>2.8999999999999998E-3</v>
      </c>
    </row>
    <row r="495" spans="1:5" ht="14.25" customHeight="1">
      <c r="A495" s="10" t="s">
        <v>330</v>
      </c>
      <c r="B495" s="10">
        <v>507.15</v>
      </c>
      <c r="C495" s="11">
        <v>18758.349999999999</v>
      </c>
      <c r="D495" s="12">
        <v>-1.9599999999999999E-2</v>
      </c>
      <c r="E495" s="12">
        <v>7.4999999999999997E-3</v>
      </c>
    </row>
    <row r="496" spans="1:5" ht="14.25" customHeight="1">
      <c r="A496" s="10" t="s">
        <v>331</v>
      </c>
      <c r="B496" s="10">
        <v>517.29999999999995</v>
      </c>
      <c r="C496" s="11">
        <v>18618.05</v>
      </c>
      <c r="D496" s="12">
        <v>-1.11E-2</v>
      </c>
      <c r="E496" s="12">
        <v>3.0000000000000001E-3</v>
      </c>
    </row>
    <row r="497" spans="1:5" ht="14.25" customHeight="1">
      <c r="A497" s="10" t="s">
        <v>332</v>
      </c>
      <c r="B497" s="10">
        <v>523.1</v>
      </c>
      <c r="C497" s="11">
        <v>18562.75</v>
      </c>
      <c r="D497" s="12">
        <v>1.7999999999999999E-2</v>
      </c>
      <c r="E497" s="12">
        <v>2.7000000000000001E-3</v>
      </c>
    </row>
    <row r="498" spans="1:5" ht="14.25" customHeight="1">
      <c r="A498" s="10" t="s">
        <v>333</v>
      </c>
      <c r="B498" s="10">
        <v>513.85</v>
      </c>
      <c r="C498" s="11">
        <v>18512.75</v>
      </c>
      <c r="D498" s="12">
        <v>-2.8999999999999998E-3</v>
      </c>
      <c r="E498" s="12">
        <v>1.6000000000000001E-3</v>
      </c>
    </row>
    <row r="499" spans="1:5" ht="14.25" customHeight="1">
      <c r="A499" s="10" t="s">
        <v>334</v>
      </c>
      <c r="B499" s="10">
        <v>515.35</v>
      </c>
      <c r="C499" s="11">
        <v>18484.099999999999</v>
      </c>
      <c r="D499" s="12">
        <v>5.1000000000000004E-3</v>
      </c>
      <c r="E499" s="12">
        <v>1.1900000000000001E-2</v>
      </c>
    </row>
    <row r="500" spans="1:5" ht="14.25" customHeight="1">
      <c r="A500" s="10" t="s">
        <v>335</v>
      </c>
      <c r="B500" s="10">
        <v>512.75</v>
      </c>
      <c r="C500" s="11">
        <v>18267.25</v>
      </c>
      <c r="D500" s="12">
        <v>-1.3599999999999999E-2</v>
      </c>
      <c r="E500" s="12">
        <v>1.2999999999999999E-3</v>
      </c>
    </row>
    <row r="501" spans="1:5" ht="14.25" customHeight="1">
      <c r="A501" s="10" t="s">
        <v>336</v>
      </c>
      <c r="B501" s="10">
        <v>519.79999999999995</v>
      </c>
      <c r="C501" s="11">
        <v>18244.2</v>
      </c>
      <c r="D501" s="12">
        <v>2.3699999999999999E-2</v>
      </c>
      <c r="E501" s="12">
        <v>4.5999999999999999E-3</v>
      </c>
    </row>
    <row r="502" spans="1:5" ht="14.25" customHeight="1">
      <c r="A502" s="10" t="s">
        <v>340</v>
      </c>
      <c r="B502" s="10">
        <v>507.75</v>
      </c>
      <c r="C502" s="11">
        <v>18159.95</v>
      </c>
      <c r="D502" s="12">
        <v>2.1499999999999998E-2</v>
      </c>
      <c r="E502" s="12">
        <v>-8.0999999999999996E-3</v>
      </c>
    </row>
    <row r="503" spans="1:5" ht="14.25" customHeight="1">
      <c r="A503" s="10" t="s">
        <v>341</v>
      </c>
      <c r="B503" s="10">
        <v>497.05</v>
      </c>
      <c r="C503" s="11">
        <v>18307.650000000001</v>
      </c>
      <c r="D503" s="12">
        <v>-1.4E-3</v>
      </c>
      <c r="E503" s="12">
        <v>-2E-3</v>
      </c>
    </row>
    <row r="504" spans="1:5" ht="14.25" customHeight="1">
      <c r="A504" s="10" t="s">
        <v>342</v>
      </c>
      <c r="B504" s="10">
        <v>497.75</v>
      </c>
      <c r="C504" s="11">
        <v>18343.900000000001</v>
      </c>
      <c r="D504" s="12">
        <v>6.6E-3</v>
      </c>
      <c r="E504" s="12">
        <v>-3.5999999999999999E-3</v>
      </c>
    </row>
    <row r="505" spans="1:5" ht="14.25" customHeight="1">
      <c r="A505" s="10" t="s">
        <v>343</v>
      </c>
      <c r="B505" s="10">
        <v>494.5</v>
      </c>
      <c r="C505" s="11">
        <v>18409.650000000001</v>
      </c>
      <c r="D505" s="12">
        <v>2.1899999999999999E-2</v>
      </c>
      <c r="E505" s="12">
        <v>2.9999999999999997E-4</v>
      </c>
    </row>
    <row r="506" spans="1:5" ht="14.25" customHeight="1">
      <c r="A506" s="10" t="s">
        <v>344</v>
      </c>
      <c r="B506" s="10">
        <v>483.9</v>
      </c>
      <c r="C506" s="11">
        <v>18403.400000000001</v>
      </c>
      <c r="D506" s="12">
        <v>-4.8399999999999999E-2</v>
      </c>
      <c r="E506" s="12">
        <v>4.1000000000000003E-3</v>
      </c>
    </row>
    <row r="507" spans="1:5" ht="14.25" customHeight="1">
      <c r="A507" s="10" t="s">
        <v>345</v>
      </c>
      <c r="B507" s="10">
        <v>508.5</v>
      </c>
      <c r="C507" s="11">
        <v>18329.150000000001</v>
      </c>
      <c r="D507" s="12">
        <v>4.4999999999999997E-3</v>
      </c>
      <c r="E507" s="12">
        <v>-1.1000000000000001E-3</v>
      </c>
    </row>
    <row r="508" spans="1:5" ht="14.25" customHeight="1">
      <c r="A508" s="18">
        <v>44876</v>
      </c>
      <c r="B508" s="10">
        <v>506.2</v>
      </c>
      <c r="C508" s="11">
        <v>18349.7</v>
      </c>
      <c r="D508" s="12">
        <v>1.2699999999999999E-2</v>
      </c>
      <c r="E508" s="12">
        <v>1.78E-2</v>
      </c>
    </row>
    <row r="509" spans="1:5" ht="14.25" customHeight="1">
      <c r="A509" s="18">
        <v>44845</v>
      </c>
      <c r="B509" s="10">
        <v>499.85</v>
      </c>
      <c r="C509" s="11">
        <v>18028.2</v>
      </c>
      <c r="D509" s="12">
        <v>-1.9E-3</v>
      </c>
      <c r="E509" s="12">
        <v>-7.1000000000000004E-3</v>
      </c>
    </row>
    <row r="510" spans="1:5" ht="14.25" customHeight="1">
      <c r="A510" s="18">
        <v>44815</v>
      </c>
      <c r="B510" s="10">
        <v>500.8</v>
      </c>
      <c r="C510" s="11">
        <v>18157</v>
      </c>
      <c r="D510" s="12">
        <v>7.6E-3</v>
      </c>
      <c r="E510" s="12">
        <v>-2.5000000000000001E-3</v>
      </c>
    </row>
    <row r="511" spans="1:5" ht="14.25" customHeight="1">
      <c r="A511" s="18">
        <v>44753</v>
      </c>
      <c r="B511" s="10">
        <v>497</v>
      </c>
      <c r="C511" s="11">
        <v>18202.8</v>
      </c>
      <c r="D511" s="12">
        <v>4.3700000000000003E-2</v>
      </c>
      <c r="E511" s="12">
        <v>4.7000000000000002E-3</v>
      </c>
    </row>
    <row r="512" spans="1:5" ht="14.25" customHeight="1">
      <c r="A512" s="18">
        <v>44662</v>
      </c>
      <c r="B512" s="10">
        <v>476.2</v>
      </c>
      <c r="C512" s="11">
        <v>18117.150000000001</v>
      </c>
      <c r="D512" s="12">
        <v>2.2100000000000002E-2</v>
      </c>
      <c r="E512" s="12">
        <v>3.5999999999999999E-3</v>
      </c>
    </row>
    <row r="513" spans="1:5" ht="14.25" customHeight="1">
      <c r="A513" s="18">
        <v>44631</v>
      </c>
      <c r="B513" s="10">
        <v>465.9</v>
      </c>
      <c r="C513" s="11">
        <v>18052.7</v>
      </c>
      <c r="D513" s="12">
        <v>8.8000000000000005E-3</v>
      </c>
      <c r="E513" s="12">
        <v>-1.6999999999999999E-3</v>
      </c>
    </row>
    <row r="514" spans="1:5" ht="14.25" customHeight="1">
      <c r="A514" s="18">
        <v>44603</v>
      </c>
      <c r="B514" s="10">
        <v>461.85</v>
      </c>
      <c r="C514" s="11">
        <v>18082.849999999999</v>
      </c>
      <c r="D514" s="12">
        <v>-8.6E-3</v>
      </c>
      <c r="E514" s="12">
        <v>-3.3999999999999998E-3</v>
      </c>
    </row>
    <row r="515" spans="1:5" ht="14.25" customHeight="1">
      <c r="A515" s="18">
        <v>44572</v>
      </c>
      <c r="B515" s="10">
        <v>465.85</v>
      </c>
      <c r="C515" s="11">
        <v>18145.400000000001</v>
      </c>
      <c r="D515" s="12">
        <v>-0.02</v>
      </c>
      <c r="E515" s="12">
        <v>7.4000000000000003E-3</v>
      </c>
    </row>
    <row r="516" spans="1:5" ht="14.25" customHeight="1">
      <c r="A516" s="10" t="s">
        <v>346</v>
      </c>
      <c r="B516" s="10">
        <v>475.35</v>
      </c>
      <c r="C516" s="11">
        <v>18012.2</v>
      </c>
      <c r="D516" s="12">
        <v>1E-4</v>
      </c>
      <c r="E516" s="12">
        <v>1.2699999999999999E-2</v>
      </c>
    </row>
    <row r="517" spans="1:5" ht="14.25" customHeight="1">
      <c r="A517" s="10" t="s">
        <v>347</v>
      </c>
      <c r="B517" s="10">
        <v>475.3</v>
      </c>
      <c r="C517" s="11">
        <v>17786.8</v>
      </c>
      <c r="D517" s="12">
        <v>2.9000000000000001E-2</v>
      </c>
      <c r="E517" s="12">
        <v>2.8E-3</v>
      </c>
    </row>
    <row r="518" spans="1:5" ht="14.25" customHeight="1">
      <c r="A518" s="10" t="s">
        <v>348</v>
      </c>
      <c r="B518" s="10">
        <v>461.9</v>
      </c>
      <c r="C518" s="11">
        <v>17736.95</v>
      </c>
      <c r="D518" s="12">
        <v>9.1999999999999998E-3</v>
      </c>
      <c r="E518" s="12">
        <v>4.5999999999999999E-3</v>
      </c>
    </row>
    <row r="519" spans="1:5" ht="14.25" customHeight="1">
      <c r="A519" s="10" t="s">
        <v>349</v>
      </c>
      <c r="B519" s="10">
        <v>457.7</v>
      </c>
      <c r="C519" s="11">
        <v>17656.349999999999</v>
      </c>
      <c r="D519" s="12">
        <v>-1.2800000000000001E-2</v>
      </c>
      <c r="E519" s="12">
        <v>-4.1999999999999997E-3</v>
      </c>
    </row>
    <row r="520" spans="1:5" ht="14.25" customHeight="1">
      <c r="A520" s="10" t="s">
        <v>350</v>
      </c>
      <c r="B520" s="10">
        <v>463.65</v>
      </c>
      <c r="C520" s="11">
        <v>17730.75</v>
      </c>
      <c r="D520" s="12">
        <v>1.7600000000000001E-2</v>
      </c>
      <c r="E520" s="12">
        <v>8.8000000000000005E-3</v>
      </c>
    </row>
    <row r="521" spans="1:5" ht="14.25" customHeight="1">
      <c r="A521" s="10" t="s">
        <v>351</v>
      </c>
      <c r="B521" s="10">
        <v>455.65</v>
      </c>
      <c r="C521" s="11">
        <v>17576.3</v>
      </c>
      <c r="D521" s="12">
        <v>3.0200000000000001E-2</v>
      </c>
      <c r="E521" s="12">
        <v>6.9999999999999999E-4</v>
      </c>
    </row>
    <row r="522" spans="1:5" ht="14.25" customHeight="1">
      <c r="A522" s="10" t="s">
        <v>352</v>
      </c>
      <c r="B522" s="10">
        <v>442.3</v>
      </c>
      <c r="C522" s="11">
        <v>17563.95</v>
      </c>
      <c r="D522" s="12">
        <v>1.3299999999999999E-2</v>
      </c>
      <c r="E522" s="12">
        <v>3.0000000000000001E-3</v>
      </c>
    </row>
    <row r="523" spans="1:5" ht="14.25" customHeight="1">
      <c r="A523" s="10" t="s">
        <v>353</v>
      </c>
      <c r="B523" s="10">
        <v>436.5</v>
      </c>
      <c r="C523" s="11">
        <v>17512.25</v>
      </c>
      <c r="D523" s="12">
        <v>8.2000000000000007E-3</v>
      </c>
      <c r="E523" s="12">
        <v>1.4E-3</v>
      </c>
    </row>
    <row r="524" spans="1:5" ht="14.25" customHeight="1">
      <c r="A524" s="10" t="s">
        <v>354</v>
      </c>
      <c r="B524" s="10">
        <v>432.95</v>
      </c>
      <c r="C524" s="11">
        <v>17486.95</v>
      </c>
      <c r="D524" s="12">
        <v>-1.0999999999999999E-2</v>
      </c>
      <c r="E524" s="12">
        <v>1.01E-2</v>
      </c>
    </row>
    <row r="525" spans="1:5" ht="14.25" customHeight="1">
      <c r="A525" s="10" t="s">
        <v>355</v>
      </c>
      <c r="B525" s="10">
        <v>437.75</v>
      </c>
      <c r="C525" s="11">
        <v>17311.8</v>
      </c>
      <c r="D525" s="12">
        <v>4.1000000000000003E-3</v>
      </c>
      <c r="E525" s="12">
        <v>7.3000000000000001E-3</v>
      </c>
    </row>
    <row r="526" spans="1:5" ht="14.25" customHeight="1">
      <c r="A526" s="10" t="s">
        <v>356</v>
      </c>
      <c r="B526" s="10">
        <v>435.95</v>
      </c>
      <c r="C526" s="11">
        <v>17185.7</v>
      </c>
      <c r="D526" s="12">
        <v>-1.2200000000000001E-2</v>
      </c>
      <c r="E526" s="12">
        <v>1.01E-2</v>
      </c>
    </row>
    <row r="527" spans="1:5" ht="14.25" customHeight="1">
      <c r="A527" s="10" t="s">
        <v>357</v>
      </c>
      <c r="B527" s="10">
        <v>441.35</v>
      </c>
      <c r="C527" s="11">
        <v>17014.349999999999</v>
      </c>
      <c r="D527" s="12">
        <v>1.6899999999999998E-2</v>
      </c>
      <c r="E527" s="12">
        <v>-6.4000000000000003E-3</v>
      </c>
    </row>
    <row r="528" spans="1:5" ht="14.25" customHeight="1">
      <c r="A528" s="18">
        <v>44905</v>
      </c>
      <c r="B528" s="10">
        <v>434</v>
      </c>
      <c r="C528" s="11">
        <v>17123.599999999999</v>
      </c>
      <c r="D528" s="12">
        <v>-3.1E-2</v>
      </c>
      <c r="E528" s="12">
        <v>8.2000000000000007E-3</v>
      </c>
    </row>
    <row r="529" spans="1:5" ht="14.25" customHeight="1">
      <c r="A529" s="18">
        <v>44875</v>
      </c>
      <c r="B529" s="10">
        <v>447.9</v>
      </c>
      <c r="C529" s="11">
        <v>16983.55</v>
      </c>
      <c r="D529" s="12">
        <v>4.7100000000000003E-2</v>
      </c>
      <c r="E529" s="12">
        <v>-1.49E-2</v>
      </c>
    </row>
    <row r="530" spans="1:5" ht="14.25" customHeight="1">
      <c r="A530" s="18">
        <v>44844</v>
      </c>
      <c r="B530" s="10">
        <v>427.75</v>
      </c>
      <c r="C530" s="11">
        <v>17241</v>
      </c>
      <c r="D530" s="12">
        <v>-2.0999999999999999E-3</v>
      </c>
      <c r="E530" s="12">
        <v>-4.3E-3</v>
      </c>
    </row>
    <row r="531" spans="1:5" ht="14.25" customHeight="1">
      <c r="A531" s="18">
        <v>44752</v>
      </c>
      <c r="B531" s="10">
        <v>428.65</v>
      </c>
      <c r="C531" s="11">
        <v>17314.650000000001</v>
      </c>
      <c r="D531" s="12">
        <v>2.2700000000000001E-2</v>
      </c>
      <c r="E531" s="12">
        <v>-1E-3</v>
      </c>
    </row>
    <row r="532" spans="1:5" ht="14.25" customHeight="1">
      <c r="A532" s="18">
        <v>44722</v>
      </c>
      <c r="B532" s="10">
        <v>419.15</v>
      </c>
      <c r="C532" s="11">
        <v>17331.8</v>
      </c>
      <c r="D532" s="12">
        <v>4.0000000000000002E-4</v>
      </c>
      <c r="E532" s="12">
        <v>3.3E-3</v>
      </c>
    </row>
    <row r="533" spans="1:5" ht="14.25" customHeight="1">
      <c r="A533" s="18">
        <v>44661</v>
      </c>
      <c r="B533" s="10">
        <v>419</v>
      </c>
      <c r="C533" s="11">
        <v>17274.3</v>
      </c>
      <c r="D533" s="12">
        <v>-1.23E-2</v>
      </c>
      <c r="E533" s="12">
        <v>2.29E-2</v>
      </c>
    </row>
    <row r="534" spans="1:5" ht="14.25" customHeight="1">
      <c r="A534" s="18">
        <v>44630</v>
      </c>
      <c r="B534" s="10">
        <v>424.2</v>
      </c>
      <c r="C534" s="11">
        <v>16887.349999999999</v>
      </c>
      <c r="D534" s="12">
        <v>6.6E-3</v>
      </c>
      <c r="E534" s="12">
        <v>-1.21E-2</v>
      </c>
    </row>
    <row r="535" spans="1:5" ht="14.25" customHeight="1">
      <c r="A535" s="10" t="s">
        <v>358</v>
      </c>
      <c r="B535" s="10">
        <v>421.4</v>
      </c>
      <c r="C535" s="11">
        <v>17094.349999999999</v>
      </c>
      <c r="D535" s="12">
        <v>2.92E-2</v>
      </c>
      <c r="E535" s="12">
        <v>1.6400000000000001E-2</v>
      </c>
    </row>
    <row r="536" spans="1:5" ht="14.25" customHeight="1">
      <c r="A536" s="10" t="s">
        <v>359</v>
      </c>
      <c r="B536" s="10">
        <v>409.45</v>
      </c>
      <c r="C536" s="11">
        <v>16818.099999999999</v>
      </c>
      <c r="D536" s="12">
        <v>-1.2500000000000001E-2</v>
      </c>
      <c r="E536" s="12">
        <v>-2.3999999999999998E-3</v>
      </c>
    </row>
    <row r="537" spans="1:5" ht="14.25" customHeight="1">
      <c r="A537" s="10" t="s">
        <v>360</v>
      </c>
      <c r="B537" s="10">
        <v>414.65</v>
      </c>
      <c r="C537" s="11">
        <v>16858.599999999999</v>
      </c>
      <c r="D537" s="12">
        <v>-2.4799999999999999E-2</v>
      </c>
      <c r="E537" s="12">
        <v>-8.6999999999999994E-3</v>
      </c>
    </row>
    <row r="538" spans="1:5" ht="14.25" customHeight="1">
      <c r="A538" s="10" t="s">
        <v>361</v>
      </c>
      <c r="B538" s="10">
        <v>425.2</v>
      </c>
      <c r="C538" s="11">
        <v>17007.400000000001</v>
      </c>
      <c r="D538" s="12">
        <v>4.7199999999999999E-2</v>
      </c>
      <c r="E538" s="12">
        <v>-5.0000000000000001E-4</v>
      </c>
    </row>
    <row r="539" spans="1:5" ht="14.25" customHeight="1">
      <c r="A539" s="10" t="s">
        <v>362</v>
      </c>
      <c r="B539" s="10">
        <v>406.05</v>
      </c>
      <c r="C539" s="11">
        <v>17016.3</v>
      </c>
      <c r="D539" s="12">
        <v>-3.3799999999999997E-2</v>
      </c>
      <c r="E539" s="12">
        <v>-1.7999999999999999E-2</v>
      </c>
    </row>
    <row r="540" spans="1:5" ht="14.25" customHeight="1">
      <c r="A540" s="10" t="s">
        <v>363</v>
      </c>
      <c r="B540" s="10">
        <v>420.25</v>
      </c>
      <c r="C540" s="11">
        <v>17327.349999999999</v>
      </c>
      <c r="D540" s="12">
        <v>-2.92E-2</v>
      </c>
      <c r="E540" s="12">
        <v>-1.72E-2</v>
      </c>
    </row>
    <row r="541" spans="1:5" ht="14.25" customHeight="1">
      <c r="A541" s="10" t="s">
        <v>364</v>
      </c>
      <c r="B541" s="10">
        <v>432.9</v>
      </c>
      <c r="C541" s="11">
        <v>17629.8</v>
      </c>
      <c r="D541" s="12">
        <v>4.5999999999999999E-3</v>
      </c>
      <c r="E541" s="12">
        <v>-5.0000000000000001E-3</v>
      </c>
    </row>
    <row r="542" spans="1:5" ht="14.25" customHeight="1">
      <c r="A542" s="10" t="s">
        <v>365</v>
      </c>
      <c r="B542" s="10">
        <v>430.9</v>
      </c>
      <c r="C542" s="11">
        <v>17718.349999999999</v>
      </c>
      <c r="D542" s="12">
        <v>5.4999999999999997E-3</v>
      </c>
      <c r="E542" s="12">
        <v>-5.4999999999999997E-3</v>
      </c>
    </row>
    <row r="543" spans="1:5" ht="14.25" customHeight="1">
      <c r="A543" s="10" t="s">
        <v>366</v>
      </c>
      <c r="B543" s="10">
        <v>428.55</v>
      </c>
      <c r="C543" s="11">
        <v>17816.25</v>
      </c>
      <c r="D543" s="12">
        <v>-1.5E-3</v>
      </c>
      <c r="E543" s="12">
        <v>1.0999999999999999E-2</v>
      </c>
    </row>
    <row r="544" spans="1:5" ht="14.25" customHeight="1">
      <c r="A544" s="10" t="s">
        <v>367</v>
      </c>
      <c r="B544" s="10">
        <v>429.2</v>
      </c>
      <c r="C544" s="11">
        <v>17622.25</v>
      </c>
      <c r="D544" s="12">
        <v>4.2299999999999997E-2</v>
      </c>
      <c r="E544" s="12">
        <v>5.1999999999999998E-3</v>
      </c>
    </row>
    <row r="545" spans="1:5" ht="14.25" customHeight="1">
      <c r="A545" s="10" t="s">
        <v>368</v>
      </c>
      <c r="B545" s="10">
        <v>411.8</v>
      </c>
      <c r="C545" s="11">
        <v>17530.849999999999</v>
      </c>
      <c r="D545" s="12">
        <v>-6.5000000000000002E-2</v>
      </c>
      <c r="E545" s="12">
        <v>-1.9400000000000001E-2</v>
      </c>
    </row>
    <row r="546" spans="1:5" ht="14.25" customHeight="1">
      <c r="A546" s="10" t="s">
        <v>369</v>
      </c>
      <c r="B546" s="10">
        <v>440.45</v>
      </c>
      <c r="C546" s="11">
        <v>17877.400000000001</v>
      </c>
      <c r="D546" s="12">
        <v>2.9000000000000001E-2</v>
      </c>
      <c r="E546" s="12">
        <v>-7.0000000000000001E-3</v>
      </c>
    </row>
    <row r="547" spans="1:5" ht="14.25" customHeight="1">
      <c r="A547" s="10" t="s">
        <v>370</v>
      </c>
      <c r="B547" s="10">
        <v>428.05</v>
      </c>
      <c r="C547" s="11">
        <v>18003.75</v>
      </c>
      <c r="D547" s="12">
        <v>1.9E-2</v>
      </c>
      <c r="E547" s="12">
        <v>-3.7000000000000002E-3</v>
      </c>
    </row>
    <row r="548" spans="1:5" ht="14.25" customHeight="1">
      <c r="A548" s="10" t="s">
        <v>371</v>
      </c>
      <c r="B548" s="10">
        <v>420.05</v>
      </c>
      <c r="C548" s="11">
        <v>18070.05</v>
      </c>
      <c r="D548" s="12">
        <v>-1.01E-2</v>
      </c>
      <c r="E548" s="12">
        <v>7.4999999999999997E-3</v>
      </c>
    </row>
    <row r="549" spans="1:5" ht="14.25" customHeight="1">
      <c r="A549" s="18">
        <v>44904</v>
      </c>
      <c r="B549" s="10">
        <v>424.35</v>
      </c>
      <c r="C549" s="11">
        <v>17936.349999999999</v>
      </c>
      <c r="D549" s="12">
        <v>3.4000000000000002E-2</v>
      </c>
      <c r="E549" s="12">
        <v>5.7999999999999996E-3</v>
      </c>
    </row>
    <row r="550" spans="1:5" ht="14.25" customHeight="1">
      <c r="A550" s="18">
        <v>44813</v>
      </c>
      <c r="B550" s="10">
        <v>410.4</v>
      </c>
      <c r="C550" s="11">
        <v>17833.349999999999</v>
      </c>
      <c r="D550" s="12">
        <v>-2.63E-2</v>
      </c>
      <c r="E550" s="12">
        <v>1.9E-3</v>
      </c>
    </row>
    <row r="551" spans="1:5" ht="14.25" customHeight="1">
      <c r="A551" s="18">
        <v>44782</v>
      </c>
      <c r="B551" s="10">
        <v>421.5</v>
      </c>
      <c r="C551" s="11">
        <v>17798.75</v>
      </c>
      <c r="D551" s="12">
        <v>4.0000000000000002E-4</v>
      </c>
      <c r="E551" s="12">
        <v>9.9000000000000008E-3</v>
      </c>
    </row>
    <row r="552" spans="1:5" ht="14.25" customHeight="1">
      <c r="A552" s="18">
        <v>44751</v>
      </c>
      <c r="B552" s="10">
        <v>421.35</v>
      </c>
      <c r="C552" s="11">
        <v>17624.400000000001</v>
      </c>
      <c r="D552" s="12">
        <v>-1.83E-2</v>
      </c>
      <c r="E552" s="12">
        <v>-1.8E-3</v>
      </c>
    </row>
    <row r="553" spans="1:5" ht="14.25" customHeight="1">
      <c r="A553" s="18">
        <v>44721</v>
      </c>
      <c r="B553" s="10">
        <v>429.2</v>
      </c>
      <c r="C553" s="11">
        <v>17655.599999999999</v>
      </c>
      <c r="D553" s="12">
        <v>6.2199999999999998E-2</v>
      </c>
      <c r="E553" s="12">
        <v>-5.9999999999999995E-4</v>
      </c>
    </row>
    <row r="554" spans="1:5" ht="14.25" customHeight="1">
      <c r="A554" s="18">
        <v>44690</v>
      </c>
      <c r="B554" s="10">
        <v>404.05</v>
      </c>
      <c r="C554" s="11">
        <v>17665.8</v>
      </c>
      <c r="D554" s="12">
        <v>8.0000000000000002E-3</v>
      </c>
      <c r="E554" s="12">
        <v>7.1999999999999998E-3</v>
      </c>
    </row>
    <row r="555" spans="1:5" ht="14.25" customHeight="1">
      <c r="A555" s="18">
        <v>44601</v>
      </c>
      <c r="B555" s="10">
        <v>400.85</v>
      </c>
      <c r="C555" s="11">
        <v>17539.45</v>
      </c>
      <c r="D555" s="12">
        <v>-4.1999999999999997E-3</v>
      </c>
      <c r="E555" s="12">
        <v>-2.0000000000000001E-4</v>
      </c>
    </row>
    <row r="556" spans="1:5" ht="14.25" customHeight="1">
      <c r="A556" s="18">
        <v>44570</v>
      </c>
      <c r="B556" s="10">
        <v>402.55</v>
      </c>
      <c r="C556" s="11">
        <v>17542.8</v>
      </c>
      <c r="D556" s="12">
        <v>-1.4200000000000001E-2</v>
      </c>
      <c r="E556" s="12">
        <v>-1.2200000000000001E-2</v>
      </c>
    </row>
    <row r="557" spans="1:5" ht="14.25" customHeight="1">
      <c r="A557" s="10" t="s">
        <v>372</v>
      </c>
      <c r="B557" s="10">
        <v>408.35</v>
      </c>
      <c r="C557" s="11">
        <v>17759.3</v>
      </c>
      <c r="D557" s="12">
        <v>-5.7999999999999996E-3</v>
      </c>
      <c r="E557" s="12">
        <v>2.58E-2</v>
      </c>
    </row>
    <row r="558" spans="1:5" ht="14.25" customHeight="1">
      <c r="A558" s="10" t="s">
        <v>373</v>
      </c>
      <c r="B558" s="10">
        <v>410.75</v>
      </c>
      <c r="C558" s="11">
        <v>17312.900000000001</v>
      </c>
      <c r="D558" s="12">
        <v>5.1499999999999997E-2</v>
      </c>
      <c r="E558" s="12">
        <v>-1.4E-2</v>
      </c>
    </row>
    <row r="559" spans="1:5" ht="14.25" customHeight="1">
      <c r="A559" s="10" t="s">
        <v>374</v>
      </c>
      <c r="B559" s="10">
        <v>390.65</v>
      </c>
      <c r="C559" s="11">
        <v>17558.900000000001</v>
      </c>
      <c r="D559" s="12">
        <v>5.3999999999999999E-2</v>
      </c>
      <c r="E559" s="12">
        <v>2.0999999999999999E-3</v>
      </c>
    </row>
    <row r="560" spans="1:5" ht="14.25" customHeight="1">
      <c r="A560" s="10" t="s">
        <v>375</v>
      </c>
      <c r="B560" s="10">
        <v>370.65</v>
      </c>
      <c r="C560" s="11">
        <v>17522.45</v>
      </c>
      <c r="D560" s="12">
        <v>-1.1000000000000001E-3</v>
      </c>
      <c r="E560" s="12">
        <v>-4.7000000000000002E-3</v>
      </c>
    </row>
    <row r="561" spans="1:5" ht="14.25" customHeight="1">
      <c r="A561" s="10" t="s">
        <v>376</v>
      </c>
      <c r="B561" s="10">
        <v>371.05</v>
      </c>
      <c r="C561" s="11">
        <v>17604.95</v>
      </c>
      <c r="D561" s="12">
        <v>2.9700000000000001E-2</v>
      </c>
      <c r="E561" s="12">
        <v>1.6000000000000001E-3</v>
      </c>
    </row>
    <row r="562" spans="1:5" ht="14.25" customHeight="1">
      <c r="A562" s="10" t="s">
        <v>377</v>
      </c>
      <c r="B562" s="10">
        <v>360.35</v>
      </c>
      <c r="C562" s="11">
        <v>17577.5</v>
      </c>
      <c r="D562" s="12">
        <v>-1.6999999999999999E-3</v>
      </c>
      <c r="E562" s="12">
        <v>5.0000000000000001E-3</v>
      </c>
    </row>
    <row r="563" spans="1:5" ht="14.25" customHeight="1">
      <c r="A563" s="10" t="s">
        <v>378</v>
      </c>
      <c r="B563" s="10">
        <v>360.95</v>
      </c>
      <c r="C563" s="11">
        <v>17490.7</v>
      </c>
      <c r="D563" s="12">
        <v>-1.7999999999999999E-2</v>
      </c>
      <c r="E563" s="12">
        <v>-1.5100000000000001E-2</v>
      </c>
    </row>
    <row r="564" spans="1:5" ht="14.25" customHeight="1">
      <c r="A564" s="10" t="s">
        <v>379</v>
      </c>
      <c r="B564" s="10">
        <v>367.55</v>
      </c>
      <c r="C564" s="11">
        <v>17758.45</v>
      </c>
      <c r="D564" s="12">
        <v>-1.09E-2</v>
      </c>
      <c r="E564" s="12">
        <v>-1.0999999999999999E-2</v>
      </c>
    </row>
    <row r="565" spans="1:5" ht="14.25" customHeight="1">
      <c r="A565" s="10" t="s">
        <v>380</v>
      </c>
      <c r="B565" s="10">
        <v>371.6</v>
      </c>
      <c r="C565" s="11">
        <v>17956.5</v>
      </c>
      <c r="D565" s="12">
        <v>-4.4000000000000003E-3</v>
      </c>
      <c r="E565" s="12">
        <v>6.9999999999999999E-4</v>
      </c>
    </row>
    <row r="566" spans="1:5" ht="14.25" customHeight="1">
      <c r="A566" s="10" t="s">
        <v>381</v>
      </c>
      <c r="B566" s="10">
        <v>373.25</v>
      </c>
      <c r="C566" s="11">
        <v>17944.25</v>
      </c>
      <c r="D566" s="12">
        <v>-8.8999999999999999E-3</v>
      </c>
      <c r="E566" s="12">
        <v>6.7000000000000002E-3</v>
      </c>
    </row>
    <row r="567" spans="1:5" ht="14.25" customHeight="1">
      <c r="A567" s="10" t="s">
        <v>382</v>
      </c>
      <c r="B567" s="10">
        <v>376.6</v>
      </c>
      <c r="C567" s="11">
        <v>17825.25</v>
      </c>
      <c r="D567" s="12">
        <v>3.7000000000000002E-3</v>
      </c>
      <c r="E567" s="12">
        <v>7.1999999999999998E-3</v>
      </c>
    </row>
    <row r="568" spans="1:5" ht="14.25" customHeight="1">
      <c r="A568" s="18">
        <v>44903</v>
      </c>
      <c r="B568" s="10">
        <v>375.2</v>
      </c>
      <c r="C568" s="11">
        <v>17698.150000000001</v>
      </c>
      <c r="D568" s="12">
        <v>7.4999999999999997E-3</v>
      </c>
      <c r="E568" s="12">
        <v>2.2000000000000001E-3</v>
      </c>
    </row>
    <row r="569" spans="1:5" ht="14.25" customHeight="1">
      <c r="A569" s="18">
        <v>44873</v>
      </c>
      <c r="B569" s="10">
        <v>372.4</v>
      </c>
      <c r="C569" s="11">
        <v>17659</v>
      </c>
      <c r="D569" s="12">
        <v>7.3000000000000001E-3</v>
      </c>
      <c r="E569" s="12">
        <v>7.1000000000000004E-3</v>
      </c>
    </row>
    <row r="570" spans="1:5" ht="14.25" customHeight="1">
      <c r="A570" s="18">
        <v>44842</v>
      </c>
      <c r="B570" s="10">
        <v>369.7</v>
      </c>
      <c r="C570" s="11">
        <v>17534.75</v>
      </c>
      <c r="D570" s="12">
        <v>-1.4500000000000001E-2</v>
      </c>
      <c r="E570" s="12">
        <v>5.9999999999999995E-4</v>
      </c>
    </row>
    <row r="571" spans="1:5" ht="14.25" customHeight="1">
      <c r="A571" s="18">
        <v>44781</v>
      </c>
      <c r="B571" s="10">
        <v>375.15</v>
      </c>
      <c r="C571" s="11">
        <v>17525.099999999999</v>
      </c>
      <c r="D571" s="12">
        <v>7.4000000000000003E-3</v>
      </c>
      <c r="E571" s="12">
        <v>7.3000000000000001E-3</v>
      </c>
    </row>
    <row r="572" spans="1:5" ht="14.25" customHeight="1">
      <c r="A572" s="18">
        <v>44689</v>
      </c>
      <c r="B572" s="10">
        <v>372.4</v>
      </c>
      <c r="C572" s="11">
        <v>17397.5</v>
      </c>
      <c r="D572" s="12">
        <v>-2.1499999999999998E-2</v>
      </c>
      <c r="E572" s="12">
        <v>8.9999999999999998E-4</v>
      </c>
    </row>
    <row r="573" spans="1:5" ht="14.25" customHeight="1">
      <c r="A573" s="18">
        <v>44659</v>
      </c>
      <c r="B573" s="10">
        <v>380.6</v>
      </c>
      <c r="C573" s="11">
        <v>17382</v>
      </c>
      <c r="D573" s="12">
        <v>2.0400000000000001E-2</v>
      </c>
      <c r="E573" s="12">
        <v>-4.0000000000000002E-4</v>
      </c>
    </row>
    <row r="574" spans="1:5" ht="14.25" customHeight="1">
      <c r="A574" s="18">
        <v>44628</v>
      </c>
      <c r="B574" s="10">
        <v>373</v>
      </c>
      <c r="C574" s="11">
        <v>17388.150000000001</v>
      </c>
      <c r="D574" s="12">
        <v>5.7000000000000002E-3</v>
      </c>
      <c r="E574" s="12">
        <v>2.5000000000000001E-3</v>
      </c>
    </row>
    <row r="575" spans="1:5" ht="14.25" customHeight="1">
      <c r="A575" s="18">
        <v>44600</v>
      </c>
      <c r="B575" s="10">
        <v>370.9</v>
      </c>
      <c r="C575" s="11">
        <v>17345.45</v>
      </c>
      <c r="D575" s="12">
        <v>-1.03E-2</v>
      </c>
      <c r="E575" s="12">
        <v>2.9999999999999997E-4</v>
      </c>
    </row>
    <row r="576" spans="1:5" ht="14.25" customHeight="1">
      <c r="A576" s="18">
        <v>44569</v>
      </c>
      <c r="B576" s="10">
        <v>374.75</v>
      </c>
      <c r="C576" s="11">
        <v>17340.05</v>
      </c>
      <c r="D576" s="12">
        <v>1.1299999999999999E-2</v>
      </c>
      <c r="E576" s="12">
        <v>1.06E-2</v>
      </c>
    </row>
    <row r="577" spans="1:5" ht="14.25" customHeight="1">
      <c r="A577" s="10" t="s">
        <v>383</v>
      </c>
      <c r="B577" s="10">
        <v>370.55</v>
      </c>
      <c r="C577" s="11">
        <v>17158.25</v>
      </c>
      <c r="D577" s="12">
        <v>-2E-3</v>
      </c>
      <c r="E577" s="12">
        <v>1.35E-2</v>
      </c>
    </row>
    <row r="578" spans="1:5" ht="14.25" customHeight="1">
      <c r="A578" s="10" t="s">
        <v>384</v>
      </c>
      <c r="B578" s="10">
        <v>371.3</v>
      </c>
      <c r="C578" s="11">
        <v>16929.599999999999</v>
      </c>
      <c r="D578" s="12">
        <v>4.7000000000000002E-3</v>
      </c>
      <c r="E578" s="12">
        <v>1.7299999999999999E-2</v>
      </c>
    </row>
    <row r="579" spans="1:5" ht="14.25" customHeight="1">
      <c r="A579" s="10" t="s">
        <v>385</v>
      </c>
      <c r="B579" s="10">
        <v>369.55</v>
      </c>
      <c r="C579" s="11">
        <v>16641.8</v>
      </c>
      <c r="D579" s="12">
        <v>-1E-4</v>
      </c>
      <c r="E579" s="12">
        <v>9.5999999999999992E-3</v>
      </c>
    </row>
    <row r="580" spans="1:5" ht="14.25" customHeight="1">
      <c r="A580" s="10" t="s">
        <v>386</v>
      </c>
      <c r="B580" s="10">
        <v>369.6</v>
      </c>
      <c r="C580" s="11">
        <v>16483.849999999999</v>
      </c>
      <c r="D580" s="12">
        <v>-5.1999999999999998E-3</v>
      </c>
      <c r="E580" s="12">
        <v>-8.8000000000000005E-3</v>
      </c>
    </row>
    <row r="581" spans="1:5" ht="14.25" customHeight="1">
      <c r="A581" s="10" t="s">
        <v>387</v>
      </c>
      <c r="B581" s="10">
        <v>371.55</v>
      </c>
      <c r="C581" s="11">
        <v>16631</v>
      </c>
      <c r="D581" s="12">
        <v>2.3E-3</v>
      </c>
      <c r="E581" s="12">
        <v>-5.3E-3</v>
      </c>
    </row>
    <row r="582" spans="1:5" ht="14.25" customHeight="1">
      <c r="A582" s="10" t="s">
        <v>388</v>
      </c>
      <c r="B582" s="10">
        <v>370.7</v>
      </c>
      <c r="C582" s="11">
        <v>16719.45</v>
      </c>
      <c r="D582" s="12">
        <v>5.4000000000000003E-3</v>
      </c>
      <c r="E582" s="12">
        <v>6.8999999999999999E-3</v>
      </c>
    </row>
    <row r="583" spans="1:5" ht="14.25" customHeight="1">
      <c r="A583" s="10" t="s">
        <v>389</v>
      </c>
      <c r="B583" s="10">
        <v>368.7</v>
      </c>
      <c r="C583" s="11">
        <v>16605.25</v>
      </c>
      <c r="D583" s="12">
        <v>-5.4000000000000003E-3</v>
      </c>
      <c r="E583" s="12">
        <v>5.1000000000000004E-3</v>
      </c>
    </row>
    <row r="584" spans="1:5" ht="14.25" customHeight="1">
      <c r="A584" s="10" t="s">
        <v>390</v>
      </c>
      <c r="B584" s="10">
        <v>370.7</v>
      </c>
      <c r="C584" s="11">
        <v>16520.849999999999</v>
      </c>
      <c r="D584" s="12">
        <v>5.0000000000000001E-4</v>
      </c>
      <c r="E584" s="12">
        <v>1.0999999999999999E-2</v>
      </c>
    </row>
    <row r="585" spans="1:5" ht="14.25" customHeight="1">
      <c r="A585" s="10" t="s">
        <v>391</v>
      </c>
      <c r="B585" s="10">
        <v>370.5</v>
      </c>
      <c r="C585" s="11">
        <v>16340.55</v>
      </c>
      <c r="D585" s="12">
        <v>9.4999999999999998E-3</v>
      </c>
      <c r="E585" s="12">
        <v>3.8E-3</v>
      </c>
    </row>
    <row r="586" spans="1:5" ht="14.25" customHeight="1">
      <c r="A586" s="10" t="s">
        <v>392</v>
      </c>
      <c r="B586" s="10">
        <v>367</v>
      </c>
      <c r="C586" s="11">
        <v>16278.5</v>
      </c>
      <c r="D586" s="12">
        <v>6.4000000000000003E-3</v>
      </c>
      <c r="E586" s="12">
        <v>1.43E-2</v>
      </c>
    </row>
    <row r="587" spans="1:5" ht="14.25" customHeight="1">
      <c r="A587" s="10" t="s">
        <v>393</v>
      </c>
      <c r="B587" s="10">
        <v>364.65</v>
      </c>
      <c r="C587" s="11">
        <v>16049.2</v>
      </c>
      <c r="D587" s="12">
        <v>1.0800000000000001E-2</v>
      </c>
      <c r="E587" s="12">
        <v>6.8999999999999999E-3</v>
      </c>
    </row>
    <row r="588" spans="1:5" ht="14.25" customHeight="1">
      <c r="A588" s="10" t="s">
        <v>394</v>
      </c>
      <c r="B588" s="10">
        <v>360.75</v>
      </c>
      <c r="C588" s="11">
        <v>15938.65</v>
      </c>
      <c r="D588" s="12">
        <v>-1.1599999999999999E-2</v>
      </c>
      <c r="E588" s="12">
        <v>-1.8E-3</v>
      </c>
    </row>
    <row r="589" spans="1:5" ht="14.25" customHeight="1">
      <c r="A589" s="10" t="s">
        <v>395</v>
      </c>
      <c r="B589" s="10">
        <v>365</v>
      </c>
      <c r="C589" s="11">
        <v>15966.65</v>
      </c>
      <c r="D589" s="12">
        <v>2.6100000000000002E-2</v>
      </c>
      <c r="E589" s="12">
        <v>-5.7000000000000002E-3</v>
      </c>
    </row>
    <row r="590" spans="1:5" ht="14.25" customHeight="1">
      <c r="A590" s="18">
        <v>44902</v>
      </c>
      <c r="B590" s="10">
        <v>355.7</v>
      </c>
      <c r="C590" s="11">
        <v>16058.3</v>
      </c>
      <c r="D590" s="12">
        <v>4.4000000000000003E-3</v>
      </c>
      <c r="E590" s="12">
        <v>-9.7000000000000003E-3</v>
      </c>
    </row>
    <row r="591" spans="1:5" ht="14.25" customHeight="1">
      <c r="A591" s="18">
        <v>44872</v>
      </c>
      <c r="B591" s="10">
        <v>354.15</v>
      </c>
      <c r="C591" s="11">
        <v>16216</v>
      </c>
      <c r="D591" s="12">
        <v>-3.8E-3</v>
      </c>
      <c r="E591" s="12">
        <v>-2.9999999999999997E-4</v>
      </c>
    </row>
    <row r="592" spans="1:5" ht="14.25" customHeight="1">
      <c r="A592" s="18">
        <v>44780</v>
      </c>
      <c r="B592" s="10">
        <v>355.5</v>
      </c>
      <c r="C592" s="11">
        <v>16220.6</v>
      </c>
      <c r="D592" s="12">
        <v>-5.8999999999999999E-3</v>
      </c>
      <c r="E592" s="12">
        <v>5.4000000000000003E-3</v>
      </c>
    </row>
    <row r="593" spans="1:5" ht="14.25" customHeight="1">
      <c r="A593" s="18">
        <v>44749</v>
      </c>
      <c r="B593" s="10">
        <v>357.6</v>
      </c>
      <c r="C593" s="11">
        <v>16132.9</v>
      </c>
      <c r="D593" s="12">
        <v>7.1999999999999998E-3</v>
      </c>
      <c r="E593" s="12">
        <v>8.8999999999999999E-3</v>
      </c>
    </row>
    <row r="594" spans="1:5" ht="14.25" customHeight="1">
      <c r="A594" s="18">
        <v>44719</v>
      </c>
      <c r="B594" s="10">
        <v>355.05</v>
      </c>
      <c r="C594" s="11">
        <v>15989.8</v>
      </c>
      <c r="D594" s="12">
        <v>-6.9999999999999999E-4</v>
      </c>
      <c r="E594" s="12">
        <v>1.1299999999999999E-2</v>
      </c>
    </row>
    <row r="595" spans="1:5" ht="14.25" customHeight="1">
      <c r="A595" s="18">
        <v>44688</v>
      </c>
      <c r="B595" s="10">
        <v>355.3</v>
      </c>
      <c r="C595" s="11">
        <v>15810.85</v>
      </c>
      <c r="D595" s="12">
        <v>-2.8E-3</v>
      </c>
      <c r="E595" s="12">
        <v>-1.5E-3</v>
      </c>
    </row>
    <row r="596" spans="1:5" ht="14.25" customHeight="1">
      <c r="A596" s="18">
        <v>44658</v>
      </c>
      <c r="B596" s="10">
        <v>356.3</v>
      </c>
      <c r="C596" s="11">
        <v>15835.35</v>
      </c>
      <c r="D596" s="12">
        <v>5.1000000000000004E-3</v>
      </c>
      <c r="E596" s="12">
        <v>5.3E-3</v>
      </c>
    </row>
    <row r="597" spans="1:5" ht="14.25" customHeight="1">
      <c r="A597" s="18">
        <v>44568</v>
      </c>
      <c r="B597" s="10">
        <v>354.5</v>
      </c>
      <c r="C597" s="11">
        <v>15752.05</v>
      </c>
      <c r="D597" s="12">
        <v>-6.1999999999999998E-3</v>
      </c>
      <c r="E597" s="12">
        <v>-1.8E-3</v>
      </c>
    </row>
    <row r="598" spans="1:5" ht="14.25" customHeight="1">
      <c r="A598" s="10" t="s">
        <v>396</v>
      </c>
      <c r="B598" s="10">
        <v>356.7</v>
      </c>
      <c r="C598" s="11">
        <v>15780.25</v>
      </c>
      <c r="D598" s="12">
        <v>5.8999999999999999E-3</v>
      </c>
      <c r="E598" s="12">
        <v>-1.1999999999999999E-3</v>
      </c>
    </row>
    <row r="599" spans="1:5" ht="14.25" customHeight="1">
      <c r="A599" s="10" t="s">
        <v>397</v>
      </c>
      <c r="B599" s="10">
        <v>354.6</v>
      </c>
      <c r="C599" s="11">
        <v>15799.1</v>
      </c>
      <c r="D599" s="12">
        <v>-1.77E-2</v>
      </c>
      <c r="E599" s="12">
        <v>-3.2000000000000002E-3</v>
      </c>
    </row>
    <row r="600" spans="1:5" ht="14.25" customHeight="1">
      <c r="A600" s="10" t="s">
        <v>398</v>
      </c>
      <c r="B600" s="10">
        <v>361</v>
      </c>
      <c r="C600" s="11">
        <v>15850.2</v>
      </c>
      <c r="D600" s="12">
        <v>-9.2999999999999992E-3</v>
      </c>
      <c r="E600" s="12">
        <v>1.1000000000000001E-3</v>
      </c>
    </row>
    <row r="601" spans="1:5" ht="14.25" customHeight="1">
      <c r="A601" s="10" t="s">
        <v>399</v>
      </c>
      <c r="B601" s="10">
        <v>364.4</v>
      </c>
      <c r="C601" s="11">
        <v>15832.05</v>
      </c>
      <c r="D601" s="12">
        <v>-7.1999999999999998E-3</v>
      </c>
      <c r="E601" s="12">
        <v>8.5000000000000006E-3</v>
      </c>
    </row>
    <row r="602" spans="1:5" ht="14.25" customHeight="1">
      <c r="A602" s="10" t="s">
        <v>400</v>
      </c>
      <c r="B602" s="10">
        <v>367.05</v>
      </c>
      <c r="C602" s="11">
        <v>15699.25</v>
      </c>
      <c r="D602" s="12">
        <v>4.7999999999999996E-3</v>
      </c>
      <c r="E602" s="12">
        <v>9.1999999999999998E-3</v>
      </c>
    </row>
    <row r="603" spans="1:5" ht="14.25" customHeight="1">
      <c r="A603" s="10" t="s">
        <v>401</v>
      </c>
      <c r="B603" s="10">
        <v>365.3</v>
      </c>
      <c r="C603" s="11">
        <v>15556.65</v>
      </c>
      <c r="D603" s="12">
        <v>2.2499999999999999E-2</v>
      </c>
      <c r="E603" s="12">
        <v>9.2999999999999992E-3</v>
      </c>
    </row>
    <row r="604" spans="1:5" ht="14.25" customHeight="1">
      <c r="A604" s="10" t="s">
        <v>402</v>
      </c>
      <c r="B604" s="10">
        <v>357.25</v>
      </c>
      <c r="C604" s="11">
        <v>15413.3</v>
      </c>
      <c r="D604" s="12">
        <v>-7.4000000000000003E-3</v>
      </c>
      <c r="E604" s="12">
        <v>-1.44E-2</v>
      </c>
    </row>
    <row r="605" spans="1:5" ht="14.25" customHeight="1">
      <c r="A605" s="10" t="s">
        <v>403</v>
      </c>
      <c r="B605" s="10">
        <v>359.9</v>
      </c>
      <c r="C605" s="11">
        <v>15638.8</v>
      </c>
      <c r="D605" s="12">
        <v>1.24E-2</v>
      </c>
      <c r="E605" s="12">
        <v>1.8800000000000001E-2</v>
      </c>
    </row>
    <row r="606" spans="1:5" ht="14.25" customHeight="1">
      <c r="A606" s="10" t="s">
        <v>404</v>
      </c>
      <c r="B606" s="10">
        <v>355.5</v>
      </c>
      <c r="C606" s="11">
        <v>15350.15</v>
      </c>
      <c r="D606" s="12">
        <v>-1.55E-2</v>
      </c>
      <c r="E606" s="12">
        <v>3.7000000000000002E-3</v>
      </c>
    </row>
    <row r="607" spans="1:5" ht="14.25" customHeight="1">
      <c r="A607" s="10" t="s">
        <v>405</v>
      </c>
      <c r="B607" s="10">
        <v>361.1</v>
      </c>
      <c r="C607" s="11">
        <v>15293.5</v>
      </c>
      <c r="D607" s="12">
        <v>2.4400000000000002E-2</v>
      </c>
      <c r="E607" s="12">
        <v>-4.4000000000000003E-3</v>
      </c>
    </row>
    <row r="608" spans="1:5" ht="14.25" customHeight="1">
      <c r="A608" s="10" t="s">
        <v>406</v>
      </c>
      <c r="B608" s="10">
        <v>352.5</v>
      </c>
      <c r="C608" s="11">
        <v>15360.6</v>
      </c>
      <c r="D608" s="12">
        <v>-3.0000000000000001E-3</v>
      </c>
      <c r="E608" s="12">
        <v>-2.1100000000000001E-2</v>
      </c>
    </row>
    <row r="609" spans="1:5" ht="14.25" customHeight="1">
      <c r="A609" s="10" t="s">
        <v>407</v>
      </c>
      <c r="B609" s="10">
        <v>353.55</v>
      </c>
      <c r="C609" s="11">
        <v>15692.15</v>
      </c>
      <c r="D609" s="12">
        <v>-2.0999999999999999E-3</v>
      </c>
      <c r="E609" s="12">
        <v>-2.5000000000000001E-3</v>
      </c>
    </row>
    <row r="610" spans="1:5" ht="14.25" customHeight="1">
      <c r="A610" s="10" t="s">
        <v>408</v>
      </c>
      <c r="B610" s="10">
        <v>354.3</v>
      </c>
      <c r="C610" s="11">
        <v>15732.1</v>
      </c>
      <c r="D610" s="12">
        <v>-1.1000000000000001E-3</v>
      </c>
      <c r="E610" s="12">
        <v>-2.7000000000000001E-3</v>
      </c>
    </row>
    <row r="611" spans="1:5" ht="14.25" customHeight="1">
      <c r="A611" s="10" t="s">
        <v>409</v>
      </c>
      <c r="B611" s="10">
        <v>354.7</v>
      </c>
      <c r="C611" s="11">
        <v>15774.4</v>
      </c>
      <c r="D611" s="12">
        <v>-2.8000000000000001E-2</v>
      </c>
      <c r="E611" s="12">
        <v>-2.64E-2</v>
      </c>
    </row>
    <row r="612" spans="1:5" ht="14.25" customHeight="1">
      <c r="A612" s="18">
        <v>44840</v>
      </c>
      <c r="B612" s="10">
        <v>364.9</v>
      </c>
      <c r="C612" s="11">
        <v>16201.8</v>
      </c>
      <c r="D612" s="12">
        <v>-5.0000000000000001E-4</v>
      </c>
      <c r="E612" s="12">
        <v>-1.6799999999999999E-2</v>
      </c>
    </row>
    <row r="613" spans="1:5" ht="14.25" customHeight="1">
      <c r="A613" s="18">
        <v>44810</v>
      </c>
      <c r="B613" s="10">
        <v>365.1</v>
      </c>
      <c r="C613" s="11">
        <v>16478.099999999999</v>
      </c>
      <c r="D613" s="12">
        <v>-1.6400000000000001E-2</v>
      </c>
      <c r="E613" s="12">
        <v>7.4000000000000003E-3</v>
      </c>
    </row>
    <row r="614" spans="1:5" ht="14.25" customHeight="1">
      <c r="A614" s="18">
        <v>44779</v>
      </c>
      <c r="B614" s="10">
        <v>371.2</v>
      </c>
      <c r="C614" s="11">
        <v>16356.25</v>
      </c>
      <c r="D614" s="12">
        <v>2.0199999999999999E-2</v>
      </c>
      <c r="E614" s="12">
        <v>-3.7000000000000002E-3</v>
      </c>
    </row>
    <row r="615" spans="1:5" ht="14.25" customHeight="1">
      <c r="A615" s="18">
        <v>44748</v>
      </c>
      <c r="B615" s="10">
        <v>363.85</v>
      </c>
      <c r="C615" s="11">
        <v>16416.349999999999</v>
      </c>
      <c r="D615" s="12">
        <v>-1.8E-3</v>
      </c>
      <c r="E615" s="12">
        <v>-9.1999999999999998E-3</v>
      </c>
    </row>
    <row r="616" spans="1:5" ht="14.25" customHeight="1">
      <c r="A616" s="18">
        <v>44718</v>
      </c>
      <c r="B616" s="10">
        <v>364.5</v>
      </c>
      <c r="C616" s="11">
        <v>16569.55</v>
      </c>
      <c r="D616" s="12">
        <v>9.4000000000000004E-3</v>
      </c>
      <c r="E616" s="12">
        <v>-8.9999999999999998E-4</v>
      </c>
    </row>
    <row r="617" spans="1:5" ht="14.25" customHeight="1">
      <c r="A617" s="18">
        <v>44626</v>
      </c>
      <c r="B617" s="10">
        <v>361.1</v>
      </c>
      <c r="C617" s="11">
        <v>16584.3</v>
      </c>
      <c r="D617" s="12">
        <v>-5.4999999999999997E-3</v>
      </c>
      <c r="E617" s="12">
        <v>-2.5999999999999999E-3</v>
      </c>
    </row>
    <row r="618" spans="1:5" ht="14.25" customHeight="1">
      <c r="A618" s="18">
        <v>44598</v>
      </c>
      <c r="B618" s="10">
        <v>363.1</v>
      </c>
      <c r="C618" s="11">
        <v>16628</v>
      </c>
      <c r="D618" s="12">
        <v>1.8E-3</v>
      </c>
      <c r="E618" s="12">
        <v>6.4000000000000003E-3</v>
      </c>
    </row>
    <row r="619" spans="1:5" ht="14.25" customHeight="1">
      <c r="A619" s="18">
        <v>44567</v>
      </c>
      <c r="B619" s="10">
        <v>362.45</v>
      </c>
      <c r="C619" s="11">
        <v>16522.75</v>
      </c>
      <c r="D619" s="12">
        <v>5.3E-3</v>
      </c>
      <c r="E619" s="12">
        <v>-3.7000000000000002E-3</v>
      </c>
    </row>
    <row r="620" spans="1:5" ht="14.25" customHeight="1">
      <c r="A620" s="10" t="s">
        <v>410</v>
      </c>
      <c r="B620" s="10">
        <v>360.55</v>
      </c>
      <c r="C620" s="11">
        <v>16584.55</v>
      </c>
      <c r="D620" s="12">
        <v>5.0000000000000001E-3</v>
      </c>
      <c r="E620" s="12">
        <v>-4.5999999999999999E-3</v>
      </c>
    </row>
    <row r="621" spans="1:5" ht="14.25" customHeight="1">
      <c r="A621" s="10" t="s">
        <v>411</v>
      </c>
      <c r="B621" s="10">
        <v>358.75</v>
      </c>
      <c r="C621" s="11">
        <v>16661.400000000001</v>
      </c>
      <c r="D621" s="12">
        <v>1.5299999999999999E-2</v>
      </c>
      <c r="E621" s="12">
        <v>1.89E-2</v>
      </c>
    </row>
    <row r="622" spans="1:5" ht="14.25" customHeight="1">
      <c r="A622" s="10" t="s">
        <v>412</v>
      </c>
      <c r="B622" s="10">
        <v>353.35</v>
      </c>
      <c r="C622" s="11">
        <v>16352.45</v>
      </c>
      <c r="D622" s="12">
        <v>8.3000000000000001E-3</v>
      </c>
      <c r="E622" s="12">
        <v>1.1299999999999999E-2</v>
      </c>
    </row>
    <row r="623" spans="1:5" ht="14.25" customHeight="1">
      <c r="A623" s="10" t="s">
        <v>413</v>
      </c>
      <c r="B623" s="10">
        <v>350.45</v>
      </c>
      <c r="C623" s="11">
        <v>16170.15</v>
      </c>
      <c r="D623" s="12">
        <v>-1.2800000000000001E-2</v>
      </c>
      <c r="E623" s="12">
        <v>8.9999999999999993E-3</v>
      </c>
    </row>
    <row r="624" spans="1:5" ht="14.25" customHeight="1">
      <c r="A624" s="10" t="s">
        <v>414</v>
      </c>
      <c r="B624" s="10">
        <v>355</v>
      </c>
      <c r="C624" s="11">
        <v>16025.8</v>
      </c>
      <c r="D624" s="12">
        <v>-1.46E-2</v>
      </c>
      <c r="E624" s="12">
        <v>-6.1999999999999998E-3</v>
      </c>
    </row>
    <row r="625" spans="1:5" ht="14.25" customHeight="1">
      <c r="A625" s="10" t="s">
        <v>415</v>
      </c>
      <c r="B625" s="10">
        <v>360.25</v>
      </c>
      <c r="C625" s="11">
        <v>16125.15</v>
      </c>
      <c r="D625" s="12">
        <v>-5.9999999999999995E-4</v>
      </c>
      <c r="E625" s="12">
        <v>-5.4999999999999997E-3</v>
      </c>
    </row>
    <row r="626" spans="1:5" ht="14.25" customHeight="1">
      <c r="A626" s="10" t="s">
        <v>416</v>
      </c>
      <c r="B626" s="10">
        <v>360.45</v>
      </c>
      <c r="C626" s="11">
        <v>16214.7</v>
      </c>
      <c r="D626" s="12">
        <v>-4.4000000000000003E-3</v>
      </c>
      <c r="E626" s="12">
        <v>-3.2000000000000002E-3</v>
      </c>
    </row>
    <row r="627" spans="1:5" ht="14.25" customHeight="1">
      <c r="A627" s="10" t="s">
        <v>417</v>
      </c>
      <c r="B627" s="10">
        <v>362.05</v>
      </c>
      <c r="C627" s="11">
        <v>16266.15</v>
      </c>
      <c r="D627" s="12">
        <v>5.7000000000000002E-3</v>
      </c>
      <c r="E627" s="12">
        <v>2.8899999999999999E-2</v>
      </c>
    </row>
    <row r="628" spans="1:5" ht="14.25" customHeight="1">
      <c r="A628" s="10" t="s">
        <v>418</v>
      </c>
      <c r="B628" s="10">
        <v>360</v>
      </c>
      <c r="C628" s="11">
        <v>15809.4</v>
      </c>
      <c r="D628" s="12">
        <v>-1.89E-2</v>
      </c>
      <c r="E628" s="12">
        <v>-2.6499999999999999E-2</v>
      </c>
    </row>
    <row r="629" spans="1:5" ht="14.25" customHeight="1">
      <c r="A629" s="10" t="s">
        <v>419</v>
      </c>
      <c r="B629" s="10">
        <v>366.95</v>
      </c>
      <c r="C629" s="11">
        <v>16240.3</v>
      </c>
      <c r="D629" s="12">
        <v>5.7000000000000002E-2</v>
      </c>
      <c r="E629" s="12">
        <v>-1.1999999999999999E-3</v>
      </c>
    </row>
    <row r="630" spans="1:5" ht="14.25" customHeight="1">
      <c r="A630" s="10" t="s">
        <v>420</v>
      </c>
      <c r="B630" s="10">
        <v>347.15</v>
      </c>
      <c r="C630" s="11">
        <v>16259.3</v>
      </c>
      <c r="D630" s="12">
        <v>1.4E-2</v>
      </c>
      <c r="E630" s="12">
        <v>2.63E-2</v>
      </c>
    </row>
    <row r="631" spans="1:5" ht="14.25" customHeight="1">
      <c r="A631" s="10" t="s">
        <v>421</v>
      </c>
      <c r="B631" s="10">
        <v>342.35</v>
      </c>
      <c r="C631" s="11">
        <v>15842.3</v>
      </c>
      <c r="D631" s="12">
        <v>-1.6799999999999999E-2</v>
      </c>
      <c r="E631" s="12">
        <v>3.8E-3</v>
      </c>
    </row>
    <row r="632" spans="1:5" ht="14.25" customHeight="1">
      <c r="A632" s="10" t="s">
        <v>422</v>
      </c>
      <c r="B632" s="10">
        <v>348.2</v>
      </c>
      <c r="C632" s="11">
        <v>15782.15</v>
      </c>
      <c r="D632" s="12">
        <v>1.78E-2</v>
      </c>
      <c r="E632" s="12">
        <v>-1.6000000000000001E-3</v>
      </c>
    </row>
    <row r="633" spans="1:5" ht="14.25" customHeight="1">
      <c r="A633" s="18">
        <v>44900</v>
      </c>
      <c r="B633" s="10">
        <v>342.1</v>
      </c>
      <c r="C633" s="11">
        <v>15808</v>
      </c>
      <c r="D633" s="12">
        <v>2.3E-3</v>
      </c>
      <c r="E633" s="12">
        <v>-2.2200000000000001E-2</v>
      </c>
    </row>
    <row r="634" spans="1:5" ht="14.25" customHeight="1">
      <c r="A634" s="18">
        <v>44870</v>
      </c>
      <c r="B634" s="10">
        <v>341.3</v>
      </c>
      <c r="C634" s="11">
        <v>16167.1</v>
      </c>
      <c r="D634" s="12">
        <v>2.0999999999999999E-3</v>
      </c>
      <c r="E634" s="12">
        <v>-4.4999999999999997E-3</v>
      </c>
    </row>
    <row r="635" spans="1:5" ht="14.25" customHeight="1">
      <c r="A635" s="18">
        <v>44839</v>
      </c>
      <c r="B635" s="10">
        <v>340.6</v>
      </c>
      <c r="C635" s="11">
        <v>16240.05</v>
      </c>
      <c r="D635" s="12">
        <v>-3.7000000000000002E-3</v>
      </c>
      <c r="E635" s="12">
        <v>-3.8E-3</v>
      </c>
    </row>
    <row r="636" spans="1:5" ht="14.25" customHeight="1">
      <c r="A636" s="18">
        <v>44809</v>
      </c>
      <c r="B636" s="10">
        <v>341.85</v>
      </c>
      <c r="C636" s="11">
        <v>16301.85</v>
      </c>
      <c r="D636" s="12">
        <v>-5.1999999999999998E-3</v>
      </c>
      <c r="E636" s="12">
        <v>-6.7000000000000002E-3</v>
      </c>
    </row>
    <row r="637" spans="1:5" ht="14.25" customHeight="1">
      <c r="A637" s="18">
        <v>44717</v>
      </c>
      <c r="B637" s="10">
        <v>343.65</v>
      </c>
      <c r="C637" s="11">
        <v>16411.25</v>
      </c>
      <c r="D637" s="12">
        <v>-1.3899999999999999E-2</v>
      </c>
      <c r="E637" s="12">
        <v>-1.6299999999999999E-2</v>
      </c>
    </row>
    <row r="638" spans="1:5" ht="14.25" customHeight="1">
      <c r="A638" s="18">
        <v>44686</v>
      </c>
      <c r="B638" s="10">
        <v>348.5</v>
      </c>
      <c r="C638" s="11">
        <v>16682.650000000001</v>
      </c>
      <c r="D638" s="12">
        <v>-1.0500000000000001E-2</v>
      </c>
      <c r="E638" s="12">
        <v>2.9999999999999997E-4</v>
      </c>
    </row>
    <row r="639" spans="1:5" ht="14.25" customHeight="1">
      <c r="A639" s="18">
        <v>44656</v>
      </c>
      <c r="B639" s="10">
        <v>352.2</v>
      </c>
      <c r="C639" s="11">
        <v>16677.599999999999</v>
      </c>
      <c r="D639" s="12">
        <v>-2.9399999999999999E-2</v>
      </c>
      <c r="E639" s="12">
        <v>-2.29E-2</v>
      </c>
    </row>
    <row r="640" spans="1:5" ht="14.25" customHeight="1">
      <c r="A640" s="18">
        <v>44597</v>
      </c>
      <c r="B640" s="10">
        <v>362.85</v>
      </c>
      <c r="C640" s="11">
        <v>17069.099999999999</v>
      </c>
      <c r="D640" s="12">
        <v>8.0999999999999996E-3</v>
      </c>
      <c r="E640" s="12">
        <v>-2E-3</v>
      </c>
    </row>
    <row r="641" spans="1:5" ht="14.25" customHeight="1">
      <c r="A641" s="10" t="s">
        <v>423</v>
      </c>
      <c r="B641" s="10">
        <v>359.95</v>
      </c>
      <c r="C641" s="11">
        <v>17102.55</v>
      </c>
      <c r="D641" s="12">
        <v>-1.55E-2</v>
      </c>
      <c r="E641" s="12">
        <v>-8.3000000000000001E-3</v>
      </c>
    </row>
    <row r="642" spans="1:5" ht="14.25" customHeight="1">
      <c r="A642" s="10" t="s">
        <v>424</v>
      </c>
      <c r="B642" s="10">
        <v>365.6</v>
      </c>
      <c r="C642" s="11">
        <v>17245.05</v>
      </c>
      <c r="D642" s="12">
        <v>-3.7000000000000002E-3</v>
      </c>
      <c r="E642" s="12">
        <v>1.21E-2</v>
      </c>
    </row>
    <row r="643" spans="1:5" ht="14.25" customHeight="1">
      <c r="A643" s="10" t="s">
        <v>425</v>
      </c>
      <c r="B643" s="10">
        <v>366.95</v>
      </c>
      <c r="C643" s="11">
        <v>17038.400000000001</v>
      </c>
      <c r="D643" s="12">
        <v>4.9200000000000001E-2</v>
      </c>
      <c r="E643" s="12">
        <v>-9.4000000000000004E-3</v>
      </c>
    </row>
    <row r="644" spans="1:5" ht="14.25" customHeight="1">
      <c r="A644" s="10" t="s">
        <v>426</v>
      </c>
      <c r="B644" s="10">
        <v>349.75</v>
      </c>
      <c r="C644" s="11">
        <v>17200.8</v>
      </c>
      <c r="D644" s="12">
        <v>-1.4E-3</v>
      </c>
      <c r="E644" s="12">
        <v>1.46E-2</v>
      </c>
    </row>
    <row r="645" spans="1:5" ht="14.25" customHeight="1">
      <c r="A645" s="10" t="s">
        <v>427</v>
      </c>
      <c r="B645" s="10">
        <v>350.25</v>
      </c>
      <c r="C645" s="11">
        <v>16953.95</v>
      </c>
      <c r="D645" s="12">
        <v>-3.8300000000000001E-2</v>
      </c>
      <c r="E645" s="12">
        <v>-1.2699999999999999E-2</v>
      </c>
    </row>
    <row r="646" spans="1:5" ht="14.25" customHeight="1">
      <c r="A646" s="10" t="s">
        <v>428</v>
      </c>
      <c r="B646" s="10">
        <v>364.2</v>
      </c>
      <c r="C646" s="11">
        <v>17171.95</v>
      </c>
      <c r="D646" s="12">
        <v>-1.6000000000000001E-3</v>
      </c>
      <c r="E646" s="12">
        <v>-1.2699999999999999E-2</v>
      </c>
    </row>
    <row r="647" spans="1:5" ht="14.25" customHeight="1">
      <c r="A647" s="10" t="s">
        <v>429</v>
      </c>
      <c r="B647" s="10">
        <v>364.8</v>
      </c>
      <c r="C647" s="11">
        <v>17392.599999999999</v>
      </c>
      <c r="D647" s="12">
        <v>-3.8100000000000002E-2</v>
      </c>
      <c r="E647" s="12">
        <v>1.49E-2</v>
      </c>
    </row>
    <row r="648" spans="1:5" ht="14.25" customHeight="1">
      <c r="A648" s="10" t="s">
        <v>430</v>
      </c>
      <c r="B648" s="10">
        <v>379.25</v>
      </c>
      <c r="C648" s="11">
        <v>17136.55</v>
      </c>
      <c r="D648" s="12">
        <v>-1.38E-2</v>
      </c>
      <c r="E648" s="12">
        <v>1.0500000000000001E-2</v>
      </c>
    </row>
    <row r="649" spans="1:5" ht="14.25" customHeight="1">
      <c r="A649" s="10" t="s">
        <v>431</v>
      </c>
      <c r="B649" s="10">
        <v>384.55</v>
      </c>
      <c r="C649" s="11">
        <v>16958.650000000001</v>
      </c>
      <c r="D649" s="12">
        <v>-1.4500000000000001E-2</v>
      </c>
      <c r="E649" s="12">
        <v>-1.2500000000000001E-2</v>
      </c>
    </row>
    <row r="650" spans="1:5" ht="14.25" customHeight="1">
      <c r="A650" s="10" t="s">
        <v>432</v>
      </c>
      <c r="B650" s="10">
        <v>390.2</v>
      </c>
      <c r="C650" s="11">
        <v>17173.650000000001</v>
      </c>
      <c r="D650" s="12">
        <v>2.8E-3</v>
      </c>
      <c r="E650" s="12">
        <v>-1.7299999999999999E-2</v>
      </c>
    </row>
    <row r="651" spans="1:5" ht="14.25" customHeight="1">
      <c r="A651" s="10" t="s">
        <v>433</v>
      </c>
      <c r="B651" s="10">
        <v>389.1</v>
      </c>
      <c r="C651" s="11">
        <v>17475.650000000001</v>
      </c>
      <c r="D651" s="12">
        <v>-8.9999999999999998E-4</v>
      </c>
      <c r="E651" s="12">
        <v>-3.0999999999999999E-3</v>
      </c>
    </row>
    <row r="652" spans="1:5" ht="14.25" customHeight="1">
      <c r="A652" s="18">
        <v>44899</v>
      </c>
      <c r="B652" s="10">
        <v>389.45</v>
      </c>
      <c r="C652" s="11">
        <v>17530.3</v>
      </c>
      <c r="D652" s="12">
        <v>-6.7999999999999996E-3</v>
      </c>
      <c r="E652" s="12">
        <v>-8.2000000000000007E-3</v>
      </c>
    </row>
    <row r="653" spans="1:5" ht="14.25" customHeight="1">
      <c r="A653" s="18">
        <v>44869</v>
      </c>
      <c r="B653" s="10">
        <v>392.1</v>
      </c>
      <c r="C653" s="11">
        <v>17674.95</v>
      </c>
      <c r="D653" s="12">
        <v>-1.5599999999999999E-2</v>
      </c>
      <c r="E653" s="12">
        <v>-6.1999999999999998E-3</v>
      </c>
    </row>
    <row r="654" spans="1:5" ht="14.25" customHeight="1">
      <c r="A654" s="18">
        <v>44777</v>
      </c>
      <c r="B654" s="10">
        <v>398.3</v>
      </c>
      <c r="C654" s="11">
        <v>17784.349999999999</v>
      </c>
      <c r="D654" s="12">
        <v>1.1299999999999999E-2</v>
      </c>
      <c r="E654" s="12">
        <v>8.2000000000000007E-3</v>
      </c>
    </row>
    <row r="655" spans="1:5" ht="14.25" customHeight="1">
      <c r="A655" s="18">
        <v>44746</v>
      </c>
      <c r="B655" s="10">
        <v>393.85</v>
      </c>
      <c r="C655" s="11">
        <v>17639.55</v>
      </c>
      <c r="D655" s="12">
        <v>-2.46E-2</v>
      </c>
      <c r="E655" s="12">
        <v>-9.4000000000000004E-3</v>
      </c>
    </row>
    <row r="656" spans="1:5" ht="14.25" customHeight="1">
      <c r="A656" s="18">
        <v>44716</v>
      </c>
      <c r="B656" s="10">
        <v>403.8</v>
      </c>
      <c r="C656" s="11">
        <v>17807.650000000001</v>
      </c>
      <c r="D656" s="12">
        <v>4.1099999999999998E-2</v>
      </c>
      <c r="E656" s="12">
        <v>-8.3000000000000001E-3</v>
      </c>
    </row>
    <row r="657" spans="1:5" ht="14.25" customHeight="1">
      <c r="A657" s="18">
        <v>44685</v>
      </c>
      <c r="B657" s="10">
        <v>387.85</v>
      </c>
      <c r="C657" s="11">
        <v>17957.400000000001</v>
      </c>
      <c r="D657" s="12">
        <v>2.8500000000000001E-2</v>
      </c>
      <c r="E657" s="12">
        <v>-5.3E-3</v>
      </c>
    </row>
    <row r="658" spans="1:5" ht="14.25" customHeight="1">
      <c r="A658" s="18">
        <v>44655</v>
      </c>
      <c r="B658" s="10">
        <v>377.1</v>
      </c>
      <c r="C658" s="11">
        <v>18053.400000000001</v>
      </c>
      <c r="D658" s="12">
        <v>3.2000000000000002E-3</v>
      </c>
      <c r="E658" s="12">
        <v>2.1700000000000001E-2</v>
      </c>
    </row>
    <row r="659" spans="1:5" ht="14.25" customHeight="1">
      <c r="A659" s="18">
        <v>44565</v>
      </c>
      <c r="B659" s="10">
        <v>375.9</v>
      </c>
      <c r="C659" s="11">
        <v>17670.45</v>
      </c>
      <c r="D659" s="12">
        <v>2.4899999999999999E-2</v>
      </c>
      <c r="E659" s="12">
        <v>1.18E-2</v>
      </c>
    </row>
    <row r="660" spans="1:5" ht="14.25" customHeight="1">
      <c r="A660" s="10" t="s">
        <v>434</v>
      </c>
      <c r="B660" s="10">
        <v>366.75</v>
      </c>
      <c r="C660" s="11">
        <v>17464.75</v>
      </c>
      <c r="D660" s="12">
        <v>-1.04E-2</v>
      </c>
      <c r="E660" s="12">
        <v>-1.9E-3</v>
      </c>
    </row>
    <row r="661" spans="1:5" ht="14.25" customHeight="1">
      <c r="A661" s="10" t="s">
        <v>435</v>
      </c>
      <c r="B661" s="10">
        <v>370.6</v>
      </c>
      <c r="C661" s="11">
        <v>17498.25</v>
      </c>
      <c r="D661" s="12">
        <v>6.4999999999999997E-3</v>
      </c>
      <c r="E661" s="12">
        <v>0.01</v>
      </c>
    </row>
    <row r="662" spans="1:5" ht="14.25" customHeight="1">
      <c r="A662" s="10" t="s">
        <v>436</v>
      </c>
      <c r="B662" s="10">
        <v>368.2</v>
      </c>
      <c r="C662" s="11">
        <v>17325.3</v>
      </c>
      <c r="D662" s="12">
        <v>-5.7000000000000002E-3</v>
      </c>
      <c r="E662" s="12">
        <v>6.0000000000000001E-3</v>
      </c>
    </row>
    <row r="663" spans="1:5" ht="14.25" customHeight="1">
      <c r="A663" s="10" t="s">
        <v>437</v>
      </c>
      <c r="B663" s="10">
        <v>370.3</v>
      </c>
      <c r="C663" s="11">
        <v>17222</v>
      </c>
      <c r="D663" s="12">
        <v>-3.0800000000000001E-2</v>
      </c>
      <c r="E663" s="12">
        <v>4.0000000000000001E-3</v>
      </c>
    </row>
    <row r="664" spans="1:5" ht="14.25" customHeight="1">
      <c r="A664" s="10" t="s">
        <v>438</v>
      </c>
      <c r="B664" s="10">
        <v>382.05</v>
      </c>
      <c r="C664" s="11">
        <v>17153</v>
      </c>
      <c r="D664" s="12">
        <v>2.2100000000000002E-2</v>
      </c>
      <c r="E664" s="12">
        <v>-4.0000000000000001E-3</v>
      </c>
    </row>
    <row r="665" spans="1:5" ht="14.25" customHeight="1">
      <c r="A665" s="10" t="s">
        <v>439</v>
      </c>
      <c r="B665" s="10">
        <v>373.8</v>
      </c>
      <c r="C665" s="11">
        <v>17222.75</v>
      </c>
      <c r="D665" s="12">
        <v>6.1000000000000004E-3</v>
      </c>
      <c r="E665" s="12">
        <v>-1.2999999999999999E-3</v>
      </c>
    </row>
    <row r="666" spans="1:5" ht="14.25" customHeight="1">
      <c r="A666" s="10" t="s">
        <v>440</v>
      </c>
      <c r="B666" s="10">
        <v>371.55</v>
      </c>
      <c r="C666" s="11">
        <v>17245.650000000001</v>
      </c>
      <c r="D666" s="12">
        <v>-1E-4</v>
      </c>
      <c r="E666" s="12">
        <v>-4.0000000000000001E-3</v>
      </c>
    </row>
    <row r="667" spans="1:5" ht="14.25" customHeight="1">
      <c r="A667" s="10" t="s">
        <v>441</v>
      </c>
      <c r="B667" s="10">
        <v>371.6</v>
      </c>
      <c r="C667" s="11">
        <v>17315.5</v>
      </c>
      <c r="D667" s="12">
        <v>-3.8999999999999998E-3</v>
      </c>
      <c r="E667" s="12">
        <v>1.1599999999999999E-2</v>
      </c>
    </row>
    <row r="668" spans="1:5" ht="14.25" customHeight="1">
      <c r="A668" s="10" t="s">
        <v>442</v>
      </c>
      <c r="B668" s="10">
        <v>373.05</v>
      </c>
      <c r="C668" s="11">
        <v>17117.599999999999</v>
      </c>
      <c r="D668" s="12">
        <v>4.0000000000000002E-4</v>
      </c>
      <c r="E668" s="12">
        <v>-9.7999999999999997E-3</v>
      </c>
    </row>
    <row r="669" spans="1:5" ht="14.25" customHeight="1">
      <c r="A669" s="10" t="s">
        <v>443</v>
      </c>
      <c r="B669" s="10">
        <v>372.9</v>
      </c>
      <c r="C669" s="11">
        <v>17287.05</v>
      </c>
      <c r="D669" s="12">
        <v>1.2999999999999999E-2</v>
      </c>
      <c r="E669" s="12">
        <v>1.84E-2</v>
      </c>
    </row>
    <row r="670" spans="1:5" ht="14.25" customHeight="1">
      <c r="A670" s="10" t="s">
        <v>444</v>
      </c>
      <c r="B670" s="10">
        <v>368.1</v>
      </c>
      <c r="C670" s="11">
        <v>16975.349999999999</v>
      </c>
      <c r="D670" s="12">
        <v>-1.43E-2</v>
      </c>
      <c r="E670" s="12">
        <v>1.8700000000000001E-2</v>
      </c>
    </row>
    <row r="671" spans="1:5" ht="14.25" customHeight="1">
      <c r="A671" s="10" t="s">
        <v>445</v>
      </c>
      <c r="B671" s="10">
        <v>373.45</v>
      </c>
      <c r="C671" s="11">
        <v>16663</v>
      </c>
      <c r="D671" s="12">
        <v>-1.15E-2</v>
      </c>
      <c r="E671" s="12">
        <v>-1.23E-2</v>
      </c>
    </row>
    <row r="672" spans="1:5" ht="14.25" customHeight="1">
      <c r="A672" s="10" t="s">
        <v>446</v>
      </c>
      <c r="B672" s="10">
        <v>377.8</v>
      </c>
      <c r="C672" s="11">
        <v>16871.3</v>
      </c>
      <c r="D672" s="12">
        <v>-1.23E-2</v>
      </c>
      <c r="E672" s="12">
        <v>1.4500000000000001E-2</v>
      </c>
    </row>
    <row r="673" spans="1:5" ht="14.25" customHeight="1">
      <c r="A673" s="18">
        <v>44868</v>
      </c>
      <c r="B673" s="10">
        <v>382.5</v>
      </c>
      <c r="C673" s="11">
        <v>16630.45</v>
      </c>
      <c r="D673" s="12">
        <v>-1.5800000000000002E-2</v>
      </c>
      <c r="E673" s="12">
        <v>2.0999999999999999E-3</v>
      </c>
    </row>
    <row r="674" spans="1:5" ht="14.25" customHeight="1">
      <c r="A674" s="18">
        <v>44837</v>
      </c>
      <c r="B674" s="10">
        <v>388.65</v>
      </c>
      <c r="C674" s="11">
        <v>16594.900000000001</v>
      </c>
      <c r="D674" s="12">
        <v>2.9700000000000001E-2</v>
      </c>
      <c r="E674" s="12">
        <v>1.5299999999999999E-2</v>
      </c>
    </row>
    <row r="675" spans="1:5" ht="14.25" customHeight="1">
      <c r="A675" s="18">
        <v>44807</v>
      </c>
      <c r="B675" s="10">
        <v>377.45</v>
      </c>
      <c r="C675" s="11">
        <v>16345.35</v>
      </c>
      <c r="D675" s="12">
        <v>-8.0000000000000002E-3</v>
      </c>
      <c r="E675" s="12">
        <v>2.07E-2</v>
      </c>
    </row>
    <row r="676" spans="1:5" ht="14.25" customHeight="1">
      <c r="A676" s="18">
        <v>44776</v>
      </c>
      <c r="B676" s="10">
        <v>380.5</v>
      </c>
      <c r="C676" s="11">
        <v>16013.45</v>
      </c>
      <c r="D676" s="12">
        <v>-2.9999999999999997E-4</v>
      </c>
      <c r="E676" s="12">
        <v>9.4999999999999998E-3</v>
      </c>
    </row>
    <row r="677" spans="1:5" ht="14.25" customHeight="1">
      <c r="A677" s="18">
        <v>44745</v>
      </c>
      <c r="B677" s="10">
        <v>380.6</v>
      </c>
      <c r="C677" s="11">
        <v>15863.15</v>
      </c>
      <c r="D677" s="12">
        <v>2.3300000000000001E-2</v>
      </c>
      <c r="E677" s="12">
        <v>-2.35E-2</v>
      </c>
    </row>
    <row r="678" spans="1:5" ht="14.25" customHeight="1">
      <c r="A678" s="18">
        <v>44654</v>
      </c>
      <c r="B678" s="10">
        <v>371.95</v>
      </c>
      <c r="C678" s="11">
        <v>16245.35</v>
      </c>
      <c r="D678" s="12">
        <v>-3.0099999999999998E-2</v>
      </c>
      <c r="E678" s="12">
        <v>-1.5299999999999999E-2</v>
      </c>
    </row>
    <row r="679" spans="1:5" ht="14.25" customHeight="1">
      <c r="A679" s="18">
        <v>44623</v>
      </c>
      <c r="B679" s="10">
        <v>383.5</v>
      </c>
      <c r="C679" s="11">
        <v>16498.05</v>
      </c>
      <c r="D679" s="12">
        <v>-9.4000000000000004E-3</v>
      </c>
      <c r="E679" s="12">
        <v>-6.4999999999999997E-3</v>
      </c>
    </row>
    <row r="680" spans="1:5" ht="14.25" customHeight="1">
      <c r="A680" s="18">
        <v>44595</v>
      </c>
      <c r="B680" s="10">
        <v>387.15</v>
      </c>
      <c r="C680" s="11">
        <v>16605.95</v>
      </c>
      <c r="D680" s="12">
        <v>-1.01E-2</v>
      </c>
      <c r="E680" s="12">
        <v>-1.12E-2</v>
      </c>
    </row>
    <row r="681" spans="1:5" ht="14.25" customHeight="1">
      <c r="A681" s="10" t="s">
        <v>447</v>
      </c>
      <c r="B681" s="10">
        <v>391.1</v>
      </c>
      <c r="C681" s="11">
        <v>16793.900000000001</v>
      </c>
      <c r="D681" s="12">
        <v>-2.24E-2</v>
      </c>
      <c r="E681" s="12">
        <v>8.0999999999999996E-3</v>
      </c>
    </row>
    <row r="682" spans="1:5" ht="14.25" customHeight="1">
      <c r="A682" s="10" t="s">
        <v>448</v>
      </c>
      <c r="B682" s="10">
        <v>400.05</v>
      </c>
      <c r="C682" s="11">
        <v>16658.400000000001</v>
      </c>
      <c r="D682" s="12">
        <v>2.3800000000000002E-2</v>
      </c>
      <c r="E682" s="12">
        <v>2.53E-2</v>
      </c>
    </row>
    <row r="683" spans="1:5" ht="14.25" customHeight="1">
      <c r="A683" s="10" t="s">
        <v>449</v>
      </c>
      <c r="B683" s="10">
        <v>390.75</v>
      </c>
      <c r="C683" s="11">
        <v>16247.95</v>
      </c>
      <c r="D683" s="12">
        <v>-2.5600000000000001E-2</v>
      </c>
      <c r="E683" s="12">
        <v>-4.7800000000000002E-2</v>
      </c>
    </row>
    <row r="684" spans="1:5" ht="14.25" customHeight="1">
      <c r="A684" s="10" t="s">
        <v>450</v>
      </c>
      <c r="B684" s="10">
        <v>401</v>
      </c>
      <c r="C684" s="11">
        <v>17063.25</v>
      </c>
      <c r="D684" s="12">
        <v>6.8999999999999999E-3</v>
      </c>
      <c r="E684" s="12">
        <v>-1.6999999999999999E-3</v>
      </c>
    </row>
    <row r="685" spans="1:5" ht="14.25" customHeight="1">
      <c r="A685" s="10" t="s">
        <v>451</v>
      </c>
      <c r="B685" s="10">
        <v>398.25</v>
      </c>
      <c r="C685" s="11">
        <v>17092.2</v>
      </c>
      <c r="D685" s="12">
        <v>-1.26E-2</v>
      </c>
      <c r="E685" s="12">
        <v>-6.7000000000000002E-3</v>
      </c>
    </row>
    <row r="686" spans="1:5" ht="14.25" customHeight="1">
      <c r="A686" s="10" t="s">
        <v>452</v>
      </c>
      <c r="B686" s="10">
        <v>403.35</v>
      </c>
      <c r="C686" s="11">
        <v>17206.650000000001</v>
      </c>
      <c r="D686" s="12">
        <v>3.6799999999999999E-2</v>
      </c>
      <c r="E686" s="12">
        <v>-4.0000000000000001E-3</v>
      </c>
    </row>
    <row r="687" spans="1:5" ht="14.25" customHeight="1">
      <c r="A687" s="10" t="s">
        <v>453</v>
      </c>
      <c r="B687" s="10">
        <v>389.05</v>
      </c>
      <c r="C687" s="11">
        <v>17276.3</v>
      </c>
      <c r="D687" s="12">
        <v>-1.1999999999999999E-3</v>
      </c>
      <c r="E687" s="12">
        <v>-1.6000000000000001E-3</v>
      </c>
    </row>
    <row r="688" spans="1:5" ht="14.25" customHeight="1">
      <c r="A688" s="10" t="s">
        <v>454</v>
      </c>
      <c r="B688" s="10">
        <v>389.5</v>
      </c>
      <c r="C688" s="11">
        <v>17304.599999999999</v>
      </c>
      <c r="D688" s="12">
        <v>-7.4000000000000003E-3</v>
      </c>
      <c r="E688" s="12">
        <v>-1E-3</v>
      </c>
    </row>
    <row r="689" spans="1:5" ht="14.25" customHeight="1">
      <c r="A689" s="10" t="s">
        <v>455</v>
      </c>
      <c r="B689" s="10">
        <v>392.4</v>
      </c>
      <c r="C689" s="11">
        <v>17322.2</v>
      </c>
      <c r="D689" s="12">
        <v>2.6700000000000002E-2</v>
      </c>
      <c r="E689" s="12">
        <v>-1.6999999999999999E-3</v>
      </c>
    </row>
    <row r="690" spans="1:5" ht="14.25" customHeight="1">
      <c r="A690" s="10" t="s">
        <v>456</v>
      </c>
      <c r="B690" s="10">
        <v>382.2</v>
      </c>
      <c r="C690" s="11">
        <v>17352.45</v>
      </c>
      <c r="D690" s="12">
        <v>1.37E-2</v>
      </c>
      <c r="E690" s="12">
        <v>3.0300000000000001E-2</v>
      </c>
    </row>
    <row r="691" spans="1:5" ht="14.25" customHeight="1">
      <c r="A691" s="10" t="s">
        <v>457</v>
      </c>
      <c r="B691" s="10">
        <v>377.05</v>
      </c>
      <c r="C691" s="11">
        <v>16842.8</v>
      </c>
      <c r="D691" s="12">
        <v>-3.7900000000000003E-2</v>
      </c>
      <c r="E691" s="12">
        <v>-3.0599999999999999E-2</v>
      </c>
    </row>
    <row r="692" spans="1:5" ht="14.25" customHeight="1">
      <c r="A692" s="18">
        <v>44867</v>
      </c>
      <c r="B692" s="10">
        <v>391.9</v>
      </c>
      <c r="C692" s="11">
        <v>17374.75</v>
      </c>
      <c r="D692" s="12">
        <v>-2.8500000000000001E-2</v>
      </c>
      <c r="E692" s="12">
        <v>-1.3100000000000001E-2</v>
      </c>
    </row>
    <row r="693" spans="1:5" ht="14.25" customHeight="1">
      <c r="A693" s="18">
        <v>44836</v>
      </c>
      <c r="B693" s="10">
        <v>403.4</v>
      </c>
      <c r="C693" s="11">
        <v>17605.849999999999</v>
      </c>
      <c r="D693" s="12">
        <v>-1.47E-2</v>
      </c>
      <c r="E693" s="12">
        <v>8.0999999999999996E-3</v>
      </c>
    </row>
    <row r="694" spans="1:5" ht="14.25" customHeight="1">
      <c r="A694" s="18">
        <v>44806</v>
      </c>
      <c r="B694" s="10">
        <v>409.4</v>
      </c>
      <c r="C694" s="11">
        <v>17463.8</v>
      </c>
      <c r="D694" s="12">
        <v>2.3800000000000002E-2</v>
      </c>
      <c r="E694" s="12">
        <v>1.14E-2</v>
      </c>
    </row>
    <row r="695" spans="1:5" ht="14.25" customHeight="1">
      <c r="A695" s="18">
        <v>44775</v>
      </c>
      <c r="B695" s="10">
        <v>399.9</v>
      </c>
      <c r="C695" s="11">
        <v>17266.75</v>
      </c>
      <c r="D695" s="12">
        <v>-2.0899999999999998E-2</v>
      </c>
      <c r="E695" s="12">
        <v>3.0999999999999999E-3</v>
      </c>
    </row>
    <row r="696" spans="1:5" ht="14.25" customHeight="1">
      <c r="A696" s="18">
        <v>44744</v>
      </c>
      <c r="B696" s="10">
        <v>408.45</v>
      </c>
      <c r="C696" s="11">
        <v>17213.599999999999</v>
      </c>
      <c r="D696" s="12">
        <v>4.4999999999999997E-3</v>
      </c>
      <c r="E696" s="12">
        <v>-1.7299999999999999E-2</v>
      </c>
    </row>
    <row r="697" spans="1:5" ht="14.25" customHeight="1">
      <c r="A697" s="18">
        <v>44653</v>
      </c>
      <c r="B697" s="10">
        <v>406.6</v>
      </c>
      <c r="C697" s="11">
        <v>17516.3</v>
      </c>
      <c r="D697" s="12">
        <v>9.1000000000000004E-3</v>
      </c>
      <c r="E697" s="12">
        <v>-2.5000000000000001E-3</v>
      </c>
    </row>
    <row r="698" spans="1:5" ht="14.25" customHeight="1">
      <c r="A698" s="18">
        <v>44622</v>
      </c>
      <c r="B698" s="10">
        <v>402.95</v>
      </c>
      <c r="C698" s="11">
        <v>17560.2</v>
      </c>
      <c r="D698" s="12">
        <v>2E-3</v>
      </c>
      <c r="E698" s="12">
        <v>-1.24E-2</v>
      </c>
    </row>
    <row r="699" spans="1:5" ht="14.25" customHeight="1">
      <c r="A699" s="18">
        <v>44594</v>
      </c>
      <c r="B699" s="10">
        <v>402.15</v>
      </c>
      <c r="C699" s="11">
        <v>17780</v>
      </c>
      <c r="D699" s="12">
        <v>2.0000000000000001E-4</v>
      </c>
      <c r="E699" s="12">
        <v>1.1599999999999999E-2</v>
      </c>
    </row>
    <row r="700" spans="1:5" ht="14.25" customHeight="1">
      <c r="A700" s="18">
        <v>44563</v>
      </c>
      <c r="B700" s="10">
        <v>402.05</v>
      </c>
      <c r="C700" s="11">
        <v>17576.849999999999</v>
      </c>
      <c r="D700" s="12">
        <v>4.4000000000000003E-3</v>
      </c>
      <c r="E700" s="12">
        <v>1.37E-2</v>
      </c>
    </row>
    <row r="701" spans="1:5" ht="14.25" customHeight="1">
      <c r="A701" s="10" t="s">
        <v>458</v>
      </c>
      <c r="B701" s="10">
        <v>400.3</v>
      </c>
      <c r="C701" s="11">
        <v>17339.849999999999</v>
      </c>
      <c r="D701" s="12">
        <v>1.41E-2</v>
      </c>
      <c r="E701" s="12">
        <v>1.3899999999999999E-2</v>
      </c>
    </row>
    <row r="702" spans="1:5" ht="14.25" customHeight="1">
      <c r="A702" s="10" t="s">
        <v>459</v>
      </c>
      <c r="B702" s="10">
        <v>394.75</v>
      </c>
      <c r="C702" s="11">
        <v>17101.95</v>
      </c>
      <c r="D702" s="12">
        <v>-1.15E-2</v>
      </c>
      <c r="E702" s="12">
        <v>-5.0000000000000001E-4</v>
      </c>
    </row>
    <row r="703" spans="1:5" ht="14.25" customHeight="1">
      <c r="A703" s="10" t="s">
        <v>460</v>
      </c>
      <c r="B703" s="10">
        <v>399.35</v>
      </c>
      <c r="C703" s="11">
        <v>17110.150000000001</v>
      </c>
      <c r="D703" s="12">
        <v>-1E-3</v>
      </c>
      <c r="E703" s="12">
        <v>-9.7000000000000003E-3</v>
      </c>
    </row>
    <row r="704" spans="1:5" ht="14.25" customHeight="1">
      <c r="A704" s="10" t="s">
        <v>461</v>
      </c>
      <c r="B704" s="10">
        <v>399.75</v>
      </c>
      <c r="C704" s="11">
        <v>17277.95</v>
      </c>
      <c r="D704" s="12">
        <v>1.52E-2</v>
      </c>
      <c r="E704" s="12">
        <v>7.4999999999999997E-3</v>
      </c>
    </row>
    <row r="705" spans="1:5" ht="14.25" customHeight="1">
      <c r="A705" s="10" t="s">
        <v>462</v>
      </c>
      <c r="B705" s="10">
        <v>393.75</v>
      </c>
      <c r="C705" s="11">
        <v>17149.099999999999</v>
      </c>
      <c r="D705" s="12">
        <v>-2.3199999999999998E-2</v>
      </c>
      <c r="E705" s="12">
        <v>-2.6599999999999999E-2</v>
      </c>
    </row>
    <row r="706" spans="1:5" ht="14.25" customHeight="1">
      <c r="A706" s="10" t="s">
        <v>463</v>
      </c>
      <c r="B706" s="10">
        <v>403.1</v>
      </c>
      <c r="C706" s="11">
        <v>17617.150000000001</v>
      </c>
      <c r="D706" s="12">
        <v>-2.1999999999999999E-2</v>
      </c>
      <c r="E706" s="12">
        <v>-7.9000000000000008E-3</v>
      </c>
    </row>
    <row r="707" spans="1:5" ht="14.25" customHeight="1">
      <c r="A707" s="10" t="s">
        <v>464</v>
      </c>
      <c r="B707" s="10">
        <v>412.15</v>
      </c>
      <c r="C707" s="11">
        <v>17757</v>
      </c>
      <c r="D707" s="12">
        <v>7.4999999999999997E-3</v>
      </c>
      <c r="E707" s="12">
        <v>-1.01E-2</v>
      </c>
    </row>
    <row r="708" spans="1:5" ht="14.25" customHeight="1">
      <c r="A708" s="10" t="s">
        <v>465</v>
      </c>
      <c r="B708" s="10">
        <v>409.1</v>
      </c>
      <c r="C708" s="11">
        <v>17938.400000000001</v>
      </c>
      <c r="D708" s="12">
        <v>-2.3E-3</v>
      </c>
      <c r="E708" s="12">
        <v>-9.5999999999999992E-3</v>
      </c>
    </row>
    <row r="709" spans="1:5" ht="14.25" customHeight="1">
      <c r="A709" s="10" t="s">
        <v>466</v>
      </c>
      <c r="B709" s="10">
        <v>410.05</v>
      </c>
      <c r="C709" s="11">
        <v>18113.05</v>
      </c>
      <c r="D709" s="12">
        <v>5.4100000000000002E-2</v>
      </c>
      <c r="E709" s="12">
        <v>-1.0699999999999999E-2</v>
      </c>
    </row>
    <row r="710" spans="1:5" ht="14.25" customHeight="1">
      <c r="A710" s="10" t="s">
        <v>467</v>
      </c>
      <c r="B710" s="10">
        <v>389</v>
      </c>
      <c r="C710" s="11">
        <v>18308.099999999999</v>
      </c>
      <c r="D710" s="12">
        <v>7.0000000000000001E-3</v>
      </c>
      <c r="E710" s="12">
        <v>2.8999999999999998E-3</v>
      </c>
    </row>
    <row r="711" spans="1:5" ht="14.25" customHeight="1">
      <c r="A711" s="10" t="s">
        <v>468</v>
      </c>
      <c r="B711" s="10">
        <v>386.3</v>
      </c>
      <c r="C711" s="11">
        <v>18255.75</v>
      </c>
      <c r="D711" s="12">
        <v>6.7999999999999996E-3</v>
      </c>
      <c r="E711" s="12">
        <v>-1E-4</v>
      </c>
    </row>
    <row r="712" spans="1:5" ht="14.25" customHeight="1">
      <c r="A712" s="10" t="s">
        <v>469</v>
      </c>
      <c r="B712" s="10">
        <v>383.7</v>
      </c>
      <c r="C712" s="11">
        <v>18257.8</v>
      </c>
      <c r="D712" s="12">
        <v>1.2800000000000001E-2</v>
      </c>
      <c r="E712" s="12">
        <v>2.5000000000000001E-3</v>
      </c>
    </row>
    <row r="713" spans="1:5" ht="14.25" customHeight="1">
      <c r="A713" s="18">
        <v>44896</v>
      </c>
      <c r="B713" s="10">
        <v>378.85</v>
      </c>
      <c r="C713" s="11">
        <v>18212.349999999999</v>
      </c>
      <c r="D713" s="12">
        <v>-1.01E-2</v>
      </c>
      <c r="E713" s="12">
        <v>8.6999999999999994E-3</v>
      </c>
    </row>
    <row r="714" spans="1:5" ht="14.25" customHeight="1">
      <c r="A714" s="18">
        <v>44866</v>
      </c>
      <c r="B714" s="10">
        <v>382.7</v>
      </c>
      <c r="C714" s="11">
        <v>18055.75</v>
      </c>
      <c r="D714" s="12">
        <v>4.3E-3</v>
      </c>
      <c r="E714" s="12">
        <v>2.8999999999999998E-3</v>
      </c>
    </row>
    <row r="715" spans="1:5" ht="14.25" customHeight="1">
      <c r="A715" s="18">
        <v>44835</v>
      </c>
      <c r="B715" s="10">
        <v>381.05</v>
      </c>
      <c r="C715" s="11">
        <v>18003.3</v>
      </c>
      <c r="D715" s="12">
        <v>2.01E-2</v>
      </c>
      <c r="E715" s="12">
        <v>1.0699999999999999E-2</v>
      </c>
    </row>
    <row r="716" spans="1:5" ht="14.25" customHeight="1">
      <c r="A716" s="18">
        <v>44743</v>
      </c>
      <c r="B716" s="10">
        <v>373.55</v>
      </c>
      <c r="C716" s="11">
        <v>17812.7</v>
      </c>
      <c r="D716" s="12">
        <v>-2.0999999999999999E-3</v>
      </c>
      <c r="E716" s="12">
        <v>3.8E-3</v>
      </c>
    </row>
    <row r="717" spans="1:5" ht="14.25" customHeight="1">
      <c r="A717" s="18">
        <v>44713</v>
      </c>
      <c r="B717" s="10">
        <v>374.35</v>
      </c>
      <c r="C717" s="11">
        <v>17745.900000000001</v>
      </c>
      <c r="D717" s="12">
        <v>6.6E-3</v>
      </c>
      <c r="E717" s="12">
        <v>-0.01</v>
      </c>
    </row>
    <row r="718" spans="1:5" ht="14.25" customHeight="1">
      <c r="A718" s="18">
        <v>44682</v>
      </c>
      <c r="B718" s="10">
        <v>371.9</v>
      </c>
      <c r="C718" s="11">
        <v>17925.25</v>
      </c>
      <c r="D718" s="12">
        <v>-6.1000000000000004E-3</v>
      </c>
      <c r="E718" s="12">
        <v>6.7000000000000002E-3</v>
      </c>
    </row>
    <row r="719" spans="1:5" ht="14.25" customHeight="1">
      <c r="A719" s="18">
        <v>44652</v>
      </c>
      <c r="B719" s="10">
        <v>374.2</v>
      </c>
      <c r="C719" s="11">
        <v>17805.25</v>
      </c>
      <c r="D719" s="12">
        <v>-3.7000000000000002E-3</v>
      </c>
      <c r="E719" s="12">
        <v>1.0200000000000001E-2</v>
      </c>
    </row>
    <row r="720" spans="1:5" ht="14.25" customHeight="1">
      <c r="A720" s="18">
        <v>44621</v>
      </c>
      <c r="B720" s="10">
        <v>375.6</v>
      </c>
      <c r="C720" s="11">
        <v>17625.7</v>
      </c>
      <c r="D720" s="12">
        <v>2.8E-3</v>
      </c>
      <c r="E720" s="12">
        <v>1.5699999999999999E-2</v>
      </c>
    </row>
    <row r="721" spans="1:5" ht="14.25" customHeight="1">
      <c r="A721" s="10" t="s">
        <v>470</v>
      </c>
      <c r="B721" s="10">
        <v>374.55</v>
      </c>
      <c r="C721" s="11">
        <v>17354.05</v>
      </c>
      <c r="D721" s="12">
        <v>-2.3E-3</v>
      </c>
      <c r="E721" s="12">
        <v>8.6999999999999994E-3</v>
      </c>
    </row>
    <row r="722" spans="1:5" ht="14.25" customHeight="1">
      <c r="A722" s="10" t="s">
        <v>471</v>
      </c>
      <c r="B722" s="10">
        <v>375.4</v>
      </c>
      <c r="C722" s="11">
        <v>17203.95</v>
      </c>
      <c r="D722" s="12">
        <v>5.2400000000000002E-2</v>
      </c>
      <c r="E722" s="12">
        <v>-5.9999999999999995E-4</v>
      </c>
    </row>
    <row r="723" spans="1:5" ht="14.25" customHeight="1">
      <c r="A723" s="10" t="s">
        <v>472</v>
      </c>
      <c r="B723" s="10">
        <v>356.7</v>
      </c>
      <c r="C723" s="11">
        <v>17213.599999999999</v>
      </c>
      <c r="D723" s="12">
        <v>-1.7999999999999999E-2</v>
      </c>
      <c r="E723" s="12">
        <v>-1.1000000000000001E-3</v>
      </c>
    </row>
    <row r="724" spans="1:5" ht="14.25" customHeight="1">
      <c r="A724" s="10" t="s">
        <v>473</v>
      </c>
      <c r="B724" s="10">
        <v>363.25</v>
      </c>
      <c r="C724" s="11">
        <v>17233.25</v>
      </c>
      <c r="D724" s="12">
        <v>6.8999999999999999E-3</v>
      </c>
      <c r="E724" s="12">
        <v>8.6E-3</v>
      </c>
    </row>
    <row r="725" spans="1:5" ht="14.25" customHeight="1">
      <c r="A725" s="10" t="s">
        <v>474</v>
      </c>
      <c r="B725" s="10">
        <v>360.75</v>
      </c>
      <c r="C725" s="11">
        <v>17086.25</v>
      </c>
      <c r="D725" s="12">
        <v>-8.0000000000000002E-3</v>
      </c>
      <c r="E725" s="12">
        <v>4.8999999999999998E-3</v>
      </c>
    </row>
    <row r="726" spans="1:5" ht="14.25" customHeight="1">
      <c r="A726" s="10" t="s">
        <v>475</v>
      </c>
      <c r="B726" s="10">
        <v>363.65</v>
      </c>
      <c r="C726" s="11">
        <v>17003.75</v>
      </c>
      <c r="D726" s="12">
        <v>-7.7999999999999996E-3</v>
      </c>
      <c r="E726" s="12">
        <v>-4.0000000000000001E-3</v>
      </c>
    </row>
    <row r="727" spans="1:5" ht="14.25" customHeight="1">
      <c r="A727" s="10" t="s">
        <v>476</v>
      </c>
      <c r="B727" s="10">
        <v>366.5</v>
      </c>
      <c r="C727" s="11">
        <v>17072.599999999999</v>
      </c>
      <c r="D727" s="12">
        <v>1.12E-2</v>
      </c>
      <c r="E727" s="12">
        <v>6.8999999999999999E-3</v>
      </c>
    </row>
    <row r="728" spans="1:5" ht="14.25" customHeight="1">
      <c r="A728" s="10" t="s">
        <v>477</v>
      </c>
      <c r="B728" s="10">
        <v>362.45</v>
      </c>
      <c r="C728" s="11">
        <v>16955.45</v>
      </c>
      <c r="D728" s="12">
        <v>2.4299999999999999E-2</v>
      </c>
      <c r="E728" s="12">
        <v>1.0999999999999999E-2</v>
      </c>
    </row>
    <row r="729" spans="1:5" ht="14.25" customHeight="1">
      <c r="A729" s="10" t="s">
        <v>478</v>
      </c>
      <c r="B729" s="10">
        <v>353.85</v>
      </c>
      <c r="C729" s="11">
        <v>16770.849999999999</v>
      </c>
      <c r="D729" s="12">
        <v>1.4500000000000001E-2</v>
      </c>
      <c r="E729" s="12">
        <v>9.4000000000000004E-3</v>
      </c>
    </row>
    <row r="730" spans="1:5" ht="14.25" customHeight="1">
      <c r="A730" s="10" t="s">
        <v>479</v>
      </c>
      <c r="B730" s="10">
        <v>348.8</v>
      </c>
      <c r="C730" s="11">
        <v>16614.2</v>
      </c>
      <c r="D730" s="12">
        <v>-2.6499999999999999E-2</v>
      </c>
      <c r="E730" s="12">
        <v>-2.18E-2</v>
      </c>
    </row>
    <row r="731" spans="1:5" ht="14.25" customHeight="1">
      <c r="A731" s="10" t="s">
        <v>480</v>
      </c>
      <c r="B731" s="10">
        <v>358.3</v>
      </c>
      <c r="C731" s="11">
        <v>16985.2</v>
      </c>
      <c r="D731" s="12">
        <v>-2.7799999999999998E-2</v>
      </c>
      <c r="E731" s="12">
        <v>-1.5299999999999999E-2</v>
      </c>
    </row>
    <row r="732" spans="1:5" ht="14.25" customHeight="1">
      <c r="A732" s="10" t="s">
        <v>481</v>
      </c>
      <c r="B732" s="10">
        <v>368.55</v>
      </c>
      <c r="C732" s="11">
        <v>17248.400000000001</v>
      </c>
      <c r="D732" s="12">
        <v>-7.4999999999999997E-3</v>
      </c>
      <c r="E732" s="12">
        <v>1.6000000000000001E-3</v>
      </c>
    </row>
    <row r="733" spans="1:5" ht="14.25" customHeight="1">
      <c r="A733" s="10" t="s">
        <v>482</v>
      </c>
      <c r="B733" s="10">
        <v>371.35</v>
      </c>
      <c r="C733" s="11">
        <v>17221.400000000001</v>
      </c>
      <c r="D733" s="12">
        <v>-1.2200000000000001E-2</v>
      </c>
      <c r="E733" s="12">
        <v>-6.0000000000000001E-3</v>
      </c>
    </row>
    <row r="734" spans="1:5" ht="14.25" customHeight="1">
      <c r="A734" s="10" t="s">
        <v>483</v>
      </c>
      <c r="B734" s="10">
        <v>375.95</v>
      </c>
      <c r="C734" s="11">
        <v>17324.900000000001</v>
      </c>
      <c r="D734" s="12">
        <v>-4.4999999999999997E-3</v>
      </c>
      <c r="E734" s="12">
        <v>-2.5000000000000001E-3</v>
      </c>
    </row>
    <row r="735" spans="1:5" ht="14.25" customHeight="1">
      <c r="A735" s="10" t="s">
        <v>484</v>
      </c>
      <c r="B735" s="10">
        <v>377.65</v>
      </c>
      <c r="C735" s="11">
        <v>17368.25</v>
      </c>
      <c r="D735" s="12">
        <v>-1.4999999999999999E-2</v>
      </c>
      <c r="E735" s="12">
        <v>-8.2000000000000007E-3</v>
      </c>
    </row>
    <row r="736" spans="1:5" ht="14.25" customHeight="1">
      <c r="A736" s="18">
        <v>44481</v>
      </c>
      <c r="B736" s="10">
        <v>383.4</v>
      </c>
      <c r="C736" s="11">
        <v>17511.3</v>
      </c>
      <c r="D736" s="12">
        <v>2.5999999999999999E-3</v>
      </c>
      <c r="E736" s="12">
        <v>-2.9999999999999997E-4</v>
      </c>
    </row>
    <row r="737" spans="1:5" ht="14.25" customHeight="1">
      <c r="A737" s="18">
        <v>44451</v>
      </c>
      <c r="B737" s="10">
        <v>382.4</v>
      </c>
      <c r="C737" s="11">
        <v>17516.849999999999</v>
      </c>
      <c r="D737" s="12">
        <v>1.2800000000000001E-2</v>
      </c>
      <c r="E737" s="12">
        <v>2.7000000000000001E-3</v>
      </c>
    </row>
    <row r="738" spans="1:5" ht="14.25" customHeight="1">
      <c r="A738" s="18">
        <v>44420</v>
      </c>
      <c r="B738" s="10">
        <v>377.55</v>
      </c>
      <c r="C738" s="11">
        <v>17469.75</v>
      </c>
      <c r="D738" s="12">
        <v>-6.6E-3</v>
      </c>
      <c r="E738" s="12">
        <v>1.7100000000000001E-2</v>
      </c>
    </row>
    <row r="739" spans="1:5" ht="14.25" customHeight="1">
      <c r="A739" s="18">
        <v>44389</v>
      </c>
      <c r="B739" s="10">
        <v>380.05</v>
      </c>
      <c r="C739" s="11">
        <v>17176.7</v>
      </c>
      <c r="D739" s="12">
        <v>1.4E-3</v>
      </c>
      <c r="E739" s="12">
        <v>1.5599999999999999E-2</v>
      </c>
    </row>
    <row r="740" spans="1:5" ht="14.25" customHeight="1">
      <c r="A740" s="18">
        <v>44359</v>
      </c>
      <c r="B740" s="10">
        <v>379.5</v>
      </c>
      <c r="C740" s="11">
        <v>16912.25</v>
      </c>
      <c r="D740" s="12">
        <v>-6.7000000000000002E-3</v>
      </c>
      <c r="E740" s="12">
        <v>-1.6500000000000001E-2</v>
      </c>
    </row>
    <row r="741" spans="1:5" ht="14.25" customHeight="1">
      <c r="A741" s="18">
        <v>44267</v>
      </c>
      <c r="B741" s="10">
        <v>382.05</v>
      </c>
      <c r="C741" s="11">
        <v>17196.7</v>
      </c>
      <c r="D741" s="12">
        <v>-4.0000000000000002E-4</v>
      </c>
      <c r="E741" s="12">
        <v>-1.18E-2</v>
      </c>
    </row>
    <row r="742" spans="1:5" ht="14.25" customHeight="1">
      <c r="A742" s="18">
        <v>44239</v>
      </c>
      <c r="B742" s="10">
        <v>382.2</v>
      </c>
      <c r="C742" s="11">
        <v>17401.650000000001</v>
      </c>
      <c r="D742" s="12">
        <v>-6.6E-3</v>
      </c>
      <c r="E742" s="12">
        <v>1.37E-2</v>
      </c>
    </row>
    <row r="743" spans="1:5" ht="14.25" customHeight="1">
      <c r="A743" s="18">
        <v>44208</v>
      </c>
      <c r="B743" s="10">
        <v>384.75</v>
      </c>
      <c r="C743" s="11">
        <v>17166.900000000001</v>
      </c>
      <c r="D743" s="12">
        <v>-9.4000000000000004E-3</v>
      </c>
      <c r="E743" s="12">
        <v>1.0800000000000001E-2</v>
      </c>
    </row>
    <row r="744" spans="1:5" ht="14.25" customHeight="1">
      <c r="A744" s="10" t="s">
        <v>485</v>
      </c>
      <c r="B744" s="10">
        <v>388.4</v>
      </c>
      <c r="C744" s="11">
        <v>16983.2</v>
      </c>
      <c r="D744" s="12">
        <v>1.1599999999999999E-2</v>
      </c>
      <c r="E744" s="12">
        <v>-4.1000000000000003E-3</v>
      </c>
    </row>
    <row r="745" spans="1:5" ht="14.25" customHeight="1">
      <c r="A745" s="10" t="s">
        <v>486</v>
      </c>
      <c r="B745" s="10">
        <v>383.95</v>
      </c>
      <c r="C745" s="11">
        <v>17053.95</v>
      </c>
      <c r="D745" s="12">
        <v>-2.86E-2</v>
      </c>
      <c r="E745" s="12">
        <v>1.6000000000000001E-3</v>
      </c>
    </row>
    <row r="746" spans="1:5" ht="14.25" customHeight="1">
      <c r="A746" s="10" t="s">
        <v>487</v>
      </c>
      <c r="B746" s="10">
        <v>395.25</v>
      </c>
      <c r="C746" s="11">
        <v>17026.45</v>
      </c>
      <c r="D746" s="12">
        <v>-2.5999999999999999E-2</v>
      </c>
      <c r="E746" s="12">
        <v>-2.9100000000000001E-2</v>
      </c>
    </row>
    <row r="747" spans="1:5" ht="14.25" customHeight="1">
      <c r="A747" s="10" t="s">
        <v>488</v>
      </c>
      <c r="B747" s="10">
        <v>405.8</v>
      </c>
      <c r="C747" s="11">
        <v>17536.25</v>
      </c>
      <c r="D747" s="12">
        <v>9.5999999999999992E-3</v>
      </c>
      <c r="E747" s="12">
        <v>7.0000000000000001E-3</v>
      </c>
    </row>
    <row r="748" spans="1:5" ht="14.25" customHeight="1">
      <c r="A748" s="10" t="s">
        <v>489</v>
      </c>
      <c r="B748" s="10">
        <v>401.95</v>
      </c>
      <c r="C748" s="11">
        <v>17415.05</v>
      </c>
      <c r="D748" s="12">
        <v>-1.17E-2</v>
      </c>
      <c r="E748" s="12">
        <v>-5.0000000000000001E-3</v>
      </c>
    </row>
    <row r="749" spans="1:5" ht="14.25" customHeight="1">
      <c r="A749" s="10" t="s">
        <v>490</v>
      </c>
      <c r="B749" s="10">
        <v>406.7</v>
      </c>
      <c r="C749" s="11">
        <v>17503.349999999999</v>
      </c>
      <c r="D749" s="12">
        <v>-2E-3</v>
      </c>
      <c r="E749" s="12">
        <v>5.0000000000000001E-3</v>
      </c>
    </row>
    <row r="750" spans="1:5" ht="14.25" customHeight="1">
      <c r="A750" s="10" t="s">
        <v>491</v>
      </c>
      <c r="B750" s="10">
        <v>407.5</v>
      </c>
      <c r="C750" s="11">
        <v>17416.55</v>
      </c>
      <c r="D750" s="12">
        <v>-2E-3</v>
      </c>
      <c r="E750" s="12">
        <v>-1.9599999999999999E-2</v>
      </c>
    </row>
    <row r="751" spans="1:5" ht="14.25" customHeight="1">
      <c r="A751" s="10" t="s">
        <v>493</v>
      </c>
      <c r="B751" s="10">
        <v>408.3</v>
      </c>
      <c r="C751" s="11">
        <v>17764.8</v>
      </c>
      <c r="D751" s="12">
        <v>-2.6499999999999999E-2</v>
      </c>
      <c r="E751" s="12">
        <v>-7.4999999999999997E-3</v>
      </c>
    </row>
    <row r="752" spans="1:5" ht="14.25" customHeight="1">
      <c r="A752" s="10" t="s">
        <v>494</v>
      </c>
      <c r="B752" s="10">
        <v>419.4</v>
      </c>
      <c r="C752" s="11">
        <v>17898.650000000001</v>
      </c>
      <c r="D752" s="12">
        <v>5.4999999999999997E-3</v>
      </c>
      <c r="E752" s="12">
        <v>-5.5999999999999999E-3</v>
      </c>
    </row>
    <row r="753" spans="1:5" ht="14.25" customHeight="1">
      <c r="A753" s="10" t="s">
        <v>495</v>
      </c>
      <c r="B753" s="10">
        <v>417.1</v>
      </c>
      <c r="C753" s="11">
        <v>17999.2</v>
      </c>
      <c r="D753" s="12">
        <v>6.9999999999999999E-4</v>
      </c>
      <c r="E753" s="12">
        <v>-6.1000000000000004E-3</v>
      </c>
    </row>
    <row r="754" spans="1:5" ht="14.25" customHeight="1">
      <c r="A754" s="10" t="s">
        <v>496</v>
      </c>
      <c r="B754" s="10">
        <v>416.8</v>
      </c>
      <c r="C754" s="11">
        <v>18109.45</v>
      </c>
      <c r="D754" s="12">
        <v>-7.7000000000000002E-3</v>
      </c>
      <c r="E754" s="12">
        <v>4.0000000000000002E-4</v>
      </c>
    </row>
    <row r="755" spans="1:5" ht="14.25" customHeight="1">
      <c r="A755" s="18">
        <v>44541</v>
      </c>
      <c r="B755" s="10">
        <v>420.05</v>
      </c>
      <c r="C755" s="11">
        <v>18102.75</v>
      </c>
      <c r="D755" s="12">
        <v>1.6999999999999999E-3</v>
      </c>
      <c r="E755" s="12">
        <v>1.2800000000000001E-2</v>
      </c>
    </row>
    <row r="756" spans="1:5" ht="14.25" customHeight="1">
      <c r="A756" s="18">
        <v>44511</v>
      </c>
      <c r="B756" s="10">
        <v>419.35</v>
      </c>
      <c r="C756" s="11">
        <v>17873.599999999999</v>
      </c>
      <c r="D756" s="12">
        <v>6.1000000000000004E-3</v>
      </c>
      <c r="E756" s="12">
        <v>-8.0000000000000002E-3</v>
      </c>
    </row>
    <row r="757" spans="1:5" ht="14.25" customHeight="1">
      <c r="A757" s="18">
        <v>44480</v>
      </c>
      <c r="B757" s="10">
        <v>416.8</v>
      </c>
      <c r="C757" s="11">
        <v>18017.2</v>
      </c>
      <c r="D757" s="12">
        <v>-7.9000000000000008E-3</v>
      </c>
      <c r="E757" s="12">
        <v>-1.5E-3</v>
      </c>
    </row>
    <row r="758" spans="1:5" ht="14.25" customHeight="1">
      <c r="A758" s="18">
        <v>44450</v>
      </c>
      <c r="B758" s="10">
        <v>420.1</v>
      </c>
      <c r="C758" s="11">
        <v>18044.25</v>
      </c>
      <c r="D758" s="12">
        <v>2.0000000000000001E-4</v>
      </c>
      <c r="E758" s="12">
        <v>-1.2999999999999999E-3</v>
      </c>
    </row>
    <row r="759" spans="1:5" ht="14.25" customHeight="1">
      <c r="A759" s="18">
        <v>44419</v>
      </c>
      <c r="B759" s="10">
        <v>420</v>
      </c>
      <c r="C759" s="11">
        <v>18068.55</v>
      </c>
      <c r="D759" s="12">
        <v>7.7999999999999996E-3</v>
      </c>
      <c r="E759" s="12">
        <v>8.5000000000000006E-3</v>
      </c>
    </row>
    <row r="760" spans="1:5" ht="14.25" customHeight="1">
      <c r="A760" s="18">
        <v>44297</v>
      </c>
      <c r="B760" s="10">
        <v>416.75</v>
      </c>
      <c r="C760" s="11">
        <v>17916.8</v>
      </c>
      <c r="D760" s="12">
        <v>1.34E-2</v>
      </c>
      <c r="E760" s="12">
        <v>4.8999999999999998E-3</v>
      </c>
    </row>
    <row r="761" spans="1:5" ht="14.25" customHeight="1">
      <c r="A761" s="18">
        <v>44266</v>
      </c>
      <c r="B761" s="10">
        <v>411.25</v>
      </c>
      <c r="C761" s="11">
        <v>17829.2</v>
      </c>
      <c r="D761" s="12">
        <v>9.5999999999999992E-3</v>
      </c>
      <c r="E761" s="12">
        <v>-3.3E-3</v>
      </c>
    </row>
    <row r="762" spans="1:5" ht="14.25" customHeight="1">
      <c r="A762" s="18">
        <v>44238</v>
      </c>
      <c r="B762" s="10">
        <v>407.35</v>
      </c>
      <c r="C762" s="11">
        <v>17888.95</v>
      </c>
      <c r="D762" s="12">
        <v>-5.8999999999999999E-3</v>
      </c>
      <c r="E762" s="12">
        <v>-2.3E-3</v>
      </c>
    </row>
    <row r="763" spans="1:5" ht="14.25" customHeight="1">
      <c r="A763" s="18">
        <v>44207</v>
      </c>
      <c r="B763" s="10">
        <v>409.75</v>
      </c>
      <c r="C763" s="11">
        <v>17929.650000000001</v>
      </c>
      <c r="D763" s="12">
        <v>-2.5000000000000001E-2</v>
      </c>
      <c r="E763" s="12">
        <v>1.46E-2</v>
      </c>
    </row>
    <row r="764" spans="1:5" ht="14.25" customHeight="1">
      <c r="A764" s="10" t="s">
        <v>497</v>
      </c>
      <c r="B764" s="10">
        <v>420.25</v>
      </c>
      <c r="C764" s="11">
        <v>17671.650000000001</v>
      </c>
      <c r="D764" s="12">
        <v>-1.8499999999999999E-2</v>
      </c>
      <c r="E764" s="12">
        <v>-1.04E-2</v>
      </c>
    </row>
    <row r="765" spans="1:5" ht="14.25" customHeight="1">
      <c r="A765" s="10" t="s">
        <v>498</v>
      </c>
      <c r="B765" s="10">
        <v>428.15</v>
      </c>
      <c r="C765" s="11">
        <v>17857.25</v>
      </c>
      <c r="D765" s="12">
        <v>-2.1100000000000001E-2</v>
      </c>
      <c r="E765" s="12">
        <v>-1.9400000000000001E-2</v>
      </c>
    </row>
    <row r="766" spans="1:5" ht="14.25" customHeight="1">
      <c r="A766" s="10" t="s">
        <v>499</v>
      </c>
      <c r="B766" s="10">
        <v>437.4</v>
      </c>
      <c r="C766" s="11">
        <v>18210.95</v>
      </c>
      <c r="D766" s="12">
        <v>-2.0000000000000001E-4</v>
      </c>
      <c r="E766" s="12">
        <v>-3.0999999999999999E-3</v>
      </c>
    </row>
    <row r="767" spans="1:5" ht="14.25" customHeight="1">
      <c r="A767" s="10" t="s">
        <v>500</v>
      </c>
      <c r="B767" s="10">
        <v>437.5</v>
      </c>
      <c r="C767" s="11">
        <v>18268.400000000001</v>
      </c>
      <c r="D767" s="12">
        <v>3.3300000000000003E-2</v>
      </c>
      <c r="E767" s="12">
        <v>7.9000000000000008E-3</v>
      </c>
    </row>
    <row r="768" spans="1:5" ht="14.25" customHeight="1">
      <c r="A768" s="10" t="s">
        <v>501</v>
      </c>
      <c r="B768" s="10">
        <v>423.4</v>
      </c>
      <c r="C768" s="11">
        <v>18125.400000000001</v>
      </c>
      <c r="D768" s="12">
        <v>-1.03E-2</v>
      </c>
      <c r="E768" s="12">
        <v>5.9999999999999995E-4</v>
      </c>
    </row>
    <row r="769" spans="1:5" ht="14.25" customHeight="1">
      <c r="A769" s="10" t="s">
        <v>502</v>
      </c>
      <c r="B769" s="10">
        <v>427.8</v>
      </c>
      <c r="C769" s="11">
        <v>18114.900000000001</v>
      </c>
      <c r="D769" s="12">
        <v>1.15E-2</v>
      </c>
      <c r="E769" s="12">
        <v>-3.5000000000000001E-3</v>
      </c>
    </row>
    <row r="770" spans="1:5" ht="14.25" customHeight="1">
      <c r="A770" s="10" t="s">
        <v>503</v>
      </c>
      <c r="B770" s="10">
        <v>422.95</v>
      </c>
      <c r="C770" s="11">
        <v>18178.099999999999</v>
      </c>
      <c r="D770" s="12">
        <v>1.3899999999999999E-2</v>
      </c>
      <c r="E770" s="12">
        <v>-4.7999999999999996E-3</v>
      </c>
    </row>
    <row r="771" spans="1:5" ht="14.25" customHeight="1">
      <c r="A771" s="10" t="s">
        <v>504</v>
      </c>
      <c r="B771" s="10">
        <v>417.15</v>
      </c>
      <c r="C771" s="11">
        <v>18266.599999999999</v>
      </c>
      <c r="D771" s="12">
        <v>-1.9199999999999998E-2</v>
      </c>
      <c r="E771" s="12">
        <v>-8.3000000000000001E-3</v>
      </c>
    </row>
    <row r="772" spans="1:5" ht="14.25" customHeight="1">
      <c r="A772" s="10" t="s">
        <v>505</v>
      </c>
      <c r="B772" s="10">
        <v>425.3</v>
      </c>
      <c r="C772" s="11">
        <v>18418.75</v>
      </c>
      <c r="D772" s="12">
        <v>-3.7699999999999997E-2</v>
      </c>
      <c r="E772" s="12">
        <v>-3.2000000000000002E-3</v>
      </c>
    </row>
    <row r="773" spans="1:5" ht="14.25" customHeight="1">
      <c r="A773" s="10" t="s">
        <v>506</v>
      </c>
      <c r="B773" s="10">
        <v>441.95</v>
      </c>
      <c r="C773" s="11">
        <v>18477.05</v>
      </c>
      <c r="D773" s="12">
        <v>-3.3999999999999998E-3</v>
      </c>
      <c r="E773" s="12">
        <v>7.6E-3</v>
      </c>
    </row>
    <row r="774" spans="1:5" ht="14.25" customHeight="1">
      <c r="A774" s="10" t="s">
        <v>507</v>
      </c>
      <c r="B774" s="10">
        <v>443.45</v>
      </c>
      <c r="C774" s="11">
        <v>18338.55</v>
      </c>
      <c r="D774" s="12">
        <v>2.2800000000000001E-2</v>
      </c>
      <c r="E774" s="12">
        <v>9.7000000000000003E-3</v>
      </c>
    </row>
    <row r="775" spans="1:5" ht="14.25" customHeight="1">
      <c r="A775" s="10" t="s">
        <v>508</v>
      </c>
      <c r="B775" s="10">
        <v>433.55</v>
      </c>
      <c r="C775" s="11">
        <v>18161.75</v>
      </c>
      <c r="D775" s="12">
        <v>3.4200000000000001E-2</v>
      </c>
      <c r="E775" s="12">
        <v>9.4000000000000004E-3</v>
      </c>
    </row>
    <row r="776" spans="1:5" ht="14.25" customHeight="1">
      <c r="A776" s="18">
        <v>44540</v>
      </c>
      <c r="B776" s="10">
        <v>419.2</v>
      </c>
      <c r="C776" s="11">
        <v>17991.95</v>
      </c>
      <c r="D776" s="12">
        <v>1.0200000000000001E-2</v>
      </c>
      <c r="E776" s="12">
        <v>2.5999999999999999E-3</v>
      </c>
    </row>
    <row r="777" spans="1:5" ht="14.25" customHeight="1">
      <c r="A777" s="18">
        <v>44510</v>
      </c>
      <c r="B777" s="10">
        <v>414.95</v>
      </c>
      <c r="C777" s="11">
        <v>17945.95</v>
      </c>
      <c r="D777" s="12">
        <v>2.0799999999999999E-2</v>
      </c>
      <c r="E777" s="12">
        <v>2.8E-3</v>
      </c>
    </row>
    <row r="778" spans="1:5" ht="14.25" customHeight="1">
      <c r="A778" s="18">
        <v>44418</v>
      </c>
      <c r="B778" s="10">
        <v>406.5</v>
      </c>
      <c r="C778" s="11">
        <v>17895.2</v>
      </c>
      <c r="D778" s="12">
        <v>-3.8E-3</v>
      </c>
      <c r="E778" s="12">
        <v>5.8999999999999999E-3</v>
      </c>
    </row>
    <row r="779" spans="1:5" ht="14.25" customHeight="1">
      <c r="A779" s="18">
        <v>44387</v>
      </c>
      <c r="B779" s="10">
        <v>408.05</v>
      </c>
      <c r="C779" s="11">
        <v>17790.349999999999</v>
      </c>
      <c r="D779" s="12">
        <v>3.2000000000000002E-3</v>
      </c>
      <c r="E779" s="12">
        <v>8.2000000000000007E-3</v>
      </c>
    </row>
    <row r="780" spans="1:5" ht="14.25" customHeight="1">
      <c r="A780" s="18">
        <v>44357</v>
      </c>
      <c r="B780" s="10">
        <v>406.75</v>
      </c>
      <c r="C780" s="11">
        <v>17646</v>
      </c>
      <c r="D780" s="12">
        <v>-4.4999999999999997E-3</v>
      </c>
      <c r="E780" s="12">
        <v>-9.9000000000000008E-3</v>
      </c>
    </row>
    <row r="781" spans="1:5" ht="14.25" customHeight="1">
      <c r="A781" s="18">
        <v>44326</v>
      </c>
      <c r="B781" s="10">
        <v>408.6</v>
      </c>
      <c r="C781" s="11">
        <v>17822.3</v>
      </c>
      <c r="D781" s="12">
        <v>-1E-4</v>
      </c>
      <c r="E781" s="12">
        <v>7.4000000000000003E-3</v>
      </c>
    </row>
    <row r="782" spans="1:5" ht="14.25" customHeight="1">
      <c r="A782" s="18">
        <v>44296</v>
      </c>
      <c r="B782" s="10">
        <v>408.65</v>
      </c>
      <c r="C782" s="11">
        <v>17691.25</v>
      </c>
      <c r="D782" s="12">
        <v>9.4000000000000004E-3</v>
      </c>
      <c r="E782" s="12">
        <v>9.1000000000000004E-3</v>
      </c>
    </row>
    <row r="783" spans="1:5" ht="14.25" customHeight="1">
      <c r="A783" s="18">
        <v>44206</v>
      </c>
      <c r="B783" s="10">
        <v>404.85</v>
      </c>
      <c r="C783" s="11">
        <v>17532.05</v>
      </c>
      <c r="D783" s="12">
        <v>1.6000000000000001E-3</v>
      </c>
      <c r="E783" s="12">
        <v>-4.8999999999999998E-3</v>
      </c>
    </row>
    <row r="784" spans="1:5" ht="14.25" customHeight="1">
      <c r="A784" s="10" t="s">
        <v>509</v>
      </c>
      <c r="B784" s="10">
        <v>404.2</v>
      </c>
      <c r="C784" s="11">
        <v>17618.150000000001</v>
      </c>
      <c r="D784" s="12">
        <v>-4.0000000000000002E-4</v>
      </c>
      <c r="E784" s="12">
        <v>-5.3E-3</v>
      </c>
    </row>
    <row r="785" spans="1:5" ht="14.25" customHeight="1">
      <c r="A785" s="10" t="s">
        <v>510</v>
      </c>
      <c r="B785" s="10">
        <v>404.35</v>
      </c>
      <c r="C785" s="11">
        <v>17711.3</v>
      </c>
      <c r="D785" s="12">
        <v>2.1999999999999999E-2</v>
      </c>
      <c r="E785" s="12">
        <v>-2.0999999999999999E-3</v>
      </c>
    </row>
    <row r="786" spans="1:5" ht="14.25" customHeight="1">
      <c r="A786" s="10" t="s">
        <v>511</v>
      </c>
      <c r="B786" s="10">
        <v>395.65</v>
      </c>
      <c r="C786" s="11">
        <v>17748.599999999999</v>
      </c>
      <c r="D786" s="12">
        <v>-2E-3</v>
      </c>
      <c r="E786" s="12">
        <v>-6.0000000000000001E-3</v>
      </c>
    </row>
    <row r="787" spans="1:5" ht="14.25" customHeight="1">
      <c r="A787" s="10" t="s">
        <v>512</v>
      </c>
      <c r="B787" s="10">
        <v>396.45</v>
      </c>
      <c r="C787" s="11">
        <v>17855.099999999999</v>
      </c>
      <c r="D787" s="12">
        <v>-7.3000000000000001E-3</v>
      </c>
      <c r="E787" s="12">
        <v>1E-4</v>
      </c>
    </row>
    <row r="788" spans="1:5" ht="14.25" customHeight="1">
      <c r="A788" s="10" t="s">
        <v>513</v>
      </c>
      <c r="B788" s="10">
        <v>399.35</v>
      </c>
      <c r="C788" s="11">
        <v>17853.2</v>
      </c>
      <c r="D788" s="12">
        <v>-8.2000000000000007E-3</v>
      </c>
      <c r="E788" s="12">
        <v>1.6999999999999999E-3</v>
      </c>
    </row>
    <row r="789" spans="1:5" ht="14.25" customHeight="1">
      <c r="A789" s="10" t="s">
        <v>514</v>
      </c>
      <c r="B789" s="10">
        <v>402.65</v>
      </c>
      <c r="C789" s="11">
        <v>17822.95</v>
      </c>
      <c r="D789" s="12">
        <v>1.41E-2</v>
      </c>
      <c r="E789" s="12">
        <v>1.5699999999999999E-2</v>
      </c>
    </row>
    <row r="790" spans="1:5" ht="14.25" customHeight="1">
      <c r="A790" s="10" t="s">
        <v>515</v>
      </c>
      <c r="B790" s="10">
        <v>397.05</v>
      </c>
      <c r="C790" s="11">
        <v>17546.650000000001</v>
      </c>
      <c r="D790" s="12">
        <v>7.0000000000000001E-3</v>
      </c>
      <c r="E790" s="12">
        <v>-8.9999999999999998E-4</v>
      </c>
    </row>
    <row r="791" spans="1:5" ht="14.25" customHeight="1">
      <c r="A791" s="10" t="s">
        <v>516</v>
      </c>
      <c r="B791" s="10">
        <v>394.3</v>
      </c>
      <c r="C791" s="11">
        <v>17562</v>
      </c>
      <c r="D791" s="12">
        <v>-9.7000000000000003E-3</v>
      </c>
      <c r="E791" s="12">
        <v>9.4999999999999998E-3</v>
      </c>
    </row>
    <row r="792" spans="1:5" ht="14.25" customHeight="1">
      <c r="A792" s="10" t="s">
        <v>517</v>
      </c>
      <c r="B792" s="10">
        <v>398.15</v>
      </c>
      <c r="C792" s="11">
        <v>17396.900000000001</v>
      </c>
      <c r="D792" s="12">
        <v>-2.4400000000000002E-2</v>
      </c>
      <c r="E792" s="12">
        <v>-1.0699999999999999E-2</v>
      </c>
    </row>
    <row r="793" spans="1:5" ht="14.25" customHeight="1">
      <c r="A793" s="10" t="s">
        <v>518</v>
      </c>
      <c r="B793" s="10">
        <v>408.1</v>
      </c>
      <c r="C793" s="11">
        <v>17585.150000000001</v>
      </c>
      <c r="D793" s="12">
        <v>-2.3599999999999999E-2</v>
      </c>
      <c r="E793" s="12">
        <v>-2.5000000000000001E-3</v>
      </c>
    </row>
    <row r="794" spans="1:5" ht="14.25" customHeight="1">
      <c r="A794" s="10" t="s">
        <v>519</v>
      </c>
      <c r="B794" s="10">
        <v>417.95</v>
      </c>
      <c r="C794" s="11">
        <v>17629.5</v>
      </c>
      <c r="D794" s="12">
        <v>-2.0400000000000001E-2</v>
      </c>
      <c r="E794" s="12">
        <v>6.3E-3</v>
      </c>
    </row>
    <row r="795" spans="1:5" ht="14.25" customHeight="1">
      <c r="A795" s="10" t="s">
        <v>520</v>
      </c>
      <c r="B795" s="10">
        <v>426.65</v>
      </c>
      <c r="C795" s="11">
        <v>17519.45</v>
      </c>
      <c r="D795" s="12">
        <v>8.8999999999999999E-3</v>
      </c>
      <c r="E795" s="12">
        <v>8.0000000000000002E-3</v>
      </c>
    </row>
    <row r="796" spans="1:5" ht="14.25" customHeight="1">
      <c r="A796" s="10" t="s">
        <v>521</v>
      </c>
      <c r="B796" s="10">
        <v>422.9</v>
      </c>
      <c r="C796" s="11">
        <v>17380</v>
      </c>
      <c r="D796" s="12">
        <v>1.9199999999999998E-2</v>
      </c>
      <c r="E796" s="12">
        <v>1.4E-3</v>
      </c>
    </row>
    <row r="797" spans="1:5" ht="14.25" customHeight="1">
      <c r="A797" s="10" t="s">
        <v>522</v>
      </c>
      <c r="B797" s="10">
        <v>414.95</v>
      </c>
      <c r="C797" s="11">
        <v>17355.3</v>
      </c>
      <c r="D797" s="12">
        <v>3.5000000000000001E-3</v>
      </c>
      <c r="E797" s="12">
        <v>-8.0000000000000004E-4</v>
      </c>
    </row>
    <row r="798" spans="1:5" ht="14.25" customHeight="1">
      <c r="A798" s="18">
        <v>44448</v>
      </c>
      <c r="B798" s="10">
        <v>413.5</v>
      </c>
      <c r="C798" s="11">
        <v>17369.25</v>
      </c>
      <c r="D798" s="12">
        <v>1.2999999999999999E-3</v>
      </c>
      <c r="E798" s="12">
        <v>8.9999999999999998E-4</v>
      </c>
    </row>
    <row r="799" spans="1:5" ht="14.25" customHeight="1">
      <c r="A799" s="18">
        <v>44417</v>
      </c>
      <c r="B799" s="10">
        <v>412.95</v>
      </c>
      <c r="C799" s="11">
        <v>17353.5</v>
      </c>
      <c r="D799" s="12">
        <v>-1E-3</v>
      </c>
      <c r="E799" s="12">
        <v>-5.0000000000000001E-4</v>
      </c>
    </row>
    <row r="800" spans="1:5" ht="14.25" customHeight="1">
      <c r="A800" s="18">
        <v>44386</v>
      </c>
      <c r="B800" s="10">
        <v>413.35</v>
      </c>
      <c r="C800" s="11">
        <v>17362.099999999999</v>
      </c>
      <c r="D800" s="12">
        <v>-6.6E-3</v>
      </c>
      <c r="E800" s="12">
        <v>-8.9999999999999998E-4</v>
      </c>
    </row>
    <row r="801" spans="1:5" ht="14.25" customHeight="1">
      <c r="A801" s="18">
        <v>44356</v>
      </c>
      <c r="B801" s="10">
        <v>416.1</v>
      </c>
      <c r="C801" s="11">
        <v>17377.8</v>
      </c>
      <c r="D801" s="12">
        <v>9.7999999999999997E-3</v>
      </c>
      <c r="E801" s="12">
        <v>3.0999999999999999E-3</v>
      </c>
    </row>
    <row r="802" spans="1:5" ht="14.25" customHeight="1">
      <c r="A802" s="18">
        <v>44264</v>
      </c>
      <c r="B802" s="10">
        <v>412.05</v>
      </c>
      <c r="C802" s="11">
        <v>17323.599999999999</v>
      </c>
      <c r="D802" s="12">
        <v>-5.1999999999999998E-3</v>
      </c>
      <c r="E802" s="12">
        <v>5.1999999999999998E-3</v>
      </c>
    </row>
    <row r="803" spans="1:5" ht="14.25" customHeight="1">
      <c r="A803" s="18">
        <v>44236</v>
      </c>
      <c r="B803" s="10">
        <v>414.2</v>
      </c>
      <c r="C803" s="11">
        <v>17234.150000000001</v>
      </c>
      <c r="D803" s="12">
        <v>1.2999999999999999E-2</v>
      </c>
      <c r="E803" s="12">
        <v>9.1999999999999998E-3</v>
      </c>
    </row>
    <row r="804" spans="1:5" ht="14.25" customHeight="1">
      <c r="A804" s="18">
        <v>44205</v>
      </c>
      <c r="B804" s="10">
        <v>408.9</v>
      </c>
      <c r="C804" s="11">
        <v>17076.25</v>
      </c>
      <c r="D804" s="12">
        <v>-6.7999999999999996E-3</v>
      </c>
      <c r="E804" s="12">
        <v>-3.3E-3</v>
      </c>
    </row>
    <row r="805" spans="1:5" ht="14.25" customHeight="1">
      <c r="A805" s="10" t="s">
        <v>523</v>
      </c>
      <c r="B805" s="10">
        <v>411.7</v>
      </c>
      <c r="C805" s="11">
        <v>17132.2</v>
      </c>
      <c r="D805" s="12">
        <v>-1.9599999999999999E-2</v>
      </c>
      <c r="E805" s="12">
        <v>1.1900000000000001E-2</v>
      </c>
    </row>
    <row r="806" spans="1:5" ht="14.25" customHeight="1">
      <c r="A806" s="10" t="s">
        <v>524</v>
      </c>
      <c r="B806" s="10">
        <v>419.95</v>
      </c>
      <c r="C806" s="11">
        <v>16931.05</v>
      </c>
      <c r="D806" s="12">
        <v>8.1900000000000001E-2</v>
      </c>
      <c r="E806" s="12">
        <v>1.35E-2</v>
      </c>
    </row>
    <row r="807" spans="1:5" ht="14.25" customHeight="1">
      <c r="A807" s="10" t="s">
        <v>525</v>
      </c>
      <c r="B807" s="10">
        <v>388.15</v>
      </c>
      <c r="C807" s="11">
        <v>16705.2</v>
      </c>
      <c r="D807" s="12">
        <v>-1.0699999999999999E-2</v>
      </c>
      <c r="E807" s="12">
        <v>4.1000000000000003E-3</v>
      </c>
    </row>
    <row r="808" spans="1:5" ht="14.25" customHeight="1">
      <c r="A808" s="10" t="s">
        <v>526</v>
      </c>
      <c r="B808" s="10">
        <v>392.35</v>
      </c>
      <c r="C808" s="11">
        <v>16636.900000000001</v>
      </c>
      <c r="D808" s="12">
        <v>3.3E-3</v>
      </c>
      <c r="E808" s="12">
        <v>1E-4</v>
      </c>
    </row>
    <row r="809" spans="1:5" ht="14.25" customHeight="1">
      <c r="A809" s="10" t="s">
        <v>527</v>
      </c>
      <c r="B809" s="10">
        <v>391.05</v>
      </c>
      <c r="C809" s="11">
        <v>16634.650000000001</v>
      </c>
      <c r="D809" s="12">
        <v>1.49E-2</v>
      </c>
      <c r="E809" s="12">
        <v>5.9999999999999995E-4</v>
      </c>
    </row>
    <row r="810" spans="1:5" ht="14.25" customHeight="1">
      <c r="A810" s="10" t="s">
        <v>528</v>
      </c>
      <c r="B810" s="10">
        <v>385.3</v>
      </c>
      <c r="C810" s="11">
        <v>16624.599999999999</v>
      </c>
      <c r="D810" s="12">
        <v>-2.2200000000000001E-2</v>
      </c>
      <c r="E810" s="12">
        <v>7.7999999999999996E-3</v>
      </c>
    </row>
    <row r="811" spans="1:5" ht="14.25" customHeight="1">
      <c r="A811" s="10" t="s">
        <v>529</v>
      </c>
      <c r="B811" s="10">
        <v>394.05</v>
      </c>
      <c r="C811" s="11">
        <v>16496.45</v>
      </c>
      <c r="D811" s="12">
        <v>-1.18E-2</v>
      </c>
      <c r="E811" s="12">
        <v>2.8E-3</v>
      </c>
    </row>
    <row r="812" spans="1:5" ht="14.25" customHeight="1">
      <c r="A812" s="10" t="s">
        <v>530</v>
      </c>
      <c r="B812" s="10">
        <v>398.75</v>
      </c>
      <c r="C812" s="11">
        <v>16450.5</v>
      </c>
      <c r="D812" s="12">
        <v>-2.2700000000000001E-2</v>
      </c>
      <c r="E812" s="12">
        <v>-7.1000000000000004E-3</v>
      </c>
    </row>
    <row r="813" spans="1:5" ht="14.25" customHeight="1">
      <c r="A813" s="10" t="s">
        <v>531</v>
      </c>
      <c r="B813" s="10">
        <v>408</v>
      </c>
      <c r="C813" s="11">
        <v>16568.849999999999</v>
      </c>
      <c r="D813" s="12">
        <v>-2.4199999999999999E-2</v>
      </c>
      <c r="E813" s="12">
        <v>-2.8E-3</v>
      </c>
    </row>
    <row r="814" spans="1:5" ht="14.25" customHeight="1">
      <c r="A814" s="10" t="s">
        <v>532</v>
      </c>
      <c r="B814" s="10">
        <v>418.1</v>
      </c>
      <c r="C814" s="11">
        <v>16614.599999999999</v>
      </c>
      <c r="D814" s="12">
        <v>-2.2100000000000002E-2</v>
      </c>
      <c r="E814" s="12">
        <v>3.0999999999999999E-3</v>
      </c>
    </row>
    <row r="815" spans="1:5" ht="14.25" customHeight="1">
      <c r="A815" s="10" t="s">
        <v>533</v>
      </c>
      <c r="B815" s="10">
        <v>427.55</v>
      </c>
      <c r="C815" s="11">
        <v>16563.05</v>
      </c>
      <c r="D815" s="12">
        <v>-1.35E-2</v>
      </c>
      <c r="E815" s="12">
        <v>2.0999999999999999E-3</v>
      </c>
    </row>
    <row r="816" spans="1:5" ht="14.25" customHeight="1">
      <c r="A816" s="10" t="s">
        <v>534</v>
      </c>
      <c r="B816" s="10">
        <v>433.4</v>
      </c>
      <c r="C816" s="11">
        <v>16529.099999999999</v>
      </c>
      <c r="D816" s="12">
        <v>-1.6000000000000001E-3</v>
      </c>
      <c r="E816" s="12">
        <v>1.01E-2</v>
      </c>
    </row>
    <row r="817" spans="1:5" ht="14.25" customHeight="1">
      <c r="A817" s="18">
        <v>44538</v>
      </c>
      <c r="B817" s="10">
        <v>434.1</v>
      </c>
      <c r="C817" s="11">
        <v>16364.4</v>
      </c>
      <c r="D817" s="12">
        <v>4.4999999999999997E-3</v>
      </c>
      <c r="E817" s="12">
        <v>5.0000000000000001E-3</v>
      </c>
    </row>
    <row r="818" spans="1:5" ht="14.25" customHeight="1">
      <c r="A818" s="18">
        <v>44508</v>
      </c>
      <c r="B818" s="10">
        <v>432.15</v>
      </c>
      <c r="C818" s="11">
        <v>16282.25</v>
      </c>
      <c r="D818" s="12">
        <v>-1.1599999999999999E-2</v>
      </c>
      <c r="E818" s="12">
        <v>1E-4</v>
      </c>
    </row>
    <row r="819" spans="1:5" ht="14.25" customHeight="1">
      <c r="A819" s="18">
        <v>44477</v>
      </c>
      <c r="B819" s="10">
        <v>437.2</v>
      </c>
      <c r="C819" s="11">
        <v>16280.1</v>
      </c>
      <c r="D819" s="12">
        <v>-3.3700000000000001E-2</v>
      </c>
      <c r="E819" s="12">
        <v>1.2999999999999999E-3</v>
      </c>
    </row>
    <row r="820" spans="1:5" ht="14.25" customHeight="1">
      <c r="A820" s="18">
        <v>44447</v>
      </c>
      <c r="B820" s="10">
        <v>452.45</v>
      </c>
      <c r="C820" s="11">
        <v>16258.25</v>
      </c>
      <c r="D820" s="12">
        <v>-2.5999999999999999E-2</v>
      </c>
      <c r="E820" s="12">
        <v>1.1999999999999999E-3</v>
      </c>
    </row>
    <row r="821" spans="1:5" ht="14.25" customHeight="1">
      <c r="A821" s="18">
        <v>44355</v>
      </c>
      <c r="B821" s="10">
        <v>464.55</v>
      </c>
      <c r="C821" s="11">
        <v>16238.2</v>
      </c>
      <c r="D821" s="12">
        <v>4.4000000000000003E-3</v>
      </c>
      <c r="E821" s="12">
        <v>-3.5000000000000001E-3</v>
      </c>
    </row>
    <row r="822" spans="1:5" ht="14.25" customHeight="1">
      <c r="A822" s="18">
        <v>44324</v>
      </c>
      <c r="B822" s="10">
        <v>462.5</v>
      </c>
      <c r="C822" s="11">
        <v>16294.6</v>
      </c>
      <c r="D822" s="12">
        <v>-1.9099999999999999E-2</v>
      </c>
      <c r="E822" s="12">
        <v>2.2000000000000001E-3</v>
      </c>
    </row>
    <row r="823" spans="1:5" ht="14.25" customHeight="1">
      <c r="A823" s="18">
        <v>44294</v>
      </c>
      <c r="B823" s="10">
        <v>471.5</v>
      </c>
      <c r="C823" s="11">
        <v>16258.8</v>
      </c>
      <c r="D823" s="12">
        <v>-1.0200000000000001E-2</v>
      </c>
      <c r="E823" s="12">
        <v>7.9000000000000008E-3</v>
      </c>
    </row>
    <row r="824" spans="1:5" ht="14.25" customHeight="1">
      <c r="A824" s="18">
        <v>44263</v>
      </c>
      <c r="B824" s="10">
        <v>476.35</v>
      </c>
      <c r="C824" s="11">
        <v>16130.75</v>
      </c>
      <c r="D824" s="12">
        <v>-4.7999999999999996E-3</v>
      </c>
      <c r="E824" s="12">
        <v>1.55E-2</v>
      </c>
    </row>
    <row r="825" spans="1:5" ht="14.25" customHeight="1">
      <c r="A825" s="18">
        <v>44235</v>
      </c>
      <c r="B825" s="10">
        <v>478.65</v>
      </c>
      <c r="C825" s="11">
        <v>15885.15</v>
      </c>
      <c r="D825" s="12">
        <v>1.54E-2</v>
      </c>
      <c r="E825" s="12">
        <v>7.7000000000000002E-3</v>
      </c>
    </row>
    <row r="826" spans="1:5" ht="14.25" customHeight="1">
      <c r="A826" s="10" t="s">
        <v>535</v>
      </c>
      <c r="B826" s="10">
        <v>471.4</v>
      </c>
      <c r="C826" s="11">
        <v>15763.05</v>
      </c>
      <c r="D826" s="12">
        <v>7.6E-3</v>
      </c>
      <c r="E826" s="12">
        <v>-1E-3</v>
      </c>
    </row>
    <row r="827" spans="1:5" ht="14.25" customHeight="1">
      <c r="A827" s="10" t="s">
        <v>536</v>
      </c>
      <c r="B827" s="10">
        <v>467.85</v>
      </c>
      <c r="C827" s="11">
        <v>15778.45</v>
      </c>
      <c r="D827" s="12">
        <v>1.54E-2</v>
      </c>
      <c r="E827" s="12">
        <v>4.4000000000000003E-3</v>
      </c>
    </row>
    <row r="828" spans="1:5" ht="14.25" customHeight="1">
      <c r="A828" s="10" t="s">
        <v>537</v>
      </c>
      <c r="B828" s="10">
        <v>460.75</v>
      </c>
      <c r="C828" s="11">
        <v>15709.4</v>
      </c>
      <c r="D828" s="12">
        <v>-1.52E-2</v>
      </c>
      <c r="E828" s="12">
        <v>-2.3999999999999998E-3</v>
      </c>
    </row>
    <row r="829" spans="1:5" ht="14.25" customHeight="1">
      <c r="A829" s="10" t="s">
        <v>538</v>
      </c>
      <c r="B829" s="10">
        <v>467.85</v>
      </c>
      <c r="C829" s="11">
        <v>15746.45</v>
      </c>
      <c r="D829" s="12">
        <v>-1.4500000000000001E-2</v>
      </c>
      <c r="E829" s="12">
        <v>-4.8999999999999998E-3</v>
      </c>
    </row>
    <row r="830" spans="1:5" ht="14.25" customHeight="1">
      <c r="A830" s="10" t="s">
        <v>539</v>
      </c>
      <c r="B830" s="10">
        <v>474.75</v>
      </c>
      <c r="C830" s="11">
        <v>15824.45</v>
      </c>
      <c r="D830" s="12">
        <v>-2.5000000000000001E-3</v>
      </c>
      <c r="E830" s="12">
        <v>-2E-3</v>
      </c>
    </row>
    <row r="831" spans="1:5" ht="14.25" customHeight="1">
      <c r="A831" s="10" t="s">
        <v>540</v>
      </c>
      <c r="B831" s="10">
        <v>475.95</v>
      </c>
      <c r="C831" s="11">
        <v>15856.05</v>
      </c>
      <c r="D831" s="12">
        <v>2E-3</v>
      </c>
      <c r="E831" s="12">
        <v>2E-3</v>
      </c>
    </row>
    <row r="832" spans="1:5" ht="14.25" customHeight="1">
      <c r="A832" s="10" t="s">
        <v>541</v>
      </c>
      <c r="B832" s="10">
        <v>475</v>
      </c>
      <c r="C832" s="11">
        <v>15824.05</v>
      </c>
      <c r="D832" s="12">
        <v>1.47E-2</v>
      </c>
      <c r="E832" s="12">
        <v>1.23E-2</v>
      </c>
    </row>
    <row r="833" spans="1:5" ht="14.25" customHeight="1">
      <c r="A833" s="10" t="s">
        <v>542</v>
      </c>
      <c r="B833" s="10">
        <v>468.1</v>
      </c>
      <c r="C833" s="11">
        <v>15632.1</v>
      </c>
      <c r="D833" s="12">
        <v>-1.21E-2</v>
      </c>
      <c r="E833" s="12">
        <v>-7.6E-3</v>
      </c>
    </row>
    <row r="834" spans="1:5" ht="14.25" customHeight="1">
      <c r="A834" s="10" t="s">
        <v>543</v>
      </c>
      <c r="B834" s="10">
        <v>473.85</v>
      </c>
      <c r="C834" s="11">
        <v>15752.4</v>
      </c>
      <c r="D834" s="12">
        <v>3.8999999999999998E-3</v>
      </c>
      <c r="E834" s="12">
        <v>-1.0699999999999999E-2</v>
      </c>
    </row>
    <row r="835" spans="1:5" ht="14.25" customHeight="1">
      <c r="A835" s="10" t="s">
        <v>544</v>
      </c>
      <c r="B835" s="10">
        <v>472</v>
      </c>
      <c r="C835" s="11">
        <v>15923.4</v>
      </c>
      <c r="D835" s="12">
        <v>4.1099999999999998E-2</v>
      </c>
      <c r="E835" s="12">
        <v>-1E-4</v>
      </c>
    </row>
    <row r="836" spans="1:5" ht="14.25" customHeight="1">
      <c r="A836" s="10" t="s">
        <v>545</v>
      </c>
      <c r="B836" s="10">
        <v>453.35</v>
      </c>
      <c r="C836" s="11">
        <v>15924.2</v>
      </c>
      <c r="D836" s="12">
        <v>-1.84E-2</v>
      </c>
      <c r="E836" s="12">
        <v>4.4000000000000003E-3</v>
      </c>
    </row>
    <row r="837" spans="1:5" ht="14.25" customHeight="1">
      <c r="A837" s="10" t="s">
        <v>546</v>
      </c>
      <c r="B837" s="10">
        <v>461.85</v>
      </c>
      <c r="C837" s="11">
        <v>15853.95</v>
      </c>
      <c r="D837" s="12">
        <v>-1.8100000000000002E-2</v>
      </c>
      <c r="E837" s="12">
        <v>2.5999999999999999E-3</v>
      </c>
    </row>
    <row r="838" spans="1:5" ht="14.25" customHeight="1">
      <c r="A838" s="10" t="s">
        <v>547</v>
      </c>
      <c r="B838" s="10">
        <v>470.35</v>
      </c>
      <c r="C838" s="11">
        <v>15812.35</v>
      </c>
      <c r="D838" s="12">
        <v>9.4299999999999995E-2</v>
      </c>
      <c r="E838" s="12">
        <v>7.6E-3</v>
      </c>
    </row>
    <row r="839" spans="1:5" ht="14.25" customHeight="1">
      <c r="A839" s="18">
        <v>44537</v>
      </c>
      <c r="B839" s="10">
        <v>429.8</v>
      </c>
      <c r="C839" s="11">
        <v>15692.6</v>
      </c>
      <c r="D839" s="12">
        <v>1.2800000000000001E-2</v>
      </c>
      <c r="E839" s="12">
        <v>2.0000000000000001E-4</v>
      </c>
    </row>
    <row r="840" spans="1:5" ht="14.25" customHeight="1">
      <c r="A840" s="18">
        <v>44446</v>
      </c>
      <c r="B840" s="10">
        <v>424.35</v>
      </c>
      <c r="C840" s="11">
        <v>15689.8</v>
      </c>
      <c r="D840" s="12">
        <v>-4.1999999999999997E-3</v>
      </c>
      <c r="E840" s="12">
        <v>-2.3999999999999998E-3</v>
      </c>
    </row>
    <row r="841" spans="1:5" ht="14.25" customHeight="1">
      <c r="A841" s="18">
        <v>44415</v>
      </c>
      <c r="B841" s="10">
        <v>426.15</v>
      </c>
      <c r="C841" s="11">
        <v>15727.9</v>
      </c>
      <c r="D841" s="12">
        <v>-3.5000000000000001E-3</v>
      </c>
      <c r="E841" s="12">
        <v>-9.5999999999999992E-3</v>
      </c>
    </row>
    <row r="842" spans="1:5" ht="14.25" customHeight="1">
      <c r="A842" s="18">
        <v>44384</v>
      </c>
      <c r="B842" s="10">
        <v>427.65</v>
      </c>
      <c r="C842" s="11">
        <v>15879.65</v>
      </c>
      <c r="D842" s="12">
        <v>1.46E-2</v>
      </c>
      <c r="E842" s="12">
        <v>3.8999999999999998E-3</v>
      </c>
    </row>
    <row r="843" spans="1:5" ht="14.25" customHeight="1">
      <c r="A843" s="18">
        <v>44354</v>
      </c>
      <c r="B843" s="10">
        <v>421.5</v>
      </c>
      <c r="C843" s="11">
        <v>15818.25</v>
      </c>
      <c r="D843" s="12">
        <v>2.0999999999999999E-3</v>
      </c>
      <c r="E843" s="12">
        <v>-1E-3</v>
      </c>
    </row>
    <row r="844" spans="1:5" ht="14.25" customHeight="1">
      <c r="A844" s="18">
        <v>44323</v>
      </c>
      <c r="B844" s="10">
        <v>420.6</v>
      </c>
      <c r="C844" s="11">
        <v>15834.35</v>
      </c>
      <c r="D844" s="12">
        <v>-1.0200000000000001E-2</v>
      </c>
      <c r="E844" s="12">
        <v>7.1000000000000004E-3</v>
      </c>
    </row>
    <row r="845" spans="1:5" ht="14.25" customHeight="1">
      <c r="A845" s="18">
        <v>44234</v>
      </c>
      <c r="B845" s="10">
        <v>424.95</v>
      </c>
      <c r="C845" s="11">
        <v>15722.2</v>
      </c>
      <c r="D845" s="12">
        <v>1.2E-2</v>
      </c>
      <c r="E845" s="12">
        <v>2.7000000000000001E-3</v>
      </c>
    </row>
    <row r="846" spans="1:5" ht="14.25" customHeight="1">
      <c r="A846" s="18">
        <v>44203</v>
      </c>
      <c r="B846" s="10">
        <v>419.9</v>
      </c>
      <c r="C846" s="11">
        <v>15680</v>
      </c>
      <c r="D846" s="12">
        <v>-1.3899999999999999E-2</v>
      </c>
      <c r="E846" s="12">
        <v>-2.5999999999999999E-3</v>
      </c>
    </row>
    <row r="847" spans="1:5" ht="14.25" customHeight="1">
      <c r="A847" s="10" t="s">
        <v>548</v>
      </c>
      <c r="B847" s="10">
        <v>425.8</v>
      </c>
      <c r="C847" s="11">
        <v>15721.5</v>
      </c>
      <c r="D847" s="12">
        <v>2.8799999999999999E-2</v>
      </c>
      <c r="E847" s="12">
        <v>-1.6999999999999999E-3</v>
      </c>
    </row>
    <row r="848" spans="1:5" ht="14.25" customHeight="1">
      <c r="A848" s="10" t="s">
        <v>549</v>
      </c>
      <c r="B848" s="10">
        <v>413.9</v>
      </c>
      <c r="C848" s="11">
        <v>15748.45</v>
      </c>
      <c r="D848" s="12">
        <v>-1.67E-2</v>
      </c>
      <c r="E848" s="12">
        <v>-4.1999999999999997E-3</v>
      </c>
    </row>
    <row r="849" spans="1:5" ht="14.25" customHeight="1">
      <c r="A849" s="10" t="s">
        <v>550</v>
      </c>
      <c r="B849" s="10">
        <v>420.95</v>
      </c>
      <c r="C849" s="11">
        <v>15814.7</v>
      </c>
      <c r="D849" s="12">
        <v>-1.1599999999999999E-2</v>
      </c>
      <c r="E849" s="12">
        <v>-2.8999999999999998E-3</v>
      </c>
    </row>
    <row r="850" spans="1:5" ht="14.25" customHeight="1">
      <c r="A850" s="10" t="s">
        <v>551</v>
      </c>
      <c r="B850" s="10">
        <v>425.9</v>
      </c>
      <c r="C850" s="11">
        <v>15860.35</v>
      </c>
      <c r="D850" s="12">
        <v>-2.7199999999999998E-2</v>
      </c>
      <c r="E850" s="12">
        <v>4.4000000000000003E-3</v>
      </c>
    </row>
    <row r="851" spans="1:5" ht="14.25" customHeight="1">
      <c r="A851" s="10" t="s">
        <v>552</v>
      </c>
      <c r="B851" s="10">
        <v>437.8</v>
      </c>
      <c r="C851" s="11">
        <v>15790.45</v>
      </c>
      <c r="D851" s="12">
        <v>4.1399999999999999E-2</v>
      </c>
      <c r="E851" s="12">
        <v>6.6E-3</v>
      </c>
    </row>
    <row r="852" spans="1:5" ht="14.25" customHeight="1">
      <c r="A852" s="10" t="s">
        <v>553</v>
      </c>
      <c r="B852" s="10">
        <v>420.4</v>
      </c>
      <c r="C852" s="11">
        <v>15686.95</v>
      </c>
      <c r="D852" s="12">
        <v>-4.4000000000000003E-3</v>
      </c>
      <c r="E852" s="12">
        <v>-5.4000000000000003E-3</v>
      </c>
    </row>
    <row r="853" spans="1:5" ht="14.25" customHeight="1">
      <c r="A853" s="10" t="s">
        <v>554</v>
      </c>
      <c r="B853" s="10">
        <v>422.25</v>
      </c>
      <c r="C853" s="11">
        <v>15772.75</v>
      </c>
      <c r="D853" s="12">
        <v>-3.3E-3</v>
      </c>
      <c r="E853" s="12">
        <v>1.6999999999999999E-3</v>
      </c>
    </row>
    <row r="854" spans="1:5" ht="14.25" customHeight="1">
      <c r="A854" s="10" t="s">
        <v>555</v>
      </c>
      <c r="B854" s="10">
        <v>423.65</v>
      </c>
      <c r="C854" s="11">
        <v>15746.5</v>
      </c>
      <c r="D854" s="12">
        <v>1.6999999999999999E-3</v>
      </c>
      <c r="E854" s="12">
        <v>4.0000000000000001E-3</v>
      </c>
    </row>
    <row r="855" spans="1:5" ht="14.25" customHeight="1">
      <c r="A855" s="10" t="s">
        <v>556</v>
      </c>
      <c r="B855" s="10">
        <v>422.95</v>
      </c>
      <c r="C855" s="11">
        <v>15683.35</v>
      </c>
      <c r="D855" s="12">
        <v>-8.3000000000000001E-3</v>
      </c>
      <c r="E855" s="12">
        <v>-5.0000000000000001E-4</v>
      </c>
    </row>
    <row r="856" spans="1:5" ht="14.25" customHeight="1">
      <c r="A856" s="10" t="s">
        <v>557</v>
      </c>
      <c r="B856" s="10">
        <v>426.5</v>
      </c>
      <c r="C856" s="11">
        <v>15691.4</v>
      </c>
      <c r="D856" s="12">
        <v>-1.9800000000000002E-2</v>
      </c>
      <c r="E856" s="12">
        <v>-4.7999999999999996E-3</v>
      </c>
    </row>
    <row r="857" spans="1:5" ht="14.25" customHeight="1">
      <c r="A857" s="10" t="s">
        <v>558</v>
      </c>
      <c r="B857" s="10">
        <v>435.1</v>
      </c>
      <c r="C857" s="11">
        <v>15767.55</v>
      </c>
      <c r="D857" s="12">
        <v>-3.7000000000000002E-3</v>
      </c>
      <c r="E857" s="12">
        <v>-6.4000000000000003E-3</v>
      </c>
    </row>
    <row r="858" spans="1:5" ht="14.25" customHeight="1">
      <c r="A858" s="10" t="s">
        <v>559</v>
      </c>
      <c r="B858" s="10">
        <v>436.7</v>
      </c>
      <c r="C858" s="11">
        <v>15869.25</v>
      </c>
      <c r="D858" s="12">
        <v>-6.7999999999999996E-3</v>
      </c>
      <c r="E858" s="12">
        <v>3.5999999999999999E-3</v>
      </c>
    </row>
    <row r="859" spans="1:5" ht="14.25" customHeight="1">
      <c r="A859" s="10" t="s">
        <v>560</v>
      </c>
      <c r="B859" s="10">
        <v>439.7</v>
      </c>
      <c r="C859" s="11">
        <v>15811.85</v>
      </c>
      <c r="D859" s="12">
        <v>4.8999999999999998E-3</v>
      </c>
      <c r="E859" s="12">
        <v>8.0000000000000004E-4</v>
      </c>
    </row>
    <row r="860" spans="1:5" ht="14.25" customHeight="1">
      <c r="A860" s="18">
        <v>44506</v>
      </c>
      <c r="B860" s="10">
        <v>437.55</v>
      </c>
      <c r="C860" s="11">
        <v>15799.35</v>
      </c>
      <c r="D860" s="12">
        <v>5.5999999999999999E-3</v>
      </c>
      <c r="E860" s="12">
        <v>3.8999999999999998E-3</v>
      </c>
    </row>
    <row r="861" spans="1:5" ht="14.25" customHeight="1">
      <c r="A861" s="18">
        <v>44475</v>
      </c>
      <c r="B861" s="10">
        <v>435.1</v>
      </c>
      <c r="C861" s="11">
        <v>15737.75</v>
      </c>
      <c r="D861" s="12">
        <v>5.0000000000000001E-3</v>
      </c>
      <c r="E861" s="12">
        <v>6.4999999999999997E-3</v>
      </c>
    </row>
    <row r="862" spans="1:5" ht="14.25" customHeight="1">
      <c r="A862" s="18">
        <v>44445</v>
      </c>
      <c r="B862" s="10">
        <v>432.95</v>
      </c>
      <c r="C862" s="11">
        <v>15635.35</v>
      </c>
      <c r="D862" s="12">
        <v>-1.1299999999999999E-2</v>
      </c>
      <c r="E862" s="12">
        <v>-6.7000000000000002E-3</v>
      </c>
    </row>
    <row r="863" spans="1:5" ht="14.25" customHeight="1">
      <c r="A863" s="18">
        <v>44414</v>
      </c>
      <c r="B863" s="10">
        <v>437.9</v>
      </c>
      <c r="C863" s="11">
        <v>15740.1</v>
      </c>
      <c r="D863" s="12">
        <v>-1.9699999999999999E-2</v>
      </c>
      <c r="E863" s="12">
        <v>-6.9999999999999999E-4</v>
      </c>
    </row>
    <row r="864" spans="1:5" ht="14.25" customHeight="1">
      <c r="A864" s="18">
        <v>44383</v>
      </c>
      <c r="B864" s="10">
        <v>446.7</v>
      </c>
      <c r="C864" s="11">
        <v>15751.65</v>
      </c>
      <c r="D864" s="12">
        <v>1.9300000000000001E-2</v>
      </c>
      <c r="E864" s="12">
        <v>5.1999999999999998E-3</v>
      </c>
    </row>
    <row r="865" spans="1:5" ht="14.25" customHeight="1">
      <c r="A865" s="18">
        <v>44292</v>
      </c>
      <c r="B865" s="10">
        <v>438.25</v>
      </c>
      <c r="C865" s="11">
        <v>15670.25</v>
      </c>
      <c r="D865" s="12">
        <v>1.95E-2</v>
      </c>
      <c r="E865" s="12">
        <v>-1.2999999999999999E-3</v>
      </c>
    </row>
    <row r="866" spans="1:5" ht="14.25" customHeight="1">
      <c r="A866" s="18">
        <v>44261</v>
      </c>
      <c r="B866" s="10">
        <v>429.85</v>
      </c>
      <c r="C866" s="11">
        <v>15690.35</v>
      </c>
      <c r="D866" s="12">
        <v>-2.5999999999999999E-3</v>
      </c>
      <c r="E866" s="12">
        <v>7.3000000000000001E-3</v>
      </c>
    </row>
    <row r="867" spans="1:5" ht="14.25" customHeight="1">
      <c r="A867" s="18">
        <v>44233</v>
      </c>
      <c r="B867" s="10">
        <v>430.95</v>
      </c>
      <c r="C867" s="11">
        <v>15576.2</v>
      </c>
      <c r="D867" s="12">
        <v>3.8199999999999998E-2</v>
      </c>
      <c r="E867" s="12">
        <v>1E-4</v>
      </c>
    </row>
    <row r="868" spans="1:5" ht="14.25" customHeight="1">
      <c r="A868" s="18">
        <v>44202</v>
      </c>
      <c r="B868" s="10">
        <v>415.1</v>
      </c>
      <c r="C868" s="11">
        <v>15574.85</v>
      </c>
      <c r="D868" s="12">
        <v>-2.0400000000000001E-2</v>
      </c>
      <c r="E868" s="12">
        <v>-5.0000000000000001E-4</v>
      </c>
    </row>
    <row r="869" spans="1:5" ht="14.25" customHeight="1">
      <c r="A869" s="10" t="s">
        <v>561</v>
      </c>
      <c r="B869" s="10">
        <v>423.75</v>
      </c>
      <c r="C869" s="11">
        <v>15582.8</v>
      </c>
      <c r="D869" s="12">
        <v>2.0000000000000001E-4</v>
      </c>
      <c r="E869" s="12">
        <v>9.4999999999999998E-3</v>
      </c>
    </row>
    <row r="870" spans="1:5" ht="14.25" customHeight="1">
      <c r="A870" s="10" t="s">
        <v>562</v>
      </c>
      <c r="B870" s="10">
        <v>423.65</v>
      </c>
      <c r="C870" s="11">
        <v>15435.65</v>
      </c>
      <c r="D870" s="12">
        <v>-7.6E-3</v>
      </c>
      <c r="E870" s="12">
        <v>6.4000000000000003E-3</v>
      </c>
    </row>
    <row r="871" spans="1:5" ht="14.25" customHeight="1">
      <c r="A871" s="10" t="s">
        <v>563</v>
      </c>
      <c r="B871" s="10">
        <v>426.9</v>
      </c>
      <c r="C871" s="11">
        <v>15337.85</v>
      </c>
      <c r="D871" s="12">
        <v>1.1999999999999999E-3</v>
      </c>
      <c r="E871" s="12">
        <v>2.3999999999999998E-3</v>
      </c>
    </row>
    <row r="872" spans="1:5" ht="14.25" customHeight="1">
      <c r="A872" s="10" t="s">
        <v>564</v>
      </c>
      <c r="B872" s="10">
        <v>426.4</v>
      </c>
      <c r="C872" s="11">
        <v>15301.45</v>
      </c>
      <c r="D872" s="12">
        <v>-2.5000000000000001E-3</v>
      </c>
      <c r="E872" s="12">
        <v>6.1000000000000004E-3</v>
      </c>
    </row>
    <row r="873" spans="1:5" ht="14.25" customHeight="1">
      <c r="A873" s="10" t="s">
        <v>565</v>
      </c>
      <c r="B873" s="10">
        <v>427.45</v>
      </c>
      <c r="C873" s="11">
        <v>15208.45</v>
      </c>
      <c r="D873" s="12">
        <v>-6.3E-3</v>
      </c>
      <c r="E873" s="12">
        <v>6.9999999999999999E-4</v>
      </c>
    </row>
    <row r="874" spans="1:5" ht="14.25" customHeight="1">
      <c r="A874" s="10" t="s">
        <v>566</v>
      </c>
      <c r="B874" s="10">
        <v>430.15</v>
      </c>
      <c r="C874" s="11">
        <v>15197.7</v>
      </c>
      <c r="D874" s="12">
        <v>2.8199999999999999E-2</v>
      </c>
      <c r="E874" s="12">
        <v>1.5E-3</v>
      </c>
    </row>
    <row r="875" spans="1:5" ht="14.25" customHeight="1">
      <c r="A875" s="10" t="s">
        <v>567</v>
      </c>
      <c r="B875" s="10">
        <v>418.35</v>
      </c>
      <c r="C875" s="11">
        <v>15175.3</v>
      </c>
      <c r="D875" s="12">
        <v>4.5199999999999997E-2</v>
      </c>
      <c r="E875" s="12">
        <v>1.8100000000000002E-2</v>
      </c>
    </row>
    <row r="876" spans="1:5" ht="14.25" customHeight="1">
      <c r="A876" s="10" t="s">
        <v>568</v>
      </c>
      <c r="B876" s="10">
        <v>400.25</v>
      </c>
      <c r="C876" s="11">
        <v>14906.05</v>
      </c>
      <c r="D876" s="12">
        <v>2.7199999999999998E-2</v>
      </c>
      <c r="E876" s="12">
        <v>-8.3000000000000001E-3</v>
      </c>
    </row>
    <row r="877" spans="1:5" ht="14.25" customHeight="1">
      <c r="A877" s="10" t="s">
        <v>569</v>
      </c>
      <c r="B877" s="10">
        <v>389.65</v>
      </c>
      <c r="C877" s="11">
        <v>15030.15</v>
      </c>
      <c r="D877" s="12">
        <v>-8.0000000000000004E-4</v>
      </c>
      <c r="E877" s="12">
        <v>-5.1999999999999998E-3</v>
      </c>
    </row>
    <row r="878" spans="1:5" ht="14.25" customHeight="1">
      <c r="A878" s="10" t="s">
        <v>570</v>
      </c>
      <c r="B878" s="10">
        <v>389.95</v>
      </c>
      <c r="C878" s="11">
        <v>15108.1</v>
      </c>
      <c r="D878" s="12">
        <v>1.52E-2</v>
      </c>
      <c r="E878" s="12">
        <v>1.24E-2</v>
      </c>
    </row>
    <row r="879" spans="1:5" ht="14.25" customHeight="1">
      <c r="A879" s="10" t="s">
        <v>571</v>
      </c>
      <c r="B879" s="10">
        <v>384.1</v>
      </c>
      <c r="C879" s="11">
        <v>14923.15</v>
      </c>
      <c r="D879" s="12">
        <v>8.9999999999999998E-4</v>
      </c>
      <c r="E879" s="12">
        <v>1.67E-2</v>
      </c>
    </row>
    <row r="880" spans="1:5" ht="14.25" customHeight="1">
      <c r="A880" s="10" t="s">
        <v>572</v>
      </c>
      <c r="B880" s="10">
        <v>383.75</v>
      </c>
      <c r="C880" s="11">
        <v>14677.8</v>
      </c>
      <c r="D880" s="12">
        <v>6.0000000000000001E-3</v>
      </c>
      <c r="E880" s="12">
        <v>-1.2999999999999999E-3</v>
      </c>
    </row>
    <row r="881" spans="1:5" ht="14.25" customHeight="1">
      <c r="A881" s="18">
        <v>44535</v>
      </c>
      <c r="B881" s="10">
        <v>381.45</v>
      </c>
      <c r="C881" s="11">
        <v>14696.5</v>
      </c>
      <c r="D881" s="12">
        <v>8.0999999999999996E-3</v>
      </c>
      <c r="E881" s="12">
        <v>-1.04E-2</v>
      </c>
    </row>
    <row r="882" spans="1:5" ht="14.25" customHeight="1">
      <c r="A882" s="18">
        <v>44505</v>
      </c>
      <c r="B882" s="10">
        <v>378.4</v>
      </c>
      <c r="C882" s="11">
        <v>14850.75</v>
      </c>
      <c r="D882" s="12">
        <v>-1.1599999999999999E-2</v>
      </c>
      <c r="E882" s="12">
        <v>-6.1000000000000004E-3</v>
      </c>
    </row>
    <row r="883" spans="1:5" ht="14.25" customHeight="1">
      <c r="A883" s="18">
        <v>44474</v>
      </c>
      <c r="B883" s="10">
        <v>382.85</v>
      </c>
      <c r="C883" s="11">
        <v>14942.35</v>
      </c>
      <c r="D883" s="12">
        <v>1.3100000000000001E-2</v>
      </c>
      <c r="E883" s="12">
        <v>8.0000000000000002E-3</v>
      </c>
    </row>
    <row r="884" spans="1:5" ht="14.25" customHeight="1">
      <c r="A884" s="18">
        <v>44382</v>
      </c>
      <c r="B884" s="10">
        <v>377.9</v>
      </c>
      <c r="C884" s="11">
        <v>14823.15</v>
      </c>
      <c r="D884" s="12">
        <v>6.7500000000000004E-2</v>
      </c>
      <c r="E884" s="12">
        <v>6.7000000000000002E-3</v>
      </c>
    </row>
    <row r="885" spans="1:5" ht="14.25" customHeight="1">
      <c r="A885" s="18">
        <v>44352</v>
      </c>
      <c r="B885" s="10">
        <v>354</v>
      </c>
      <c r="C885" s="11">
        <v>14724.8</v>
      </c>
      <c r="D885" s="12">
        <v>0.01</v>
      </c>
      <c r="E885" s="12">
        <v>7.3000000000000001E-3</v>
      </c>
    </row>
    <row r="886" spans="1:5" ht="14.25" customHeight="1">
      <c r="A886" s="18">
        <v>44321</v>
      </c>
      <c r="B886" s="10">
        <v>350.5</v>
      </c>
      <c r="C886" s="11">
        <v>14617.85</v>
      </c>
      <c r="D886" s="12">
        <v>-2.7199999999999998E-2</v>
      </c>
      <c r="E886" s="12">
        <v>8.3999999999999995E-3</v>
      </c>
    </row>
    <row r="887" spans="1:5" ht="14.25" customHeight="1">
      <c r="A887" s="18">
        <v>44291</v>
      </c>
      <c r="B887" s="10">
        <v>360.3</v>
      </c>
      <c r="C887" s="11">
        <v>14496.5</v>
      </c>
      <c r="D887" s="12">
        <v>-8.0000000000000002E-3</v>
      </c>
      <c r="E887" s="12">
        <v>-9.4000000000000004E-3</v>
      </c>
    </row>
    <row r="888" spans="1:5" ht="14.25" customHeight="1">
      <c r="A888" s="18">
        <v>44260</v>
      </c>
      <c r="B888" s="10">
        <v>363.2</v>
      </c>
      <c r="C888" s="11">
        <v>14634.15</v>
      </c>
      <c r="D888" s="12">
        <v>-1.4800000000000001E-2</v>
      </c>
      <c r="E888" s="12">
        <v>2.0000000000000001E-4</v>
      </c>
    </row>
    <row r="889" spans="1:5" ht="14.25" customHeight="1">
      <c r="A889" s="10" t="s">
        <v>573</v>
      </c>
      <c r="B889" s="10">
        <v>368.65</v>
      </c>
      <c r="C889" s="11">
        <v>14631.1</v>
      </c>
      <c r="D889" s="12">
        <v>-3.6600000000000001E-2</v>
      </c>
      <c r="E889" s="12">
        <v>-1.77E-2</v>
      </c>
    </row>
    <row r="890" spans="1:5" ht="14.25" customHeight="1">
      <c r="A890" s="10" t="s">
        <v>574</v>
      </c>
      <c r="B890" s="10">
        <v>382.65</v>
      </c>
      <c r="C890" s="11">
        <v>14894.9</v>
      </c>
      <c r="D890" s="12">
        <v>1.7299999999999999E-2</v>
      </c>
      <c r="E890" s="12">
        <v>2E-3</v>
      </c>
    </row>
    <row r="891" spans="1:5" ht="14.25" customHeight="1">
      <c r="A891" s="10" t="s">
        <v>575</v>
      </c>
      <c r="B891" s="10">
        <v>376.15</v>
      </c>
      <c r="C891" s="11">
        <v>14864.55</v>
      </c>
      <c r="D891" s="12">
        <v>1.5E-3</v>
      </c>
      <c r="E891" s="12">
        <v>1.44E-2</v>
      </c>
    </row>
    <row r="892" spans="1:5" ht="14.25" customHeight="1">
      <c r="A892" s="10" t="s">
        <v>576</v>
      </c>
      <c r="B892" s="10">
        <v>375.6</v>
      </c>
      <c r="C892" s="11">
        <v>14653.05</v>
      </c>
      <c r="D892" s="12">
        <v>4.07E-2</v>
      </c>
      <c r="E892" s="12">
        <v>1.1599999999999999E-2</v>
      </c>
    </row>
    <row r="893" spans="1:5" ht="14.25" customHeight="1">
      <c r="A893" s="10" t="s">
        <v>577</v>
      </c>
      <c r="B893" s="10">
        <v>360.9</v>
      </c>
      <c r="C893" s="11">
        <v>14485</v>
      </c>
      <c r="D893" s="12">
        <v>3.8999999999999998E-3</v>
      </c>
      <c r="E893" s="12">
        <v>0.01</v>
      </c>
    </row>
    <row r="894" spans="1:5" ht="14.25" customHeight="1">
      <c r="A894" s="10" t="s">
        <v>578</v>
      </c>
      <c r="B894" s="10">
        <v>359.5</v>
      </c>
      <c r="C894" s="11">
        <v>14341.35</v>
      </c>
      <c r="D894" s="12">
        <v>1.04E-2</v>
      </c>
      <c r="E894" s="12">
        <v>-4.4999999999999997E-3</v>
      </c>
    </row>
    <row r="895" spans="1:5" ht="14.25" customHeight="1">
      <c r="A895" s="10" t="s">
        <v>579</v>
      </c>
      <c r="B895" s="10">
        <v>355.8</v>
      </c>
      <c r="C895" s="11">
        <v>14406.15</v>
      </c>
      <c r="D895" s="12">
        <v>1.2999999999999999E-3</v>
      </c>
      <c r="E895" s="12">
        <v>7.7000000000000002E-3</v>
      </c>
    </row>
    <row r="896" spans="1:5" ht="14.25" customHeight="1">
      <c r="A896" s="10" t="s">
        <v>580</v>
      </c>
      <c r="B896" s="10">
        <v>355.35</v>
      </c>
      <c r="C896" s="11">
        <v>14296.4</v>
      </c>
      <c r="D896" s="12">
        <v>1.5100000000000001E-2</v>
      </c>
      <c r="E896" s="12">
        <v>-4.4000000000000003E-3</v>
      </c>
    </row>
    <row r="897" spans="1:5" ht="14.25" customHeight="1">
      <c r="A897" s="10" t="s">
        <v>581</v>
      </c>
      <c r="B897" s="10">
        <v>350.05</v>
      </c>
      <c r="C897" s="11">
        <v>14359.45</v>
      </c>
      <c r="D897" s="12">
        <v>-3.5799999999999998E-2</v>
      </c>
      <c r="E897" s="12">
        <v>-1.77E-2</v>
      </c>
    </row>
    <row r="898" spans="1:5" ht="14.25" customHeight="1">
      <c r="A898" s="10" t="s">
        <v>582</v>
      </c>
      <c r="B898" s="10">
        <v>363.05</v>
      </c>
      <c r="C898" s="11">
        <v>14617.85</v>
      </c>
      <c r="D898" s="12">
        <v>4.0000000000000001E-3</v>
      </c>
      <c r="E898" s="12">
        <v>2.5000000000000001E-3</v>
      </c>
    </row>
    <row r="899" spans="1:5" ht="14.25" customHeight="1">
      <c r="A899" s="10" t="s">
        <v>583</v>
      </c>
      <c r="B899" s="10">
        <v>361.6</v>
      </c>
      <c r="C899" s="11">
        <v>14581.45</v>
      </c>
      <c r="D899" s="12">
        <v>-4.0000000000000002E-4</v>
      </c>
      <c r="E899" s="12">
        <v>5.3E-3</v>
      </c>
    </row>
    <row r="900" spans="1:5" ht="14.25" customHeight="1">
      <c r="A900" s="10" t="s">
        <v>584</v>
      </c>
      <c r="B900" s="10">
        <v>361.75</v>
      </c>
      <c r="C900" s="11">
        <v>14504.8</v>
      </c>
      <c r="D900" s="12">
        <v>-1.2800000000000001E-2</v>
      </c>
      <c r="E900" s="12">
        <v>1.3599999999999999E-2</v>
      </c>
    </row>
    <row r="901" spans="1:5" ht="14.25" customHeight="1">
      <c r="A901" s="18">
        <v>44534</v>
      </c>
      <c r="B901" s="10">
        <v>366.45</v>
      </c>
      <c r="C901" s="11">
        <v>14310.8</v>
      </c>
      <c r="D901" s="12">
        <v>-4.7800000000000002E-2</v>
      </c>
      <c r="E901" s="12">
        <v>-3.5299999999999998E-2</v>
      </c>
    </row>
    <row r="902" spans="1:5" ht="14.25" customHeight="1">
      <c r="A902" s="18">
        <v>44443</v>
      </c>
      <c r="B902" s="10">
        <v>384.85</v>
      </c>
      <c r="C902" s="11">
        <v>14834.85</v>
      </c>
      <c r="D902" s="12">
        <v>-2.9499999999999998E-2</v>
      </c>
      <c r="E902" s="12">
        <v>-2.5999999999999999E-3</v>
      </c>
    </row>
    <row r="903" spans="1:5" ht="14.25" customHeight="1">
      <c r="A903" s="18">
        <v>44412</v>
      </c>
      <c r="B903" s="10">
        <v>396.55</v>
      </c>
      <c r="C903" s="11">
        <v>14873.8</v>
      </c>
      <c r="D903" s="12">
        <v>5.5399999999999998E-2</v>
      </c>
      <c r="E903" s="12">
        <v>3.7000000000000002E-3</v>
      </c>
    </row>
    <row r="904" spans="1:5" ht="14.25" customHeight="1">
      <c r="A904" s="18">
        <v>44381</v>
      </c>
      <c r="B904" s="10">
        <v>375.75</v>
      </c>
      <c r="C904" s="11">
        <v>14819.05</v>
      </c>
      <c r="D904" s="12">
        <v>-7.7000000000000002E-3</v>
      </c>
      <c r="E904" s="12">
        <v>9.1999999999999998E-3</v>
      </c>
    </row>
    <row r="905" spans="1:5" ht="14.25" customHeight="1">
      <c r="A905" s="18">
        <v>44351</v>
      </c>
      <c r="B905" s="10">
        <v>378.65</v>
      </c>
      <c r="C905" s="11">
        <v>14683.5</v>
      </c>
      <c r="D905" s="12">
        <v>1.2999999999999999E-3</v>
      </c>
      <c r="E905" s="12">
        <v>3.0999999999999999E-3</v>
      </c>
    </row>
    <row r="906" spans="1:5" ht="14.25" customHeight="1">
      <c r="A906" s="18">
        <v>44320</v>
      </c>
      <c r="B906" s="10">
        <v>378.15</v>
      </c>
      <c r="C906" s="11">
        <v>14637.8</v>
      </c>
      <c r="D906" s="12">
        <v>-1.06E-2</v>
      </c>
      <c r="E906" s="12">
        <v>-1.54E-2</v>
      </c>
    </row>
    <row r="907" spans="1:5" ht="14.25" customHeight="1">
      <c r="A907" s="18">
        <v>44200</v>
      </c>
      <c r="B907" s="10">
        <v>382.2</v>
      </c>
      <c r="C907" s="11">
        <v>14867.35</v>
      </c>
      <c r="D907" s="12">
        <v>1.38E-2</v>
      </c>
      <c r="E907" s="12">
        <v>1.2E-2</v>
      </c>
    </row>
    <row r="908" spans="1:5" ht="14.25" customHeight="1">
      <c r="A908" s="10" t="s">
        <v>585</v>
      </c>
      <c r="B908" s="10">
        <v>377</v>
      </c>
      <c r="C908" s="11">
        <v>14690.7</v>
      </c>
      <c r="D908" s="12">
        <v>-3.3E-3</v>
      </c>
      <c r="E908" s="12">
        <v>-1.04E-2</v>
      </c>
    </row>
    <row r="909" spans="1:5" ht="14.25" customHeight="1">
      <c r="A909" s="10" t="s">
        <v>586</v>
      </c>
      <c r="B909" s="10">
        <v>378.25</v>
      </c>
      <c r="C909" s="11">
        <v>14845.1</v>
      </c>
      <c r="D909" s="12">
        <v>2.6700000000000002E-2</v>
      </c>
      <c r="E909" s="12">
        <v>2.3300000000000001E-2</v>
      </c>
    </row>
    <row r="910" spans="1:5" ht="14.25" customHeight="1">
      <c r="A910" s="10" t="s">
        <v>587</v>
      </c>
      <c r="B910" s="10">
        <v>368.4</v>
      </c>
      <c r="C910" s="11">
        <v>14507.3</v>
      </c>
      <c r="D910" s="12">
        <v>1E-3</v>
      </c>
      <c r="E910" s="12">
        <v>1.2699999999999999E-2</v>
      </c>
    </row>
    <row r="911" spans="1:5" ht="14.25" customHeight="1">
      <c r="A911" s="10" t="s">
        <v>588</v>
      </c>
      <c r="B911" s="10">
        <v>368.05</v>
      </c>
      <c r="C911" s="11">
        <v>14324.9</v>
      </c>
      <c r="D911" s="12">
        <v>-3.3500000000000002E-2</v>
      </c>
      <c r="E911" s="12">
        <v>-1.54E-2</v>
      </c>
    </row>
    <row r="912" spans="1:5" ht="14.25" customHeight="1">
      <c r="A912" s="10" t="s">
        <v>589</v>
      </c>
      <c r="B912" s="10">
        <v>380.8</v>
      </c>
      <c r="C912" s="11">
        <v>14549.4</v>
      </c>
      <c r="D912" s="12">
        <v>-1.8200000000000001E-2</v>
      </c>
      <c r="E912" s="12">
        <v>-1.7899999999999999E-2</v>
      </c>
    </row>
    <row r="913" spans="1:5" ht="14.25" customHeight="1">
      <c r="A913" s="10" t="s">
        <v>590</v>
      </c>
      <c r="B913" s="10">
        <v>387.85</v>
      </c>
      <c r="C913" s="11">
        <v>14814.75</v>
      </c>
      <c r="D913" s="12">
        <v>2.1299999999999999E-2</v>
      </c>
      <c r="E913" s="12">
        <v>5.3E-3</v>
      </c>
    </row>
    <row r="914" spans="1:5" ht="14.25" customHeight="1">
      <c r="A914" s="10" t="s">
        <v>591</v>
      </c>
      <c r="B914" s="10">
        <v>379.75</v>
      </c>
      <c r="C914" s="11">
        <v>14736.4</v>
      </c>
      <c r="D914" s="12">
        <v>-2.4899999999999999E-2</v>
      </c>
      <c r="E914" s="12">
        <v>-5.0000000000000001E-4</v>
      </c>
    </row>
    <row r="915" spans="1:5" ht="14.25" customHeight="1">
      <c r="A915" s="10" t="s">
        <v>592</v>
      </c>
      <c r="B915" s="10">
        <v>389.45</v>
      </c>
      <c r="C915" s="11">
        <v>14744</v>
      </c>
      <c r="D915" s="12">
        <v>2.7799999999999998E-2</v>
      </c>
      <c r="E915" s="12">
        <v>1.2800000000000001E-2</v>
      </c>
    </row>
    <row r="916" spans="1:5" ht="14.25" customHeight="1">
      <c r="A916" s="10" t="s">
        <v>593</v>
      </c>
      <c r="B916" s="10">
        <v>378.9</v>
      </c>
      <c r="C916" s="11">
        <v>14557.85</v>
      </c>
      <c r="D916" s="12">
        <v>2E-3</v>
      </c>
      <c r="E916" s="12">
        <v>-1.11E-2</v>
      </c>
    </row>
    <row r="917" spans="1:5" ht="14.25" customHeight="1">
      <c r="A917" s="10" t="s">
        <v>594</v>
      </c>
      <c r="B917" s="10">
        <v>378.15</v>
      </c>
      <c r="C917" s="11">
        <v>14721.3</v>
      </c>
      <c r="D917" s="12">
        <v>-0.03</v>
      </c>
      <c r="E917" s="12">
        <v>-1.2699999999999999E-2</v>
      </c>
    </row>
    <row r="918" spans="1:5" ht="14.25" customHeight="1">
      <c r="A918" s="10" t="s">
        <v>595</v>
      </c>
      <c r="B918" s="10">
        <v>389.85</v>
      </c>
      <c r="C918" s="11">
        <v>14910.45</v>
      </c>
      <c r="D918" s="12">
        <v>-1.49E-2</v>
      </c>
      <c r="E918" s="12">
        <v>-1.2999999999999999E-3</v>
      </c>
    </row>
    <row r="919" spans="1:5" ht="14.25" customHeight="1">
      <c r="A919" s="10" t="s">
        <v>596</v>
      </c>
      <c r="B919" s="10">
        <v>395.75</v>
      </c>
      <c r="C919" s="11">
        <v>14929.5</v>
      </c>
      <c r="D919" s="12">
        <v>-3.7000000000000002E-3</v>
      </c>
      <c r="E919" s="12">
        <v>-6.7000000000000002E-3</v>
      </c>
    </row>
    <row r="920" spans="1:5" ht="14.25" customHeight="1">
      <c r="A920" s="18">
        <v>44533</v>
      </c>
      <c r="B920" s="10">
        <v>397.2</v>
      </c>
      <c r="C920" s="11">
        <v>15030.95</v>
      </c>
      <c r="D920" s="12">
        <v>2.7300000000000001E-2</v>
      </c>
      <c r="E920" s="12">
        <v>-9.4999999999999998E-3</v>
      </c>
    </row>
    <row r="921" spans="1:5" ht="14.25" customHeight="1">
      <c r="A921" s="18">
        <v>44472</v>
      </c>
      <c r="B921" s="10">
        <v>386.65</v>
      </c>
      <c r="C921" s="11">
        <v>15174.8</v>
      </c>
      <c r="D921" s="12">
        <v>-1.67E-2</v>
      </c>
      <c r="E921" s="12">
        <v>5.1000000000000004E-3</v>
      </c>
    </row>
    <row r="922" spans="1:5" ht="14.25" customHeight="1">
      <c r="A922" s="18">
        <v>44442</v>
      </c>
      <c r="B922" s="10">
        <v>393.2</v>
      </c>
      <c r="C922" s="11">
        <v>15098.4</v>
      </c>
      <c r="D922" s="12">
        <v>9.5999999999999992E-3</v>
      </c>
      <c r="E922" s="12">
        <v>9.4999999999999998E-3</v>
      </c>
    </row>
    <row r="923" spans="1:5" ht="14.25" customHeight="1">
      <c r="A923" s="18">
        <v>44411</v>
      </c>
      <c r="B923" s="10">
        <v>389.45</v>
      </c>
      <c r="C923" s="11">
        <v>14956.2</v>
      </c>
      <c r="D923" s="12">
        <v>-1.34E-2</v>
      </c>
      <c r="E923" s="12">
        <v>1.1999999999999999E-3</v>
      </c>
    </row>
    <row r="924" spans="1:5" ht="14.25" customHeight="1">
      <c r="A924" s="18">
        <v>44319</v>
      </c>
      <c r="B924" s="10">
        <v>394.75</v>
      </c>
      <c r="C924" s="11">
        <v>14938.1</v>
      </c>
      <c r="D924" s="12">
        <v>-7.1999999999999998E-3</v>
      </c>
      <c r="E924" s="12">
        <v>-9.4999999999999998E-3</v>
      </c>
    </row>
    <row r="925" spans="1:5" ht="14.25" customHeight="1">
      <c r="A925" s="18">
        <v>44289</v>
      </c>
      <c r="B925" s="10">
        <v>397.6</v>
      </c>
      <c r="C925" s="11">
        <v>15080.75</v>
      </c>
      <c r="D925" s="12">
        <v>-3.3999999999999998E-3</v>
      </c>
      <c r="E925" s="12">
        <v>-1.0800000000000001E-2</v>
      </c>
    </row>
    <row r="926" spans="1:5" ht="14.25" customHeight="1">
      <c r="A926" s="18">
        <v>44258</v>
      </c>
      <c r="B926" s="10">
        <v>398.95</v>
      </c>
      <c r="C926" s="11">
        <v>15245.6</v>
      </c>
      <c r="D926" s="12">
        <v>1.9599999999999999E-2</v>
      </c>
      <c r="E926" s="12">
        <v>2.1899999999999999E-2</v>
      </c>
    </row>
    <row r="927" spans="1:5" ht="14.25" customHeight="1">
      <c r="A927" s="18">
        <v>44230</v>
      </c>
      <c r="B927" s="10">
        <v>391.3</v>
      </c>
      <c r="C927" s="11">
        <v>14919.1</v>
      </c>
      <c r="D927" s="12">
        <v>8.6E-3</v>
      </c>
      <c r="E927" s="12">
        <v>1.0699999999999999E-2</v>
      </c>
    </row>
    <row r="928" spans="1:5" ht="14.25" customHeight="1">
      <c r="A928" s="18">
        <v>44199</v>
      </c>
      <c r="B928" s="10">
        <v>387.95</v>
      </c>
      <c r="C928" s="11">
        <v>14761.55</v>
      </c>
      <c r="D928" s="12">
        <v>1.6400000000000001E-2</v>
      </c>
      <c r="E928" s="12">
        <v>1.6E-2</v>
      </c>
    </row>
    <row r="929" spans="1:5" ht="14.25" customHeight="1">
      <c r="A929" s="10" t="s">
        <v>597</v>
      </c>
      <c r="B929" s="10">
        <v>381.7</v>
      </c>
      <c r="C929" s="11">
        <v>14529.15</v>
      </c>
      <c r="D929" s="12">
        <v>-2.8000000000000001E-2</v>
      </c>
      <c r="E929" s="12">
        <v>-3.7600000000000001E-2</v>
      </c>
    </row>
    <row r="930" spans="1:5" ht="14.25" customHeight="1">
      <c r="A930" s="10" t="s">
        <v>598</v>
      </c>
      <c r="B930" s="10">
        <v>392.7</v>
      </c>
      <c r="C930" s="11">
        <v>15097.35</v>
      </c>
      <c r="D930" s="12">
        <v>2.01E-2</v>
      </c>
      <c r="E930" s="12">
        <v>7.7000000000000002E-3</v>
      </c>
    </row>
    <row r="931" spans="1:5" ht="14.25" customHeight="1">
      <c r="A931" s="10" t="s">
        <v>599</v>
      </c>
      <c r="B931" s="10">
        <v>384.95</v>
      </c>
      <c r="C931" s="11">
        <v>14982</v>
      </c>
      <c r="D931" s="12">
        <v>1.6799999999999999E-2</v>
      </c>
      <c r="E931" s="12">
        <v>1.8599999999999998E-2</v>
      </c>
    </row>
    <row r="932" spans="1:5" ht="14.25" customHeight="1">
      <c r="A932" s="10" t="s">
        <v>600</v>
      </c>
      <c r="B932" s="10">
        <v>378.6</v>
      </c>
      <c r="C932" s="11">
        <v>14707.8</v>
      </c>
      <c r="D932" s="12">
        <v>5.5999999999999999E-3</v>
      </c>
      <c r="E932" s="12">
        <v>2.2000000000000001E-3</v>
      </c>
    </row>
    <row r="933" spans="1:5" ht="14.25" customHeight="1">
      <c r="A933" s="10" t="s">
        <v>601</v>
      </c>
      <c r="B933" s="10">
        <v>376.5</v>
      </c>
      <c r="C933" s="11">
        <v>14675.7</v>
      </c>
      <c r="D933" s="12">
        <v>-8.8999999999999999E-3</v>
      </c>
      <c r="E933" s="12">
        <v>-2.0400000000000001E-2</v>
      </c>
    </row>
    <row r="934" spans="1:5" ht="14.25" customHeight="1">
      <c r="A934" s="10" t="s">
        <v>602</v>
      </c>
      <c r="B934" s="10">
        <v>379.9</v>
      </c>
      <c r="C934" s="11">
        <v>14981.75</v>
      </c>
      <c r="D934" s="12">
        <v>6.9999999999999999E-4</v>
      </c>
      <c r="E934" s="12">
        <v>-9.1000000000000004E-3</v>
      </c>
    </row>
    <row r="935" spans="1:5" ht="14.25" customHeight="1">
      <c r="A935" s="10" t="s">
        <v>603</v>
      </c>
      <c r="B935" s="10">
        <v>379.65</v>
      </c>
      <c r="C935" s="11">
        <v>15118.95</v>
      </c>
      <c r="D935" s="12">
        <v>1.2699999999999999E-2</v>
      </c>
      <c r="E935" s="12">
        <v>-5.8999999999999999E-3</v>
      </c>
    </row>
    <row r="936" spans="1:5" ht="14.25" customHeight="1">
      <c r="A936" s="10" t="s">
        <v>604</v>
      </c>
      <c r="B936" s="10">
        <v>374.9</v>
      </c>
      <c r="C936" s="11">
        <v>15208.9</v>
      </c>
      <c r="D936" s="12">
        <v>1.0200000000000001E-2</v>
      </c>
      <c r="E936" s="12">
        <v>-6.7999999999999996E-3</v>
      </c>
    </row>
    <row r="937" spans="1:5" ht="14.25" customHeight="1">
      <c r="A937" s="10" t="s">
        <v>605</v>
      </c>
      <c r="B937" s="10">
        <v>371.1</v>
      </c>
      <c r="C937" s="11">
        <v>15313.45</v>
      </c>
      <c r="D937" s="12">
        <v>4.4999999999999997E-3</v>
      </c>
      <c r="E937" s="12">
        <v>-1E-4</v>
      </c>
    </row>
    <row r="938" spans="1:5" ht="14.25" customHeight="1">
      <c r="A938" s="10" t="s">
        <v>606</v>
      </c>
      <c r="B938" s="10">
        <v>369.45</v>
      </c>
      <c r="C938" s="11">
        <v>15314.7</v>
      </c>
      <c r="D938" s="12">
        <v>1.2999999999999999E-2</v>
      </c>
      <c r="E938" s="12">
        <v>0.01</v>
      </c>
    </row>
    <row r="939" spans="1:5" ht="14.25" customHeight="1">
      <c r="A939" s="18">
        <v>44532</v>
      </c>
      <c r="B939" s="10">
        <v>364.7</v>
      </c>
      <c r="C939" s="11">
        <v>15163.3</v>
      </c>
      <c r="D939" s="12">
        <v>1.72E-2</v>
      </c>
      <c r="E939" s="12">
        <v>-6.9999999999999999E-4</v>
      </c>
    </row>
    <row r="940" spans="1:5" ht="14.25" customHeight="1">
      <c r="A940" s="18">
        <v>44502</v>
      </c>
      <c r="B940" s="10">
        <v>358.55</v>
      </c>
      <c r="C940" s="11">
        <v>15173.3</v>
      </c>
      <c r="D940" s="12">
        <v>-1.8499999999999999E-2</v>
      </c>
      <c r="E940" s="12">
        <v>4.4000000000000003E-3</v>
      </c>
    </row>
    <row r="941" spans="1:5" ht="14.25" customHeight="1">
      <c r="A941" s="18">
        <v>44471</v>
      </c>
      <c r="B941" s="10">
        <v>365.3</v>
      </c>
      <c r="C941" s="11">
        <v>15106.5</v>
      </c>
      <c r="D941" s="12">
        <v>-2.7199999999999998E-2</v>
      </c>
      <c r="E941" s="12">
        <v>-2.0000000000000001E-4</v>
      </c>
    </row>
    <row r="942" spans="1:5" ht="14.25" customHeight="1">
      <c r="A942" s="18">
        <v>44441</v>
      </c>
      <c r="B942" s="10">
        <v>375.5</v>
      </c>
      <c r="C942" s="11">
        <v>15109.3</v>
      </c>
      <c r="D942" s="12">
        <v>3.8999999999999998E-3</v>
      </c>
      <c r="E942" s="12">
        <v>-4.0000000000000002E-4</v>
      </c>
    </row>
    <row r="943" spans="1:5" ht="14.25" customHeight="1">
      <c r="A943" s="18">
        <v>44410</v>
      </c>
      <c r="B943" s="10">
        <v>374.05</v>
      </c>
      <c r="C943" s="11">
        <v>15115.8</v>
      </c>
      <c r="D943" s="12">
        <v>2.75E-2</v>
      </c>
      <c r="E943" s="12">
        <v>1.2800000000000001E-2</v>
      </c>
    </row>
    <row r="944" spans="1:5" ht="14.25" customHeight="1">
      <c r="A944" s="18">
        <v>44318</v>
      </c>
      <c r="B944" s="10">
        <v>364.05</v>
      </c>
      <c r="C944" s="11">
        <v>14924.25</v>
      </c>
      <c r="D944" s="12">
        <v>2.8999999999999998E-3</v>
      </c>
      <c r="E944" s="12">
        <v>1.9E-3</v>
      </c>
    </row>
    <row r="945" spans="1:5" ht="14.25" customHeight="1">
      <c r="A945" s="18">
        <v>44288</v>
      </c>
      <c r="B945" s="10">
        <v>363</v>
      </c>
      <c r="C945" s="11">
        <v>14895.65</v>
      </c>
      <c r="D945" s="12">
        <v>5.1400000000000001E-2</v>
      </c>
      <c r="E945" s="12">
        <v>7.1000000000000004E-3</v>
      </c>
    </row>
    <row r="946" spans="1:5" ht="14.25" customHeight="1">
      <c r="A946" s="18">
        <v>44257</v>
      </c>
      <c r="B946" s="10">
        <v>345.25</v>
      </c>
      <c r="C946" s="11">
        <v>14789.95</v>
      </c>
      <c r="D946" s="12">
        <v>3.4000000000000002E-2</v>
      </c>
      <c r="E946" s="12">
        <v>9.7000000000000003E-3</v>
      </c>
    </row>
    <row r="947" spans="1:5" ht="14.25" customHeight="1">
      <c r="A947" s="18">
        <v>44229</v>
      </c>
      <c r="B947" s="10">
        <v>333.9</v>
      </c>
      <c r="C947" s="11">
        <v>14647.85</v>
      </c>
      <c r="D947" s="12">
        <v>3.5299999999999998E-2</v>
      </c>
      <c r="E947" s="12">
        <v>2.5700000000000001E-2</v>
      </c>
    </row>
    <row r="948" spans="1:5" ht="14.25" customHeight="1">
      <c r="A948" s="18">
        <v>44198</v>
      </c>
      <c r="B948" s="10">
        <v>322.5</v>
      </c>
      <c r="C948" s="11">
        <v>14281.2</v>
      </c>
      <c r="D948" s="12">
        <v>2.4E-2</v>
      </c>
      <c r="E948" s="12">
        <v>4.7399999999999998E-2</v>
      </c>
    </row>
    <row r="949" spans="1:5" ht="14.25" customHeight="1">
      <c r="A949" s="10" t="s">
        <v>607</v>
      </c>
      <c r="B949" s="10">
        <v>314.95</v>
      </c>
      <c r="C949" s="11">
        <v>13634.6</v>
      </c>
      <c r="D949" s="12">
        <v>-8.0000000000000004E-4</v>
      </c>
      <c r="E949" s="12">
        <v>-1.32E-2</v>
      </c>
    </row>
    <row r="950" spans="1:5" ht="14.25" customHeight="1">
      <c r="A950" s="10" t="s">
        <v>608</v>
      </c>
      <c r="B950" s="10">
        <v>315.2</v>
      </c>
      <c r="C950" s="11">
        <v>13817.55</v>
      </c>
      <c r="D950" s="12">
        <v>-6.8999999999999999E-3</v>
      </c>
      <c r="E950" s="12">
        <v>-1.0699999999999999E-2</v>
      </c>
    </row>
    <row r="951" spans="1:5" ht="14.25" customHeight="1">
      <c r="A951" s="10" t="s">
        <v>609</v>
      </c>
      <c r="B951" s="10">
        <v>317.39999999999998</v>
      </c>
      <c r="C951" s="11">
        <v>13967.5</v>
      </c>
      <c r="D951" s="12">
        <v>5.0000000000000001E-4</v>
      </c>
      <c r="E951" s="12">
        <v>-1.9099999999999999E-2</v>
      </c>
    </row>
    <row r="952" spans="1:5" ht="14.25" customHeight="1">
      <c r="A952" s="10" t="s">
        <v>610</v>
      </c>
      <c r="B952" s="10">
        <v>317.25</v>
      </c>
      <c r="C952" s="11">
        <v>14238.9</v>
      </c>
      <c r="D952" s="12">
        <v>0.01</v>
      </c>
      <c r="E952" s="12">
        <v>-9.2999999999999992E-3</v>
      </c>
    </row>
    <row r="953" spans="1:5" ht="14.25" customHeight="1">
      <c r="A953" s="10" t="s">
        <v>611</v>
      </c>
      <c r="B953" s="10">
        <v>314.10000000000002</v>
      </c>
      <c r="C953" s="11">
        <v>14371.9</v>
      </c>
      <c r="D953" s="12">
        <v>-2.5700000000000001E-2</v>
      </c>
      <c r="E953" s="12">
        <v>-1.4999999999999999E-2</v>
      </c>
    </row>
    <row r="954" spans="1:5" ht="14.25" customHeight="1">
      <c r="A954" s="10" t="s">
        <v>612</v>
      </c>
      <c r="B954" s="10">
        <v>322.39999999999998</v>
      </c>
      <c r="C954" s="11">
        <v>14590.35</v>
      </c>
      <c r="D954" s="12">
        <v>5.7999999999999996E-3</v>
      </c>
      <c r="E954" s="12">
        <v>-3.7000000000000002E-3</v>
      </c>
    </row>
    <row r="955" spans="1:5" ht="14.25" customHeight="1">
      <c r="A955" s="10" t="s">
        <v>613</v>
      </c>
      <c r="B955" s="10">
        <v>320.55</v>
      </c>
      <c r="C955" s="11">
        <v>14644.7</v>
      </c>
      <c r="D955" s="12">
        <v>-7.9000000000000008E-3</v>
      </c>
      <c r="E955" s="12">
        <v>8.5000000000000006E-3</v>
      </c>
    </row>
    <row r="956" spans="1:5" ht="14.25" customHeight="1">
      <c r="A956" s="10" t="s">
        <v>614</v>
      </c>
      <c r="B956" s="10">
        <v>323.10000000000002</v>
      </c>
      <c r="C956" s="11">
        <v>14521.15</v>
      </c>
      <c r="D956" s="12">
        <v>2.8999999999999998E-3</v>
      </c>
      <c r="E956" s="12">
        <v>1.6799999999999999E-2</v>
      </c>
    </row>
    <row r="957" spans="1:5" ht="14.25" customHeight="1">
      <c r="A957" s="10" t="s">
        <v>615</v>
      </c>
      <c r="B957" s="10">
        <v>322.14999999999998</v>
      </c>
      <c r="C957" s="11">
        <v>14281.3</v>
      </c>
      <c r="D957" s="12">
        <v>-3.5200000000000002E-2</v>
      </c>
      <c r="E957" s="12">
        <v>-1.06E-2</v>
      </c>
    </row>
    <row r="958" spans="1:5" ht="14.25" customHeight="1">
      <c r="A958" s="10" t="s">
        <v>616</v>
      </c>
      <c r="B958" s="10">
        <v>333.9</v>
      </c>
      <c r="C958" s="11">
        <v>14433.7</v>
      </c>
      <c r="D958" s="12">
        <v>-1E-3</v>
      </c>
      <c r="E958" s="12">
        <v>-1.11E-2</v>
      </c>
    </row>
    <row r="959" spans="1:5" ht="14.25" customHeight="1">
      <c r="A959" s="10" t="s">
        <v>617</v>
      </c>
      <c r="B959" s="10">
        <v>334.25</v>
      </c>
      <c r="C959" s="11">
        <v>14595.6</v>
      </c>
      <c r="D959" s="12">
        <v>1.0699999999999999E-2</v>
      </c>
      <c r="E959" s="12">
        <v>2.0999999999999999E-3</v>
      </c>
    </row>
    <row r="960" spans="1:5" ht="14.25" customHeight="1">
      <c r="A960" s="10" t="s">
        <v>618</v>
      </c>
      <c r="B960" s="10">
        <v>330.7</v>
      </c>
      <c r="C960" s="11">
        <v>14564.85</v>
      </c>
      <c r="D960" s="12">
        <v>-2.12E-2</v>
      </c>
      <c r="E960" s="12">
        <v>1E-4</v>
      </c>
    </row>
    <row r="961" spans="1:5" ht="14.25" customHeight="1">
      <c r="A961" s="18">
        <v>44531</v>
      </c>
      <c r="B961" s="10">
        <v>337.85</v>
      </c>
      <c r="C961" s="11">
        <v>14563.45</v>
      </c>
      <c r="D961" s="12">
        <v>-8.8000000000000005E-3</v>
      </c>
      <c r="E961" s="12">
        <v>5.4000000000000003E-3</v>
      </c>
    </row>
    <row r="962" spans="1:5" ht="14.25" customHeight="1">
      <c r="A962" s="18">
        <v>44501</v>
      </c>
      <c r="B962" s="10">
        <v>340.85</v>
      </c>
      <c r="C962" s="11">
        <v>14484.75</v>
      </c>
      <c r="D962" s="12">
        <v>-2.9700000000000001E-2</v>
      </c>
      <c r="E962" s="12">
        <v>9.5999999999999992E-3</v>
      </c>
    </row>
    <row r="963" spans="1:5" ht="14.25" customHeight="1">
      <c r="A963" s="18">
        <v>44409</v>
      </c>
      <c r="B963" s="10">
        <v>351.3</v>
      </c>
      <c r="C963" s="11">
        <v>14347.25</v>
      </c>
      <c r="D963" s="12">
        <v>4.5999999999999999E-2</v>
      </c>
      <c r="E963" s="12">
        <v>1.4800000000000001E-2</v>
      </c>
    </row>
    <row r="964" spans="1:5" ht="14.25" customHeight="1">
      <c r="A964" s="18">
        <v>44378</v>
      </c>
      <c r="B964" s="10">
        <v>335.85</v>
      </c>
      <c r="C964" s="11">
        <v>14137.35</v>
      </c>
      <c r="D964" s="12">
        <v>2.69E-2</v>
      </c>
      <c r="E964" s="12">
        <v>-5.9999999999999995E-4</v>
      </c>
    </row>
    <row r="965" spans="1:5" ht="14.25" customHeight="1">
      <c r="A965" s="18">
        <v>44348</v>
      </c>
      <c r="B965" s="10">
        <v>327.05</v>
      </c>
      <c r="C965" s="11">
        <v>14146.25</v>
      </c>
      <c r="D965" s="12">
        <v>2.9899999999999999E-2</v>
      </c>
      <c r="E965" s="12">
        <v>-3.8E-3</v>
      </c>
    </row>
    <row r="966" spans="1:5" ht="14.25" customHeight="1">
      <c r="A966" s="18">
        <v>44317</v>
      </c>
      <c r="B966" s="10">
        <v>317.55</v>
      </c>
      <c r="C966" s="11">
        <v>14199.5</v>
      </c>
      <c r="D966" s="12">
        <v>-1.03E-2</v>
      </c>
      <c r="E966" s="12">
        <v>4.7000000000000002E-3</v>
      </c>
    </row>
    <row r="967" spans="1:5" ht="14.25" customHeight="1">
      <c r="A967" s="18">
        <v>44287</v>
      </c>
      <c r="B967" s="10">
        <v>320.85000000000002</v>
      </c>
      <c r="C967" s="11">
        <v>14132.9</v>
      </c>
      <c r="D967" s="12">
        <v>8.6E-3</v>
      </c>
      <c r="E967" s="12">
        <v>8.2000000000000007E-3</v>
      </c>
    </row>
    <row r="968" spans="1:5" ht="14.25" customHeight="1">
      <c r="A968" s="18">
        <v>44197</v>
      </c>
      <c r="B968" s="10">
        <v>318.10000000000002</v>
      </c>
      <c r="C968" s="11">
        <v>14018.5</v>
      </c>
      <c r="D968" s="12">
        <v>-8.0999999999999996E-3</v>
      </c>
      <c r="E968" s="12">
        <v>2.5999999999999999E-3</v>
      </c>
    </row>
    <row r="969" spans="1:5" ht="14.25" customHeight="1">
      <c r="A969" s="10" t="s">
        <v>619</v>
      </c>
      <c r="B969" s="10">
        <v>320.7</v>
      </c>
      <c r="C969" s="11">
        <v>13981.75</v>
      </c>
      <c r="D969" s="12">
        <v>8.0000000000000002E-3</v>
      </c>
      <c r="E969" s="12">
        <v>0</v>
      </c>
    </row>
    <row r="970" spans="1:5" ht="14.25" customHeight="1">
      <c r="A970" s="10" t="s">
        <v>620</v>
      </c>
      <c r="B970" s="10">
        <v>318.14999999999998</v>
      </c>
      <c r="C970" s="11">
        <v>13981.95</v>
      </c>
      <c r="D970" s="12">
        <v>3.3000000000000002E-2</v>
      </c>
      <c r="E970" s="12">
        <v>3.5000000000000001E-3</v>
      </c>
    </row>
    <row r="971" spans="1:5" ht="14.25" customHeight="1">
      <c r="A971" s="10" t="s">
        <v>621</v>
      </c>
      <c r="B971" s="10">
        <v>308</v>
      </c>
      <c r="C971" s="11">
        <v>13932.6</v>
      </c>
      <c r="D971" s="12">
        <v>5.1999999999999998E-3</v>
      </c>
      <c r="E971" s="12">
        <v>4.3E-3</v>
      </c>
    </row>
    <row r="972" spans="1:5" ht="14.25" customHeight="1">
      <c r="A972" s="10" t="s">
        <v>622</v>
      </c>
      <c r="B972" s="10">
        <v>306.39999999999998</v>
      </c>
      <c r="C972" s="11">
        <v>13873.2</v>
      </c>
      <c r="D972" s="12">
        <v>-2.3999999999999998E-3</v>
      </c>
      <c r="E972" s="12">
        <v>8.9999999999999993E-3</v>
      </c>
    </row>
    <row r="973" spans="1:5" ht="14.25" customHeight="1">
      <c r="A973" s="10" t="s">
        <v>623</v>
      </c>
      <c r="B973" s="10">
        <v>307.14999999999998</v>
      </c>
      <c r="C973" s="11">
        <v>13749.25</v>
      </c>
      <c r="D973" s="12">
        <v>8.9999999999999993E-3</v>
      </c>
      <c r="E973" s="12">
        <v>1.09E-2</v>
      </c>
    </row>
    <row r="974" spans="1:5" ht="14.25" customHeight="1">
      <c r="A974" s="10" t="s">
        <v>624</v>
      </c>
      <c r="B974" s="10">
        <v>304.39999999999998</v>
      </c>
      <c r="C974" s="11">
        <v>13601.1</v>
      </c>
      <c r="D974" s="12">
        <v>2.5600000000000001E-2</v>
      </c>
      <c r="E974" s="12">
        <v>0.01</v>
      </c>
    </row>
    <row r="975" spans="1:5" ht="14.25" customHeight="1">
      <c r="A975" s="10" t="s">
        <v>625</v>
      </c>
      <c r="B975" s="10">
        <v>296.8</v>
      </c>
      <c r="C975" s="11">
        <v>13466.3</v>
      </c>
      <c r="D975" s="12">
        <v>1.52E-2</v>
      </c>
      <c r="E975" s="12">
        <v>1.03E-2</v>
      </c>
    </row>
    <row r="976" spans="1:5" ht="14.25" customHeight="1">
      <c r="A976" s="10" t="s">
        <v>626</v>
      </c>
      <c r="B976" s="10">
        <v>292.35000000000002</v>
      </c>
      <c r="C976" s="11">
        <v>13328.4</v>
      </c>
      <c r="D976" s="12">
        <v>-6.7900000000000002E-2</v>
      </c>
      <c r="E976" s="12">
        <v>-3.1399999999999997E-2</v>
      </c>
    </row>
    <row r="977" spans="1:5" ht="14.25" customHeight="1">
      <c r="A977" s="10" t="s">
        <v>627</v>
      </c>
      <c r="B977" s="10">
        <v>313.64999999999998</v>
      </c>
      <c r="C977" s="11">
        <v>13760.55</v>
      </c>
      <c r="D977" s="12">
        <v>-1.89E-2</v>
      </c>
      <c r="E977" s="12">
        <v>1.4E-3</v>
      </c>
    </row>
    <row r="978" spans="1:5" ht="14.25" customHeight="1">
      <c r="A978" s="10" t="s">
        <v>628</v>
      </c>
      <c r="B978" s="10">
        <v>319.7</v>
      </c>
      <c r="C978" s="11">
        <v>13740.7</v>
      </c>
      <c r="D978" s="12">
        <v>8.0000000000000004E-4</v>
      </c>
      <c r="E978" s="12">
        <v>4.1999999999999997E-3</v>
      </c>
    </row>
    <row r="979" spans="1:5" ht="14.25" customHeight="1">
      <c r="A979" s="10" t="s">
        <v>629</v>
      </c>
      <c r="B979" s="10">
        <v>319.45</v>
      </c>
      <c r="C979" s="11">
        <v>13682.7</v>
      </c>
      <c r="D979" s="12">
        <v>1.3599999999999999E-2</v>
      </c>
      <c r="E979" s="12">
        <v>8.5000000000000006E-3</v>
      </c>
    </row>
    <row r="980" spans="1:5" ht="14.25" customHeight="1">
      <c r="A980" s="10" t="s">
        <v>630</v>
      </c>
      <c r="B980" s="10">
        <v>315.14999999999998</v>
      </c>
      <c r="C980" s="11">
        <v>13567.85</v>
      </c>
      <c r="D980" s="12">
        <v>-1.4800000000000001E-2</v>
      </c>
      <c r="E980" s="12">
        <v>6.9999999999999999E-4</v>
      </c>
    </row>
    <row r="981" spans="1:5" ht="14.25" customHeight="1">
      <c r="A981" s="10" t="s">
        <v>631</v>
      </c>
      <c r="B981" s="10">
        <v>319.89999999999998</v>
      </c>
      <c r="C981" s="11">
        <v>13558.15</v>
      </c>
      <c r="D981" s="12">
        <v>-1.34E-2</v>
      </c>
      <c r="E981" s="12">
        <v>3.3E-3</v>
      </c>
    </row>
    <row r="982" spans="1:5" ht="14.25" customHeight="1">
      <c r="A982" s="18">
        <v>44147</v>
      </c>
      <c r="B982" s="10">
        <v>324.25</v>
      </c>
      <c r="C982" s="11">
        <v>13513.85</v>
      </c>
      <c r="D982" s="12">
        <v>6.8199999999999997E-2</v>
      </c>
      <c r="E982" s="12">
        <v>2.5999999999999999E-3</v>
      </c>
    </row>
    <row r="983" spans="1:5" ht="14.25" customHeight="1">
      <c r="A983" s="18">
        <v>44116</v>
      </c>
      <c r="B983" s="10">
        <v>303.55</v>
      </c>
      <c r="C983" s="11">
        <v>13478.3</v>
      </c>
      <c r="D983" s="12">
        <v>-6.6400000000000001E-2</v>
      </c>
      <c r="E983" s="12">
        <v>-3.8E-3</v>
      </c>
    </row>
    <row r="984" spans="1:5" ht="14.25" customHeight="1">
      <c r="A984" s="18">
        <v>44086</v>
      </c>
      <c r="B984" s="10">
        <v>325.14999999999998</v>
      </c>
      <c r="C984" s="11">
        <v>13529.1</v>
      </c>
      <c r="D984" s="12">
        <v>-8.5500000000000007E-2</v>
      </c>
      <c r="E984" s="12">
        <v>1.0200000000000001E-2</v>
      </c>
    </row>
    <row r="985" spans="1:5" ht="14.25" customHeight="1">
      <c r="A985" s="18">
        <v>44055</v>
      </c>
      <c r="B985" s="10">
        <v>355.55</v>
      </c>
      <c r="C985" s="11">
        <v>13392.95</v>
      </c>
      <c r="D985" s="12">
        <v>1.5699999999999999E-2</v>
      </c>
      <c r="E985" s="12">
        <v>2.8E-3</v>
      </c>
    </row>
    <row r="986" spans="1:5" ht="14.25" customHeight="1">
      <c r="A986" s="18">
        <v>44024</v>
      </c>
      <c r="B986" s="10">
        <v>350.05</v>
      </c>
      <c r="C986" s="11">
        <v>13355.75</v>
      </c>
      <c r="D986" s="12">
        <v>3.3799999999999997E-2</v>
      </c>
      <c r="E986" s="12">
        <v>7.3000000000000001E-3</v>
      </c>
    </row>
    <row r="987" spans="1:5" ht="14.25" customHeight="1">
      <c r="A987" s="18">
        <v>43933</v>
      </c>
      <c r="B987" s="10">
        <v>338.6</v>
      </c>
      <c r="C987" s="11">
        <v>13258.55</v>
      </c>
      <c r="D987" s="12">
        <v>4.2500000000000003E-2</v>
      </c>
      <c r="E987" s="12">
        <v>9.4999999999999998E-3</v>
      </c>
    </row>
    <row r="988" spans="1:5" ht="14.25" customHeight="1">
      <c r="A988" s="18">
        <v>43902</v>
      </c>
      <c r="B988" s="10">
        <v>324.8</v>
      </c>
      <c r="C988" s="11">
        <v>13133.9</v>
      </c>
      <c r="D988" s="12">
        <v>1.67E-2</v>
      </c>
      <c r="E988" s="12">
        <v>1.5E-3</v>
      </c>
    </row>
    <row r="989" spans="1:5" ht="14.25" customHeight="1">
      <c r="A989" s="18">
        <v>43873</v>
      </c>
      <c r="B989" s="10">
        <v>319.45</v>
      </c>
      <c r="C989" s="11">
        <v>13113.75</v>
      </c>
      <c r="D989" s="12">
        <v>-1.37E-2</v>
      </c>
      <c r="E989" s="12">
        <v>4.0000000000000002E-4</v>
      </c>
    </row>
    <row r="990" spans="1:5" ht="14.25" customHeight="1">
      <c r="A990" s="18">
        <v>43842</v>
      </c>
      <c r="B990" s="10">
        <v>323.89999999999998</v>
      </c>
      <c r="C990" s="11">
        <v>13109.05</v>
      </c>
      <c r="D990" s="12">
        <v>1.03E-2</v>
      </c>
      <c r="E990" s="12">
        <v>1.0800000000000001E-2</v>
      </c>
    </row>
    <row r="991" spans="1:5" ht="14.25" customHeight="1">
      <c r="A991" s="10" t="s">
        <v>632</v>
      </c>
      <c r="B991" s="10">
        <v>320.60000000000002</v>
      </c>
      <c r="C991" s="11">
        <v>12968.95</v>
      </c>
      <c r="D991" s="12">
        <v>1.3599999999999999E-2</v>
      </c>
      <c r="E991" s="12">
        <v>-1.4E-3</v>
      </c>
    </row>
    <row r="992" spans="1:5" ht="14.25" customHeight="1">
      <c r="A992" s="10" t="s">
        <v>633</v>
      </c>
      <c r="B992" s="10">
        <v>316.3</v>
      </c>
      <c r="C992" s="11">
        <v>12987</v>
      </c>
      <c r="D992" s="12">
        <v>1.23E-2</v>
      </c>
      <c r="E992" s="12">
        <v>0.01</v>
      </c>
    </row>
    <row r="993" spans="1:5" ht="14.25" customHeight="1">
      <c r="A993" s="10" t="s">
        <v>634</v>
      </c>
      <c r="B993" s="10">
        <v>312.45</v>
      </c>
      <c r="C993" s="11">
        <v>12858.4</v>
      </c>
      <c r="D993" s="12">
        <v>7.2599999999999998E-2</v>
      </c>
      <c r="E993" s="12">
        <v>-1.5100000000000001E-2</v>
      </c>
    </row>
    <row r="994" spans="1:5" ht="14.25" customHeight="1">
      <c r="A994" s="10" t="s">
        <v>635</v>
      </c>
      <c r="B994" s="10">
        <v>291.3</v>
      </c>
      <c r="C994" s="11">
        <v>13055.15</v>
      </c>
      <c r="D994" s="12">
        <v>-2.5600000000000001E-2</v>
      </c>
      <c r="E994" s="12">
        <v>0.01</v>
      </c>
    </row>
    <row r="995" spans="1:5" ht="14.25" customHeight="1">
      <c r="A995" s="10" t="s">
        <v>636</v>
      </c>
      <c r="B995" s="10">
        <v>298.95</v>
      </c>
      <c r="C995" s="11">
        <v>12926.45</v>
      </c>
      <c r="D995" s="12">
        <v>-2.8299999999999999E-2</v>
      </c>
      <c r="E995" s="12">
        <v>5.1999999999999998E-3</v>
      </c>
    </row>
    <row r="996" spans="1:5" ht="14.25" customHeight="1">
      <c r="A996" s="10" t="s">
        <v>637</v>
      </c>
      <c r="B996" s="10">
        <v>307.64999999999998</v>
      </c>
      <c r="C996" s="11">
        <v>12859.05</v>
      </c>
      <c r="D996" s="12">
        <v>1.55E-2</v>
      </c>
      <c r="E996" s="12">
        <v>6.7999999999999996E-3</v>
      </c>
    </row>
    <row r="997" spans="1:5" ht="14.25" customHeight="1">
      <c r="A997" s="10" t="s">
        <v>638</v>
      </c>
      <c r="B997" s="10">
        <v>302.95</v>
      </c>
      <c r="C997" s="11">
        <v>12771.7</v>
      </c>
      <c r="D997" s="12">
        <v>6.1000000000000004E-3</v>
      </c>
      <c r="E997" s="12">
        <v>-1.29E-2</v>
      </c>
    </row>
    <row r="998" spans="1:5" ht="14.25" customHeight="1">
      <c r="A998" s="10" t="s">
        <v>639</v>
      </c>
      <c r="B998" s="10">
        <v>301.10000000000002</v>
      </c>
      <c r="C998" s="11">
        <v>12938.25</v>
      </c>
      <c r="D998" s="12">
        <v>1.4E-2</v>
      </c>
      <c r="E998" s="12">
        <v>5.0000000000000001E-3</v>
      </c>
    </row>
    <row r="999" spans="1:5" ht="14.25" customHeight="1">
      <c r="A999" s="10" t="s">
        <v>640</v>
      </c>
      <c r="B999" s="10">
        <v>296.95</v>
      </c>
      <c r="C999" s="11">
        <v>12874.2</v>
      </c>
      <c r="D999" s="12">
        <v>0.1595</v>
      </c>
      <c r="E999" s="12">
        <v>7.4000000000000003E-3</v>
      </c>
    </row>
    <row r="1000" spans="1:5" ht="14.25" customHeight="1">
      <c r="A1000" s="10" t="s">
        <v>641</v>
      </c>
      <c r="B1000" s="10">
        <v>256.10000000000002</v>
      </c>
      <c r="C1000" s="11">
        <v>12780.25</v>
      </c>
      <c r="D1000" s="12">
        <v>2.6700000000000002E-2</v>
      </c>
      <c r="E1000" s="12">
        <v>4.7000000000000002E-3</v>
      </c>
    </row>
    <row r="1001" spans="1:5" ht="14.25" customHeight="1">
      <c r="A1001" s="18">
        <v>44176</v>
      </c>
      <c r="B1001" s="10">
        <v>249.45</v>
      </c>
      <c r="C1001" s="11">
        <v>12719.95</v>
      </c>
      <c r="D1001" s="12">
        <v>-2.2700000000000001E-2</v>
      </c>
      <c r="E1001" s="12">
        <v>2.3E-3</v>
      </c>
    </row>
    <row r="1002" spans="1:5" ht="14.25" customHeight="1">
      <c r="A1002" s="18">
        <v>44146</v>
      </c>
      <c r="B1002" s="10">
        <v>255.25</v>
      </c>
      <c r="C1002" s="11">
        <v>12690.8</v>
      </c>
      <c r="D1002" s="12">
        <v>-6.0000000000000001E-3</v>
      </c>
      <c r="E1002" s="12">
        <v>-4.5999999999999999E-3</v>
      </c>
    </row>
    <row r="1003" spans="1:5" ht="14.25" customHeight="1">
      <c r="A1003" s="18">
        <v>44115</v>
      </c>
      <c r="B1003" s="10">
        <v>256.8</v>
      </c>
      <c r="C1003" s="11">
        <v>12749.15</v>
      </c>
      <c r="D1003" s="12">
        <v>-4.4999999999999997E-3</v>
      </c>
      <c r="E1003" s="12">
        <v>9.2999999999999992E-3</v>
      </c>
    </row>
    <row r="1004" spans="1:5" ht="14.25" customHeight="1">
      <c r="A1004" s="18">
        <v>44085</v>
      </c>
      <c r="B1004" s="10">
        <v>257.95</v>
      </c>
      <c r="C1004" s="11">
        <v>12631.1</v>
      </c>
      <c r="D1004" s="12">
        <v>1.32E-2</v>
      </c>
      <c r="E1004" s="12">
        <v>1.3599999999999999E-2</v>
      </c>
    </row>
    <row r="1005" spans="1:5" ht="14.25" customHeight="1">
      <c r="A1005" s="18">
        <v>43993</v>
      </c>
      <c r="B1005" s="10">
        <v>254.6</v>
      </c>
      <c r="C1005" s="11">
        <v>12461.05</v>
      </c>
      <c r="D1005" s="12">
        <v>1.49E-2</v>
      </c>
      <c r="E1005" s="12">
        <v>1.61E-2</v>
      </c>
    </row>
    <row r="1006" spans="1:5" ht="14.25" customHeight="1">
      <c r="A1006" s="18">
        <v>43962</v>
      </c>
      <c r="B1006" s="10">
        <v>250.85</v>
      </c>
      <c r="C1006" s="11">
        <v>12263.55</v>
      </c>
      <c r="D1006" s="12">
        <v>3.0000000000000001E-3</v>
      </c>
      <c r="E1006" s="12">
        <v>1.18E-2</v>
      </c>
    </row>
    <row r="1007" spans="1:5" ht="14.25" customHeight="1">
      <c r="A1007" s="18">
        <v>43932</v>
      </c>
      <c r="B1007" s="10">
        <v>250.1</v>
      </c>
      <c r="C1007" s="11">
        <v>12120.3</v>
      </c>
      <c r="D1007" s="12">
        <v>-1.1900000000000001E-2</v>
      </c>
      <c r="E1007" s="12">
        <v>1.78E-2</v>
      </c>
    </row>
    <row r="1008" spans="1:5" ht="14.25" customHeight="1">
      <c r="A1008" s="18">
        <v>43901</v>
      </c>
      <c r="B1008" s="10">
        <v>253.1</v>
      </c>
      <c r="C1008" s="11">
        <v>11908.5</v>
      </c>
      <c r="D1008" s="12">
        <v>1.2999999999999999E-2</v>
      </c>
      <c r="E1008" s="12">
        <v>8.0000000000000002E-3</v>
      </c>
    </row>
    <row r="1009" spans="1:5" ht="14.25" customHeight="1">
      <c r="A1009" s="18">
        <v>43872</v>
      </c>
      <c r="B1009" s="10">
        <v>249.85</v>
      </c>
      <c r="C1009" s="11">
        <v>11813.5</v>
      </c>
      <c r="D1009" s="12">
        <v>-2.0000000000000001E-4</v>
      </c>
      <c r="E1009" s="12">
        <v>1.24E-2</v>
      </c>
    </row>
    <row r="1010" spans="1:5" ht="14.25" customHeight="1">
      <c r="A1010" s="10" t="s">
        <v>642</v>
      </c>
      <c r="B1010" s="10">
        <v>249.9</v>
      </c>
      <c r="C1010" s="11">
        <v>11669.15</v>
      </c>
      <c r="D1010" s="12">
        <v>-3.3999999999999998E-3</v>
      </c>
      <c r="E1010" s="12">
        <v>2.3E-3</v>
      </c>
    </row>
    <row r="1011" spans="1:5" ht="14.25" customHeight="1">
      <c r="A1011" s="10" t="s">
        <v>643</v>
      </c>
      <c r="B1011" s="10">
        <v>250.75</v>
      </c>
      <c r="C1011" s="11">
        <v>11642.4</v>
      </c>
      <c r="D1011" s="12">
        <v>5.7999999999999996E-3</v>
      </c>
      <c r="E1011" s="12">
        <v>-2.3999999999999998E-3</v>
      </c>
    </row>
    <row r="1012" spans="1:5" ht="14.25" customHeight="1">
      <c r="A1012" s="10" t="s">
        <v>644</v>
      </c>
      <c r="B1012" s="10">
        <v>249.3</v>
      </c>
      <c r="C1012" s="11">
        <v>11670.8</v>
      </c>
      <c r="D1012" s="12">
        <v>-2.3999999999999998E-3</v>
      </c>
      <c r="E1012" s="12">
        <v>-5.0000000000000001E-3</v>
      </c>
    </row>
    <row r="1013" spans="1:5" ht="14.25" customHeight="1">
      <c r="A1013" s="10" t="s">
        <v>645</v>
      </c>
      <c r="B1013" s="10">
        <v>249.9</v>
      </c>
      <c r="C1013" s="11">
        <v>11729.6</v>
      </c>
      <c r="D1013" s="12">
        <v>2E-3</v>
      </c>
      <c r="E1013" s="12">
        <v>-1.34E-2</v>
      </c>
    </row>
    <row r="1014" spans="1:5" ht="14.25" customHeight="1">
      <c r="A1014" s="10" t="s">
        <v>646</v>
      </c>
      <c r="B1014" s="10">
        <v>249.4</v>
      </c>
      <c r="C1014" s="11">
        <v>11889.4</v>
      </c>
      <c r="D1014" s="12">
        <v>-1.2500000000000001E-2</v>
      </c>
      <c r="E1014" s="12">
        <v>1.03E-2</v>
      </c>
    </row>
    <row r="1015" spans="1:5" ht="14.25" customHeight="1">
      <c r="A1015" s="10" t="s">
        <v>647</v>
      </c>
      <c r="B1015" s="10">
        <v>252.55</v>
      </c>
      <c r="C1015" s="11">
        <v>11767.75</v>
      </c>
      <c r="D1015" s="12">
        <v>2.7300000000000001E-2</v>
      </c>
      <c r="E1015" s="12">
        <v>-1.3599999999999999E-2</v>
      </c>
    </row>
    <row r="1016" spans="1:5" ht="14.25" customHeight="1">
      <c r="A1016" s="10" t="s">
        <v>648</v>
      </c>
      <c r="B1016" s="10">
        <v>245.85</v>
      </c>
      <c r="C1016" s="11">
        <v>11930.35</v>
      </c>
      <c r="D1016" s="12">
        <v>2.87E-2</v>
      </c>
      <c r="E1016" s="12">
        <v>2.8E-3</v>
      </c>
    </row>
    <row r="1017" spans="1:5" ht="14.25" customHeight="1">
      <c r="A1017" s="10" t="s">
        <v>649</v>
      </c>
      <c r="B1017" s="10">
        <v>239</v>
      </c>
      <c r="C1017" s="11">
        <v>11896.45</v>
      </c>
      <c r="D1017" s="12">
        <v>2.3599999999999999E-2</v>
      </c>
      <c r="E1017" s="12">
        <v>-3.5000000000000001E-3</v>
      </c>
    </row>
    <row r="1018" spans="1:5" ht="14.25" customHeight="1">
      <c r="A1018" s="10" t="s">
        <v>650</v>
      </c>
      <c r="B1018" s="10">
        <v>233.5</v>
      </c>
      <c r="C1018" s="11">
        <v>11937.65</v>
      </c>
      <c r="D1018" s="12">
        <v>-5.3E-3</v>
      </c>
      <c r="E1018" s="12">
        <v>3.3999999999999998E-3</v>
      </c>
    </row>
    <row r="1019" spans="1:5" ht="14.25" customHeight="1">
      <c r="A1019" s="10" t="s">
        <v>651</v>
      </c>
      <c r="B1019" s="10">
        <v>234.75</v>
      </c>
      <c r="C1019" s="11">
        <v>11896.8</v>
      </c>
      <c r="D1019" s="12">
        <v>-8.9999999999999998E-4</v>
      </c>
      <c r="E1019" s="12">
        <v>2E-3</v>
      </c>
    </row>
    <row r="1020" spans="1:5" ht="14.25" customHeight="1">
      <c r="A1020" s="10" t="s">
        <v>652</v>
      </c>
      <c r="B1020" s="10">
        <v>234.95</v>
      </c>
      <c r="C1020" s="11">
        <v>11873.05</v>
      </c>
      <c r="D1020" s="12">
        <v>9.1999999999999998E-3</v>
      </c>
      <c r="E1020" s="12">
        <v>9.4000000000000004E-3</v>
      </c>
    </row>
    <row r="1021" spans="1:5" ht="14.25" customHeight="1">
      <c r="A1021" s="10" t="s">
        <v>653</v>
      </c>
      <c r="B1021" s="10">
        <v>232.8</v>
      </c>
      <c r="C1021" s="11">
        <v>11762.45</v>
      </c>
      <c r="D1021" s="12">
        <v>-8.5000000000000006E-3</v>
      </c>
      <c r="E1021" s="12">
        <v>7.0000000000000001E-3</v>
      </c>
    </row>
    <row r="1022" spans="1:5" ht="14.25" customHeight="1">
      <c r="A1022" s="10" t="s">
        <v>654</v>
      </c>
      <c r="B1022" s="10">
        <v>234.8</v>
      </c>
      <c r="C1022" s="11">
        <v>11680.35</v>
      </c>
      <c r="D1022" s="12">
        <v>1.12E-2</v>
      </c>
      <c r="E1022" s="12">
        <v>-2.4299999999999999E-2</v>
      </c>
    </row>
    <row r="1023" spans="1:5" ht="14.25" customHeight="1">
      <c r="A1023" s="10" t="s">
        <v>655</v>
      </c>
      <c r="B1023" s="10">
        <v>232.2</v>
      </c>
      <c r="C1023" s="11">
        <v>11971.05</v>
      </c>
      <c r="D1023" s="12">
        <v>-1.21E-2</v>
      </c>
      <c r="E1023" s="12">
        <v>3.0999999999999999E-3</v>
      </c>
    </row>
    <row r="1024" spans="1:5" ht="14.25" customHeight="1">
      <c r="A1024" s="18">
        <v>44175</v>
      </c>
      <c r="B1024" s="10">
        <v>235.05</v>
      </c>
      <c r="C1024" s="11">
        <v>11934.5</v>
      </c>
      <c r="D1024" s="12">
        <v>3.2000000000000002E-3</v>
      </c>
      <c r="E1024" s="12">
        <v>2.9999999999999997E-4</v>
      </c>
    </row>
    <row r="1025" spans="1:5" ht="14.25" customHeight="1">
      <c r="A1025" s="18">
        <v>44084</v>
      </c>
      <c r="B1025" s="10">
        <v>234.3</v>
      </c>
      <c r="C1025" s="11">
        <v>11930.95</v>
      </c>
      <c r="D1025" s="12">
        <v>-1.14E-2</v>
      </c>
      <c r="E1025" s="12">
        <v>1.4E-3</v>
      </c>
    </row>
    <row r="1026" spans="1:5" ht="14.25" customHeight="1">
      <c r="A1026" s="18">
        <v>44053</v>
      </c>
      <c r="B1026" s="10">
        <v>237</v>
      </c>
      <c r="C1026" s="11">
        <v>11914.2</v>
      </c>
      <c r="D1026" s="12">
        <v>-4.4000000000000003E-3</v>
      </c>
      <c r="E1026" s="12">
        <v>6.7000000000000002E-3</v>
      </c>
    </row>
    <row r="1027" spans="1:5" ht="14.25" customHeight="1">
      <c r="A1027" s="18">
        <v>44022</v>
      </c>
      <c r="B1027" s="10">
        <v>238.05</v>
      </c>
      <c r="C1027" s="11">
        <v>11834.6</v>
      </c>
      <c r="D1027" s="12">
        <v>-1.12E-2</v>
      </c>
      <c r="E1027" s="12">
        <v>8.2000000000000007E-3</v>
      </c>
    </row>
    <row r="1028" spans="1:5" ht="14.25" customHeight="1">
      <c r="A1028" s="18">
        <v>43992</v>
      </c>
      <c r="B1028" s="10">
        <v>240.75</v>
      </c>
      <c r="C1028" s="11">
        <v>11738.85</v>
      </c>
      <c r="D1028" s="12">
        <v>-1.5E-3</v>
      </c>
      <c r="E1028" s="12">
        <v>6.6E-3</v>
      </c>
    </row>
    <row r="1029" spans="1:5" ht="14.25" customHeight="1">
      <c r="A1029" s="18">
        <v>43961</v>
      </c>
      <c r="B1029" s="10">
        <v>241.1</v>
      </c>
      <c r="C1029" s="11">
        <v>11662.4</v>
      </c>
      <c r="D1029" s="12">
        <v>-1.49E-2</v>
      </c>
      <c r="E1029" s="12">
        <v>1.38E-2</v>
      </c>
    </row>
    <row r="1030" spans="1:5" ht="14.25" customHeight="1">
      <c r="A1030" s="18">
        <v>43840</v>
      </c>
      <c r="B1030" s="10">
        <v>244.75</v>
      </c>
      <c r="C1030" s="11">
        <v>11503.35</v>
      </c>
      <c r="D1030" s="12">
        <v>-8.0000000000000004E-4</v>
      </c>
      <c r="E1030" s="12">
        <v>7.6E-3</v>
      </c>
    </row>
    <row r="1031" spans="1:5" ht="14.25" customHeight="1">
      <c r="A1031" s="10" t="s">
        <v>656</v>
      </c>
      <c r="B1031" s="10">
        <v>244.95</v>
      </c>
      <c r="C1031" s="11">
        <v>11416.95</v>
      </c>
      <c r="D1031" s="12">
        <v>-2.5999999999999999E-3</v>
      </c>
      <c r="E1031" s="12">
        <v>1.5100000000000001E-2</v>
      </c>
    </row>
    <row r="1032" spans="1:5" ht="14.25" customHeight="1">
      <c r="A1032" s="10" t="s">
        <v>657</v>
      </c>
      <c r="B1032" s="10">
        <v>245.6</v>
      </c>
      <c r="C1032" s="11">
        <v>11247.55</v>
      </c>
      <c r="D1032" s="12">
        <v>-4.1000000000000003E-3</v>
      </c>
      <c r="E1032" s="12">
        <v>2.2000000000000001E-3</v>
      </c>
    </row>
    <row r="1033" spans="1:5" ht="14.25" customHeight="1">
      <c r="A1033" s="10" t="s">
        <v>658</v>
      </c>
      <c r="B1033" s="10">
        <v>246.6</v>
      </c>
      <c r="C1033" s="11">
        <v>11222.4</v>
      </c>
      <c r="D1033" s="12">
        <v>2.7900000000000001E-2</v>
      </c>
      <c r="E1033" s="12">
        <v>-5.0000000000000001E-4</v>
      </c>
    </row>
    <row r="1034" spans="1:5" ht="14.25" customHeight="1">
      <c r="A1034" s="10" t="s">
        <v>659</v>
      </c>
      <c r="B1034" s="10">
        <v>239.9</v>
      </c>
      <c r="C1034" s="11">
        <v>11227.55</v>
      </c>
      <c r="D1034" s="12">
        <v>1.54E-2</v>
      </c>
      <c r="E1034" s="12">
        <v>1.6E-2</v>
      </c>
    </row>
    <row r="1035" spans="1:5" ht="14.25" customHeight="1">
      <c r="A1035" s="10" t="s">
        <v>660</v>
      </c>
      <c r="B1035" s="10">
        <v>236.25</v>
      </c>
      <c r="C1035" s="11">
        <v>11050.25</v>
      </c>
      <c r="D1035" s="12">
        <v>-1.44E-2</v>
      </c>
      <c r="E1035" s="12">
        <v>2.2599999999999999E-2</v>
      </c>
    </row>
    <row r="1036" spans="1:5" ht="14.25" customHeight="1">
      <c r="A1036" s="10" t="s">
        <v>661</v>
      </c>
      <c r="B1036" s="10">
        <v>239.7</v>
      </c>
      <c r="C1036" s="11">
        <v>10805.55</v>
      </c>
      <c r="D1036" s="12">
        <v>-2.0000000000000001E-4</v>
      </c>
      <c r="E1036" s="12">
        <v>-2.93E-2</v>
      </c>
    </row>
    <row r="1037" spans="1:5" ht="14.25" customHeight="1">
      <c r="A1037" s="10" t="s">
        <v>662</v>
      </c>
      <c r="B1037" s="10">
        <v>239.75</v>
      </c>
      <c r="C1037" s="11">
        <v>11131.85</v>
      </c>
      <c r="D1037" s="12">
        <v>-3.6400000000000002E-2</v>
      </c>
      <c r="E1037" s="12">
        <v>-2E-3</v>
      </c>
    </row>
    <row r="1038" spans="1:5" ht="14.25" customHeight="1">
      <c r="A1038" s="10" t="s">
        <v>663</v>
      </c>
      <c r="B1038" s="10">
        <v>248.8</v>
      </c>
      <c r="C1038" s="11">
        <v>11153.65</v>
      </c>
      <c r="D1038" s="12">
        <v>-1.95E-2</v>
      </c>
      <c r="E1038" s="12">
        <v>-8.6E-3</v>
      </c>
    </row>
    <row r="1039" spans="1:5" ht="14.25" customHeight="1">
      <c r="A1039" s="10" t="s">
        <v>664</v>
      </c>
      <c r="B1039" s="10">
        <v>253.75</v>
      </c>
      <c r="C1039" s="11">
        <v>11250.55</v>
      </c>
      <c r="D1039" s="12">
        <v>-3.7400000000000003E-2</v>
      </c>
      <c r="E1039" s="12">
        <v>-2.2100000000000002E-2</v>
      </c>
    </row>
    <row r="1040" spans="1:5" ht="14.25" customHeight="1">
      <c r="A1040" s="10" t="s">
        <v>665</v>
      </c>
      <c r="B1040" s="10">
        <v>263.60000000000002</v>
      </c>
      <c r="C1040" s="11">
        <v>11504.95</v>
      </c>
      <c r="D1040" s="12">
        <v>-1.5299999999999999E-2</v>
      </c>
      <c r="E1040" s="12">
        <v>-1E-3</v>
      </c>
    </row>
    <row r="1041" spans="1:5" ht="14.25" customHeight="1">
      <c r="A1041" s="10" t="s">
        <v>666</v>
      </c>
      <c r="B1041" s="10">
        <v>267.7</v>
      </c>
      <c r="C1041" s="11">
        <v>11516.1</v>
      </c>
      <c r="D1041" s="12">
        <v>-8.0000000000000002E-3</v>
      </c>
      <c r="E1041" s="12">
        <v>-7.6E-3</v>
      </c>
    </row>
    <row r="1042" spans="1:5" ht="14.25" customHeight="1">
      <c r="A1042" s="10" t="s">
        <v>667</v>
      </c>
      <c r="B1042" s="10">
        <v>269.85000000000002</v>
      </c>
      <c r="C1042" s="11">
        <v>11604.55</v>
      </c>
      <c r="D1042" s="12">
        <v>-1.7299999999999999E-2</v>
      </c>
      <c r="E1042" s="12">
        <v>7.1999999999999998E-3</v>
      </c>
    </row>
    <row r="1043" spans="1:5" ht="14.25" customHeight="1">
      <c r="A1043" s="10" t="s">
        <v>668</v>
      </c>
      <c r="B1043" s="10">
        <v>274.60000000000002</v>
      </c>
      <c r="C1043" s="11">
        <v>11521.8</v>
      </c>
      <c r="D1043" s="12">
        <v>0.1004</v>
      </c>
      <c r="E1043" s="12">
        <v>7.1000000000000004E-3</v>
      </c>
    </row>
    <row r="1044" spans="1:5" ht="14.25" customHeight="1">
      <c r="A1044" s="18">
        <v>44144</v>
      </c>
      <c r="B1044" s="10">
        <v>249.55</v>
      </c>
      <c r="C1044" s="11">
        <v>11440.05</v>
      </c>
      <c r="D1044" s="12">
        <v>-2.0000000000000001E-4</v>
      </c>
      <c r="E1044" s="12">
        <v>-2.0999999999999999E-3</v>
      </c>
    </row>
    <row r="1045" spans="1:5" ht="14.25" customHeight="1">
      <c r="A1045" s="18">
        <v>44113</v>
      </c>
      <c r="B1045" s="10">
        <v>249.6</v>
      </c>
      <c r="C1045" s="11">
        <v>11464.45</v>
      </c>
      <c r="D1045" s="12">
        <v>-2.3999999999999998E-3</v>
      </c>
      <c r="E1045" s="12">
        <v>1.2999999999999999E-3</v>
      </c>
    </row>
    <row r="1046" spans="1:5" ht="14.25" customHeight="1">
      <c r="A1046" s="18">
        <v>44083</v>
      </c>
      <c r="B1046" s="10">
        <v>250.2</v>
      </c>
      <c r="C1046" s="11">
        <v>11449.25</v>
      </c>
      <c r="D1046" s="12">
        <v>3.3999999999999998E-3</v>
      </c>
      <c r="E1046" s="12">
        <v>1.52E-2</v>
      </c>
    </row>
    <row r="1047" spans="1:5" ht="14.25" customHeight="1">
      <c r="A1047" s="18">
        <v>44052</v>
      </c>
      <c r="B1047" s="10">
        <v>249.35</v>
      </c>
      <c r="C1047" s="11">
        <v>11278</v>
      </c>
      <c r="D1047" s="12">
        <v>-1.89E-2</v>
      </c>
      <c r="E1047" s="12">
        <v>-3.5000000000000001E-3</v>
      </c>
    </row>
    <row r="1048" spans="1:5" ht="14.25" customHeight="1">
      <c r="A1048" s="18">
        <v>44021</v>
      </c>
      <c r="B1048" s="10">
        <v>254.15</v>
      </c>
      <c r="C1048" s="11">
        <v>11317.35</v>
      </c>
      <c r="D1048" s="12">
        <v>5.3E-3</v>
      </c>
      <c r="E1048" s="12">
        <v>-3.3E-3</v>
      </c>
    </row>
    <row r="1049" spans="1:5" ht="14.25" customHeight="1">
      <c r="A1049" s="18">
        <v>43930</v>
      </c>
      <c r="B1049" s="10">
        <v>252.8</v>
      </c>
      <c r="C1049" s="11">
        <v>11355.05</v>
      </c>
      <c r="D1049" s="12">
        <v>2.0000000000000001E-4</v>
      </c>
      <c r="E1049" s="12">
        <v>1.9E-3</v>
      </c>
    </row>
    <row r="1050" spans="1:5" ht="14.25" customHeight="1">
      <c r="A1050" s="18">
        <v>43899</v>
      </c>
      <c r="B1050" s="10">
        <v>252.75</v>
      </c>
      <c r="C1050" s="11">
        <v>11333.85</v>
      </c>
      <c r="D1050" s="12">
        <v>-7.4999999999999997E-3</v>
      </c>
      <c r="E1050" s="12">
        <v>-1.6799999999999999E-2</v>
      </c>
    </row>
    <row r="1051" spans="1:5" ht="14.25" customHeight="1">
      <c r="A1051" s="18">
        <v>43870</v>
      </c>
      <c r="B1051" s="10">
        <v>254.65</v>
      </c>
      <c r="C1051" s="11">
        <v>11527.45</v>
      </c>
      <c r="D1051" s="12">
        <v>-3.6900000000000002E-2</v>
      </c>
      <c r="E1051" s="12">
        <v>-6.9999999999999999E-4</v>
      </c>
    </row>
    <row r="1052" spans="1:5" ht="14.25" customHeight="1">
      <c r="A1052" s="18">
        <v>43839</v>
      </c>
      <c r="B1052" s="10">
        <v>264.39999999999998</v>
      </c>
      <c r="C1052" s="11">
        <v>11535</v>
      </c>
      <c r="D1052" s="12">
        <v>1.4800000000000001E-2</v>
      </c>
      <c r="E1052" s="12">
        <v>5.5999999999999999E-3</v>
      </c>
    </row>
    <row r="1053" spans="1:5" ht="14.25" customHeight="1">
      <c r="A1053" s="10" t="s">
        <v>669</v>
      </c>
      <c r="B1053" s="10">
        <v>260.55</v>
      </c>
      <c r="C1053" s="11">
        <v>11470.25</v>
      </c>
      <c r="D1053" s="12">
        <v>-3.6400000000000002E-2</v>
      </c>
      <c r="E1053" s="12">
        <v>7.3000000000000001E-3</v>
      </c>
    </row>
    <row r="1054" spans="1:5" ht="14.25" customHeight="1">
      <c r="A1054" s="10" t="s">
        <v>670</v>
      </c>
      <c r="B1054" s="10">
        <v>270.39999999999998</v>
      </c>
      <c r="C1054" s="11">
        <v>11387.5</v>
      </c>
      <c r="D1054" s="12">
        <v>-1.89E-2</v>
      </c>
      <c r="E1054" s="12">
        <v>-2.23E-2</v>
      </c>
    </row>
    <row r="1055" spans="1:5" ht="14.25" customHeight="1">
      <c r="A1055" s="10" t="s">
        <v>671</v>
      </c>
      <c r="B1055" s="10">
        <v>275.60000000000002</v>
      </c>
      <c r="C1055" s="11">
        <v>11647.6</v>
      </c>
      <c r="D1055" s="12">
        <v>-2.1700000000000001E-2</v>
      </c>
      <c r="E1055" s="12">
        <v>7.6E-3</v>
      </c>
    </row>
    <row r="1056" spans="1:5" ht="14.25" customHeight="1">
      <c r="A1056" s="10" t="s">
        <v>672</v>
      </c>
      <c r="B1056" s="10">
        <v>281.7</v>
      </c>
      <c r="C1056" s="11">
        <v>11559.25</v>
      </c>
      <c r="D1056" s="12">
        <v>3.15E-2</v>
      </c>
      <c r="E1056" s="12">
        <v>8.0000000000000004E-4</v>
      </c>
    </row>
    <row r="1057" spans="1:5" ht="14.25" customHeight="1">
      <c r="A1057" s="10" t="s">
        <v>673</v>
      </c>
      <c r="B1057" s="10">
        <v>273.10000000000002</v>
      </c>
      <c r="C1057" s="11">
        <v>11549.6</v>
      </c>
      <c r="D1057" s="12">
        <v>-2.3999999999999998E-3</v>
      </c>
      <c r="E1057" s="12">
        <v>6.7000000000000002E-3</v>
      </c>
    </row>
    <row r="1058" spans="1:5" ht="14.25" customHeight="1">
      <c r="A1058" s="10" t="s">
        <v>674</v>
      </c>
      <c r="B1058" s="10">
        <v>273.75</v>
      </c>
      <c r="C1058" s="11">
        <v>11472.25</v>
      </c>
      <c r="D1058" s="12">
        <v>0</v>
      </c>
      <c r="E1058" s="12">
        <v>5.0000000000000001E-4</v>
      </c>
    </row>
    <row r="1059" spans="1:5" ht="14.25" customHeight="1">
      <c r="A1059" s="10" t="s">
        <v>675</v>
      </c>
      <c r="B1059" s="10">
        <v>273.75</v>
      </c>
      <c r="C1059" s="11">
        <v>11466.45</v>
      </c>
      <c r="D1059" s="12">
        <v>7.7000000000000002E-3</v>
      </c>
      <c r="E1059" s="12">
        <v>8.3000000000000001E-3</v>
      </c>
    </row>
    <row r="1060" spans="1:5" ht="14.25" customHeight="1">
      <c r="A1060" s="10" t="s">
        <v>676</v>
      </c>
      <c r="B1060" s="10">
        <v>271.64999999999998</v>
      </c>
      <c r="C1060" s="11">
        <v>11371.6</v>
      </c>
      <c r="D1060" s="12">
        <v>6.5500000000000003E-2</v>
      </c>
      <c r="E1060" s="12">
        <v>5.3E-3</v>
      </c>
    </row>
    <row r="1061" spans="1:5" ht="14.25" customHeight="1">
      <c r="A1061" s="10" t="s">
        <v>677</v>
      </c>
      <c r="B1061" s="10">
        <v>254.95</v>
      </c>
      <c r="C1061" s="11">
        <v>11312.2</v>
      </c>
      <c r="D1061" s="12">
        <v>1.3899999999999999E-2</v>
      </c>
      <c r="E1061" s="12">
        <v>-8.3999999999999995E-3</v>
      </c>
    </row>
    <row r="1062" spans="1:5" ht="14.25" customHeight="1">
      <c r="A1062" s="10" t="s">
        <v>678</v>
      </c>
      <c r="B1062" s="10">
        <v>251.45</v>
      </c>
      <c r="C1062" s="11">
        <v>11408.4</v>
      </c>
      <c r="D1062" s="12">
        <v>2.2599999999999999E-2</v>
      </c>
      <c r="E1062" s="12">
        <v>2E-3</v>
      </c>
    </row>
    <row r="1063" spans="1:5" ht="14.25" customHeight="1">
      <c r="A1063" s="10" t="s">
        <v>679</v>
      </c>
      <c r="B1063" s="10">
        <v>245.9</v>
      </c>
      <c r="C1063" s="11">
        <v>11385.35</v>
      </c>
      <c r="D1063" s="12">
        <v>1.32E-2</v>
      </c>
      <c r="E1063" s="12">
        <v>1.23E-2</v>
      </c>
    </row>
    <row r="1064" spans="1:5" ht="14.25" customHeight="1">
      <c r="A1064" s="10" t="s">
        <v>680</v>
      </c>
      <c r="B1064" s="10">
        <v>242.7</v>
      </c>
      <c r="C1064" s="11">
        <v>11247.1</v>
      </c>
      <c r="D1064" s="12">
        <v>-1.8800000000000001E-2</v>
      </c>
      <c r="E1064" s="12">
        <v>6.1000000000000004E-3</v>
      </c>
    </row>
    <row r="1065" spans="1:5" ht="14.25" customHeight="1">
      <c r="A1065" s="10" t="s">
        <v>681</v>
      </c>
      <c r="B1065" s="10">
        <v>247.35</v>
      </c>
      <c r="C1065" s="11">
        <v>11178.4</v>
      </c>
      <c r="D1065" s="12">
        <v>-1.12E-2</v>
      </c>
      <c r="E1065" s="12">
        <v>-1.0800000000000001E-2</v>
      </c>
    </row>
    <row r="1066" spans="1:5" ht="14.25" customHeight="1">
      <c r="A1066" s="18">
        <v>44173</v>
      </c>
      <c r="B1066" s="10">
        <v>250.15</v>
      </c>
      <c r="C1066" s="11">
        <v>11300.45</v>
      </c>
      <c r="D1066" s="12">
        <v>9.1000000000000004E-3</v>
      </c>
      <c r="E1066" s="12">
        <v>-6.9999999999999999E-4</v>
      </c>
    </row>
    <row r="1067" spans="1:5" ht="14.25" customHeight="1">
      <c r="A1067" s="18">
        <v>44143</v>
      </c>
      <c r="B1067" s="10">
        <v>247.9</v>
      </c>
      <c r="C1067" s="11">
        <v>11308.4</v>
      </c>
      <c r="D1067" s="12">
        <v>2.06E-2</v>
      </c>
      <c r="E1067" s="12">
        <v>-1.1999999999999999E-3</v>
      </c>
    </row>
    <row r="1068" spans="1:5" ht="14.25" customHeight="1">
      <c r="A1068" s="18">
        <v>44112</v>
      </c>
      <c r="B1068" s="10">
        <v>242.9</v>
      </c>
      <c r="C1068" s="11">
        <v>11322.5</v>
      </c>
      <c r="D1068" s="12">
        <v>6.1199999999999997E-2</v>
      </c>
      <c r="E1068" s="12">
        <v>4.5999999999999999E-3</v>
      </c>
    </row>
    <row r="1069" spans="1:5" ht="14.25" customHeight="1">
      <c r="A1069" s="18">
        <v>44020</v>
      </c>
      <c r="B1069" s="10">
        <v>228.9</v>
      </c>
      <c r="C1069" s="11">
        <v>11270.15</v>
      </c>
      <c r="D1069" s="12">
        <v>-1.5E-3</v>
      </c>
      <c r="E1069" s="12">
        <v>5.0000000000000001E-3</v>
      </c>
    </row>
    <row r="1070" spans="1:5" ht="14.25" customHeight="1">
      <c r="A1070" s="18">
        <v>43990</v>
      </c>
      <c r="B1070" s="10">
        <v>229.25</v>
      </c>
      <c r="C1070" s="11">
        <v>11214.05</v>
      </c>
      <c r="D1070" s="12">
        <v>6.9999999999999999E-4</v>
      </c>
      <c r="E1070" s="12">
        <v>1.1999999999999999E-3</v>
      </c>
    </row>
    <row r="1071" spans="1:5" ht="14.25" customHeight="1">
      <c r="A1071" s="18">
        <v>43959</v>
      </c>
      <c r="B1071" s="10">
        <v>229.1</v>
      </c>
      <c r="C1071" s="11">
        <v>11200.15</v>
      </c>
      <c r="D1071" s="12">
        <v>-3.5000000000000001E-3</v>
      </c>
      <c r="E1071" s="12">
        <v>8.8999999999999999E-3</v>
      </c>
    </row>
    <row r="1072" spans="1:5" ht="14.25" customHeight="1">
      <c r="A1072" s="18">
        <v>43929</v>
      </c>
      <c r="B1072" s="10">
        <v>229.9</v>
      </c>
      <c r="C1072" s="11">
        <v>11101.65</v>
      </c>
      <c r="D1072" s="12">
        <v>5.8999999999999999E-3</v>
      </c>
      <c r="E1072" s="12">
        <v>5.9999999999999995E-4</v>
      </c>
    </row>
    <row r="1073" spans="1:5" ht="14.25" customHeight="1">
      <c r="A1073" s="18">
        <v>43898</v>
      </c>
      <c r="B1073" s="10">
        <v>228.55</v>
      </c>
      <c r="C1073" s="11">
        <v>11095.25</v>
      </c>
      <c r="D1073" s="12">
        <v>-2.3999999999999998E-3</v>
      </c>
      <c r="E1073" s="12">
        <v>1.8700000000000001E-2</v>
      </c>
    </row>
    <row r="1074" spans="1:5" ht="14.25" customHeight="1">
      <c r="A1074" s="10" t="s">
        <v>682</v>
      </c>
      <c r="B1074" s="10">
        <v>229.1</v>
      </c>
      <c r="C1074" s="11">
        <v>10891.6</v>
      </c>
      <c r="D1074" s="12">
        <v>-2.18E-2</v>
      </c>
      <c r="E1074" s="12">
        <v>-1.6400000000000001E-2</v>
      </c>
    </row>
    <row r="1075" spans="1:5" ht="14.25" customHeight="1">
      <c r="A1075" s="10" t="s">
        <v>683</v>
      </c>
      <c r="B1075" s="10">
        <v>234.2</v>
      </c>
      <c r="C1075" s="11">
        <v>11073.45</v>
      </c>
      <c r="D1075" s="12">
        <v>-2.64E-2</v>
      </c>
      <c r="E1075" s="12">
        <v>-2.5999999999999999E-3</v>
      </c>
    </row>
    <row r="1076" spans="1:5" ht="14.25" customHeight="1">
      <c r="A1076" s="10" t="s">
        <v>684</v>
      </c>
      <c r="B1076" s="10">
        <v>240.55</v>
      </c>
      <c r="C1076" s="11">
        <v>11102.15</v>
      </c>
      <c r="D1076" s="12">
        <v>-7.7999999999999996E-3</v>
      </c>
      <c r="E1076" s="12">
        <v>-8.9999999999999993E-3</v>
      </c>
    </row>
    <row r="1077" spans="1:5" ht="14.25" customHeight="1">
      <c r="A1077" s="10" t="s">
        <v>685</v>
      </c>
      <c r="B1077" s="10">
        <v>242.45</v>
      </c>
      <c r="C1077" s="11">
        <v>11202.85</v>
      </c>
      <c r="D1077" s="12">
        <v>-1.38E-2</v>
      </c>
      <c r="E1077" s="12">
        <v>-8.6E-3</v>
      </c>
    </row>
    <row r="1078" spans="1:5" ht="14.25" customHeight="1">
      <c r="A1078" s="10" t="s">
        <v>686</v>
      </c>
      <c r="B1078" s="10">
        <v>245.85</v>
      </c>
      <c r="C1078" s="11">
        <v>11300.55</v>
      </c>
      <c r="D1078" s="12">
        <v>-1.8599999999999998E-2</v>
      </c>
      <c r="E1078" s="12">
        <v>1.52E-2</v>
      </c>
    </row>
    <row r="1079" spans="1:5" ht="14.25" customHeight="1">
      <c r="A1079" s="10" t="s">
        <v>687</v>
      </c>
      <c r="B1079" s="10">
        <v>250.5</v>
      </c>
      <c r="C1079" s="11">
        <v>11131.8</v>
      </c>
      <c r="D1079" s="12">
        <v>-4.0000000000000001E-3</v>
      </c>
      <c r="E1079" s="12">
        <v>-5.5999999999999999E-3</v>
      </c>
    </row>
    <row r="1080" spans="1:5" ht="14.25" customHeight="1">
      <c r="A1080" s="10" t="s">
        <v>688</v>
      </c>
      <c r="B1080" s="10">
        <v>251.5</v>
      </c>
      <c r="C1080" s="11">
        <v>11194.15</v>
      </c>
      <c r="D1080" s="12">
        <v>-1.06E-2</v>
      </c>
      <c r="E1080" s="12">
        <v>-1.9E-3</v>
      </c>
    </row>
    <row r="1081" spans="1:5" ht="14.25" customHeight="1">
      <c r="A1081" s="10" t="s">
        <v>689</v>
      </c>
      <c r="B1081" s="10">
        <v>254.2</v>
      </c>
      <c r="C1081" s="11">
        <v>11215.45</v>
      </c>
      <c r="D1081" s="12">
        <v>1.34E-2</v>
      </c>
      <c r="E1081" s="12">
        <v>7.4000000000000003E-3</v>
      </c>
    </row>
    <row r="1082" spans="1:5" ht="14.25" customHeight="1">
      <c r="A1082" s="10" t="s">
        <v>690</v>
      </c>
      <c r="B1082" s="10">
        <v>250.85</v>
      </c>
      <c r="C1082" s="11">
        <v>11132.6</v>
      </c>
      <c r="D1082" s="12">
        <v>-5.5999999999999999E-3</v>
      </c>
      <c r="E1082" s="12">
        <v>-2.7000000000000001E-3</v>
      </c>
    </row>
    <row r="1083" spans="1:5" ht="14.25" customHeight="1">
      <c r="A1083" s="10" t="s">
        <v>691</v>
      </c>
      <c r="B1083" s="10">
        <v>252.25</v>
      </c>
      <c r="C1083" s="11">
        <v>11162.25</v>
      </c>
      <c r="D1083" s="12">
        <v>-1.89E-2</v>
      </c>
      <c r="E1083" s="12">
        <v>1.2699999999999999E-2</v>
      </c>
    </row>
    <row r="1084" spans="1:5" ht="14.25" customHeight="1">
      <c r="A1084" s="10" t="s">
        <v>692</v>
      </c>
      <c r="B1084" s="10">
        <v>257.10000000000002</v>
      </c>
      <c r="C1084" s="11">
        <v>11022.2</v>
      </c>
      <c r="D1084" s="12">
        <v>2.5499999999999998E-2</v>
      </c>
      <c r="E1084" s="12">
        <v>1.11E-2</v>
      </c>
    </row>
    <row r="1085" spans="1:5" ht="14.25" customHeight="1">
      <c r="A1085" s="10" t="s">
        <v>693</v>
      </c>
      <c r="B1085" s="10">
        <v>250.7</v>
      </c>
      <c r="C1085" s="11">
        <v>10901.7</v>
      </c>
      <c r="D1085" s="12">
        <v>2.1000000000000001E-2</v>
      </c>
      <c r="E1085" s="12">
        <v>1.5100000000000001E-2</v>
      </c>
    </row>
    <row r="1086" spans="1:5" ht="14.25" customHeight="1">
      <c r="A1086" s="10" t="s">
        <v>694</v>
      </c>
      <c r="B1086" s="10">
        <v>245.55</v>
      </c>
      <c r="C1086" s="11">
        <v>10739.95</v>
      </c>
      <c r="D1086" s="12">
        <v>-4.53E-2</v>
      </c>
      <c r="E1086" s="12">
        <v>1.15E-2</v>
      </c>
    </row>
    <row r="1087" spans="1:5" ht="14.25" customHeight="1">
      <c r="A1087" s="10" t="s">
        <v>695</v>
      </c>
      <c r="B1087" s="10">
        <v>257.2</v>
      </c>
      <c r="C1087" s="11">
        <v>10618.2</v>
      </c>
      <c r="D1087" s="12">
        <v>-1.2999999999999999E-2</v>
      </c>
      <c r="E1087" s="12">
        <v>1E-3</v>
      </c>
    </row>
    <row r="1088" spans="1:5" ht="14.25" customHeight="1">
      <c r="A1088" s="10" t="s">
        <v>696</v>
      </c>
      <c r="B1088" s="10">
        <v>260.60000000000002</v>
      </c>
      <c r="C1088" s="11">
        <v>10607.35</v>
      </c>
      <c r="D1088" s="12">
        <v>-8.3999999999999995E-3</v>
      </c>
      <c r="E1088" s="12">
        <v>-1.8100000000000002E-2</v>
      </c>
    </row>
    <row r="1089" spans="1:5" ht="14.25" customHeight="1">
      <c r="A1089" s="18">
        <v>44111</v>
      </c>
      <c r="B1089" s="10">
        <v>262.8</v>
      </c>
      <c r="C1089" s="11">
        <v>10802.7</v>
      </c>
      <c r="D1089" s="12">
        <v>1.1000000000000001E-3</v>
      </c>
      <c r="E1089" s="12">
        <v>3.2000000000000002E-3</v>
      </c>
    </row>
    <row r="1090" spans="1:5" ht="14.25" customHeight="1">
      <c r="A1090" s="18">
        <v>44081</v>
      </c>
      <c r="B1090" s="10">
        <v>262.5</v>
      </c>
      <c r="C1090" s="11">
        <v>10768.05</v>
      </c>
      <c r="D1090" s="12">
        <v>1.9199999999999998E-2</v>
      </c>
      <c r="E1090" s="12">
        <v>-4.1999999999999997E-3</v>
      </c>
    </row>
    <row r="1091" spans="1:5" ht="14.25" customHeight="1">
      <c r="A1091" s="18">
        <v>44050</v>
      </c>
      <c r="B1091" s="10">
        <v>257.55</v>
      </c>
      <c r="C1091" s="11">
        <v>10813.45</v>
      </c>
      <c r="D1091" s="12">
        <v>-3.9199999999999999E-2</v>
      </c>
      <c r="E1091" s="12">
        <v>1.01E-2</v>
      </c>
    </row>
    <row r="1092" spans="1:5" ht="14.25" customHeight="1">
      <c r="A1092" s="18">
        <v>44019</v>
      </c>
      <c r="B1092" s="10">
        <v>268.05</v>
      </c>
      <c r="C1092" s="11">
        <v>10705.75</v>
      </c>
      <c r="D1092" s="12">
        <v>5.0599999999999999E-2</v>
      </c>
      <c r="E1092" s="12">
        <v>-8.6999999999999994E-3</v>
      </c>
    </row>
    <row r="1093" spans="1:5" ht="14.25" customHeight="1">
      <c r="A1093" s="18">
        <v>43989</v>
      </c>
      <c r="B1093" s="10">
        <v>255.15</v>
      </c>
      <c r="C1093" s="11">
        <v>10799.65</v>
      </c>
      <c r="D1093" s="12">
        <v>8.9700000000000002E-2</v>
      </c>
      <c r="E1093" s="12">
        <v>3.3E-3</v>
      </c>
    </row>
    <row r="1094" spans="1:5" ht="14.25" customHeight="1">
      <c r="A1094" s="18">
        <v>43897</v>
      </c>
      <c r="B1094" s="10">
        <v>234.15</v>
      </c>
      <c r="C1094" s="11">
        <v>10763.65</v>
      </c>
      <c r="D1094" s="12">
        <v>4.8099999999999997E-2</v>
      </c>
      <c r="E1094" s="12">
        <v>1.47E-2</v>
      </c>
    </row>
    <row r="1095" spans="1:5" ht="14.25" customHeight="1">
      <c r="A1095" s="18">
        <v>43868</v>
      </c>
      <c r="B1095" s="10">
        <v>223.4</v>
      </c>
      <c r="C1095" s="11">
        <v>10607.35</v>
      </c>
      <c r="D1095" s="12">
        <v>8.6E-3</v>
      </c>
      <c r="E1095" s="12">
        <v>5.3E-3</v>
      </c>
    </row>
    <row r="1096" spans="1:5" ht="14.25" customHeight="1">
      <c r="A1096" s="18">
        <v>43837</v>
      </c>
      <c r="B1096" s="10">
        <v>221.5</v>
      </c>
      <c r="C1096" s="11">
        <v>10551.7</v>
      </c>
      <c r="D1096" s="12">
        <v>2.29E-2</v>
      </c>
      <c r="E1096" s="12">
        <v>1.17E-2</v>
      </c>
    </row>
    <row r="1097" spans="1:5" ht="14.25" customHeight="1">
      <c r="A1097" s="10" t="s">
        <v>697</v>
      </c>
      <c r="B1097" s="10">
        <v>216.55</v>
      </c>
      <c r="C1097" s="11">
        <v>10430.049999999999</v>
      </c>
      <c r="D1097" s="12">
        <v>1.4999999999999999E-2</v>
      </c>
      <c r="E1097" s="12">
        <v>1.24E-2</v>
      </c>
    </row>
    <row r="1098" spans="1:5" ht="14.25" customHeight="1">
      <c r="A1098" s="10" t="s">
        <v>698</v>
      </c>
      <c r="B1098" s="10">
        <v>213.35</v>
      </c>
      <c r="C1098" s="11">
        <v>10302.1</v>
      </c>
      <c r="D1098" s="12">
        <v>-4.5400000000000003E-2</v>
      </c>
      <c r="E1098" s="12">
        <v>-1E-3</v>
      </c>
    </row>
    <row r="1099" spans="1:5" ht="14.25" customHeight="1">
      <c r="A1099" s="10" t="s">
        <v>699</v>
      </c>
      <c r="B1099" s="10">
        <v>223.5</v>
      </c>
      <c r="C1099" s="11">
        <v>10312.4</v>
      </c>
      <c r="D1099" s="12">
        <v>-5.5999999999999999E-3</v>
      </c>
      <c r="E1099" s="12">
        <v>-6.7999999999999996E-3</v>
      </c>
    </row>
    <row r="1100" spans="1:5" ht="14.25" customHeight="1">
      <c r="A1100" s="10" t="s">
        <v>700</v>
      </c>
      <c r="B1100" s="10">
        <v>224.75</v>
      </c>
      <c r="C1100" s="11">
        <v>10383</v>
      </c>
      <c r="D1100" s="12">
        <v>3.5999999999999999E-3</v>
      </c>
      <c r="E1100" s="12">
        <v>9.1000000000000004E-3</v>
      </c>
    </row>
    <row r="1101" spans="1:5" ht="14.25" customHeight="1">
      <c r="A1101" s="10" t="s">
        <v>701</v>
      </c>
      <c r="B1101" s="10">
        <v>223.95</v>
      </c>
      <c r="C1101" s="11">
        <v>10288.9</v>
      </c>
      <c r="D1101" s="12">
        <v>1.06E-2</v>
      </c>
      <c r="E1101" s="12">
        <v>-1.6000000000000001E-3</v>
      </c>
    </row>
    <row r="1102" spans="1:5" ht="14.25" customHeight="1">
      <c r="A1102" s="10" t="s">
        <v>702</v>
      </c>
      <c r="B1102" s="10">
        <v>221.6</v>
      </c>
      <c r="C1102" s="11">
        <v>10305.299999999999</v>
      </c>
      <c r="D1102" s="12">
        <v>2.2800000000000001E-2</v>
      </c>
      <c r="E1102" s="12">
        <v>-1.5800000000000002E-2</v>
      </c>
    </row>
    <row r="1103" spans="1:5" ht="14.25" customHeight="1">
      <c r="A1103" s="10" t="s">
        <v>703</v>
      </c>
      <c r="B1103" s="10">
        <v>216.65</v>
      </c>
      <c r="C1103" s="11">
        <v>10471</v>
      </c>
      <c r="D1103" s="12">
        <v>1.26E-2</v>
      </c>
      <c r="E1103" s="12">
        <v>1.55E-2</v>
      </c>
    </row>
    <row r="1104" spans="1:5" ht="14.25" customHeight="1">
      <c r="A1104" s="10" t="s">
        <v>704</v>
      </c>
      <c r="B1104" s="10">
        <v>213.95</v>
      </c>
      <c r="C1104" s="11">
        <v>10311.200000000001</v>
      </c>
      <c r="D1104" s="12">
        <v>3.0599999999999999E-2</v>
      </c>
      <c r="E1104" s="12">
        <v>6.4999999999999997E-3</v>
      </c>
    </row>
    <row r="1105" spans="1:5" ht="14.25" customHeight="1">
      <c r="A1105" s="10" t="s">
        <v>705</v>
      </c>
      <c r="B1105" s="10">
        <v>207.6</v>
      </c>
      <c r="C1105" s="11">
        <v>10244.4</v>
      </c>
      <c r="D1105" s="12">
        <v>7.7999999999999996E-3</v>
      </c>
      <c r="E1105" s="12">
        <v>1.5100000000000001E-2</v>
      </c>
    </row>
    <row r="1106" spans="1:5" ht="14.25" customHeight="1">
      <c r="A1106" s="10" t="s">
        <v>706</v>
      </c>
      <c r="B1106" s="10">
        <v>206</v>
      </c>
      <c r="C1106" s="11">
        <v>10091.65</v>
      </c>
      <c r="D1106" s="12">
        <v>1.2E-2</v>
      </c>
      <c r="E1106" s="12">
        <v>2.1299999999999999E-2</v>
      </c>
    </row>
    <row r="1107" spans="1:5" ht="14.25" customHeight="1">
      <c r="A1107" s="10" t="s">
        <v>707</v>
      </c>
      <c r="B1107" s="10">
        <v>203.55</v>
      </c>
      <c r="C1107" s="11">
        <v>9881.15</v>
      </c>
      <c r="D1107" s="12">
        <v>-1.6400000000000001E-2</v>
      </c>
      <c r="E1107" s="12">
        <v>-3.3E-3</v>
      </c>
    </row>
    <row r="1108" spans="1:5" ht="14.25" customHeight="1">
      <c r="A1108" s="10" t="s">
        <v>708</v>
      </c>
      <c r="B1108" s="10">
        <v>206.95</v>
      </c>
      <c r="C1108" s="11">
        <v>9914</v>
      </c>
      <c r="D1108" s="12">
        <v>-9.2999999999999992E-3</v>
      </c>
      <c r="E1108" s="12">
        <v>1.0200000000000001E-2</v>
      </c>
    </row>
    <row r="1109" spans="1:5" ht="14.25" customHeight="1">
      <c r="A1109" s="18">
        <v>44171</v>
      </c>
      <c r="B1109" s="10">
        <v>208.9</v>
      </c>
      <c r="C1109" s="11">
        <v>9813.7000000000007</v>
      </c>
      <c r="D1109" s="12">
        <v>-6.4000000000000003E-3</v>
      </c>
      <c r="E1109" s="12">
        <v>-1.6E-2</v>
      </c>
    </row>
    <row r="1110" spans="1:5" ht="14.25" customHeight="1">
      <c r="A1110" s="18">
        <v>44141</v>
      </c>
      <c r="B1110" s="10">
        <v>210.25</v>
      </c>
      <c r="C1110" s="11">
        <v>9972.9</v>
      </c>
      <c r="D1110" s="12">
        <v>-1.4999999999999999E-2</v>
      </c>
      <c r="E1110" s="12">
        <v>7.1999999999999998E-3</v>
      </c>
    </row>
    <row r="1111" spans="1:5" ht="14.25" customHeight="1">
      <c r="A1111" s="18">
        <v>44110</v>
      </c>
      <c r="B1111" s="10">
        <v>213.45</v>
      </c>
      <c r="C1111" s="11">
        <v>9902</v>
      </c>
      <c r="D1111" s="12">
        <v>-9.1000000000000004E-3</v>
      </c>
      <c r="E1111" s="12">
        <v>-2.12E-2</v>
      </c>
    </row>
    <row r="1112" spans="1:5" ht="14.25" customHeight="1">
      <c r="A1112" s="18">
        <v>44080</v>
      </c>
      <c r="B1112" s="10">
        <v>215.4</v>
      </c>
      <c r="C1112" s="11">
        <v>10116.15</v>
      </c>
      <c r="D1112" s="12">
        <v>3.7000000000000002E-3</v>
      </c>
      <c r="E1112" s="12">
        <v>6.8999999999999999E-3</v>
      </c>
    </row>
    <row r="1113" spans="1:5" ht="14.25" customHeight="1">
      <c r="A1113" s="18">
        <v>44049</v>
      </c>
      <c r="B1113" s="10">
        <v>214.6</v>
      </c>
      <c r="C1113" s="11">
        <v>10046.65</v>
      </c>
      <c r="D1113" s="12">
        <v>-1.72E-2</v>
      </c>
      <c r="E1113" s="12">
        <v>-1.1900000000000001E-2</v>
      </c>
    </row>
    <row r="1114" spans="1:5" ht="14.25" customHeight="1">
      <c r="A1114" s="18">
        <v>43957</v>
      </c>
      <c r="B1114" s="10">
        <v>218.35</v>
      </c>
      <c r="C1114" s="11">
        <v>10167.450000000001</v>
      </c>
      <c r="D1114" s="12">
        <v>2.6800000000000001E-2</v>
      </c>
      <c r="E1114" s="12">
        <v>2.5000000000000001E-3</v>
      </c>
    </row>
    <row r="1115" spans="1:5" ht="14.25" customHeight="1">
      <c r="A1115" s="18">
        <v>43927</v>
      </c>
      <c r="B1115" s="10">
        <v>212.65</v>
      </c>
      <c r="C1115" s="11">
        <v>10142.15</v>
      </c>
      <c r="D1115" s="12">
        <v>5.8999999999999999E-3</v>
      </c>
      <c r="E1115" s="12">
        <v>1.1299999999999999E-2</v>
      </c>
    </row>
    <row r="1116" spans="1:5" ht="14.25" customHeight="1">
      <c r="A1116" s="18">
        <v>43896</v>
      </c>
      <c r="B1116" s="10">
        <v>211.4</v>
      </c>
      <c r="C1116" s="11">
        <v>10029.1</v>
      </c>
      <c r="D1116" s="12">
        <v>1.66E-2</v>
      </c>
      <c r="E1116" s="12">
        <v>-3.2000000000000002E-3</v>
      </c>
    </row>
    <row r="1117" spans="1:5" ht="14.25" customHeight="1">
      <c r="A1117" s="18">
        <v>43867</v>
      </c>
      <c r="B1117" s="10">
        <v>207.95</v>
      </c>
      <c r="C1117" s="11">
        <v>10061.549999999999</v>
      </c>
      <c r="D1117" s="12">
        <v>5.3E-3</v>
      </c>
      <c r="E1117" s="12">
        <v>8.3000000000000001E-3</v>
      </c>
    </row>
    <row r="1118" spans="1:5" ht="14.25" customHeight="1">
      <c r="A1118" s="18">
        <v>43836</v>
      </c>
      <c r="B1118" s="10">
        <v>206.85</v>
      </c>
      <c r="C1118" s="11">
        <v>9979.1</v>
      </c>
      <c r="D1118" s="12">
        <v>8.5000000000000006E-3</v>
      </c>
      <c r="E1118" s="12">
        <v>1.5599999999999999E-2</v>
      </c>
    </row>
    <row r="1119" spans="1:5" ht="14.25" customHeight="1">
      <c r="A1119" s="10" t="s">
        <v>709</v>
      </c>
      <c r="B1119" s="10">
        <v>205.1</v>
      </c>
      <c r="C1119" s="11">
        <v>9826.15</v>
      </c>
      <c r="D1119" s="12">
        <v>-1.06E-2</v>
      </c>
      <c r="E1119" s="12">
        <v>2.5700000000000001E-2</v>
      </c>
    </row>
    <row r="1120" spans="1:5" ht="14.25" customHeight="1">
      <c r="A1120" s="10" t="s">
        <v>710</v>
      </c>
      <c r="B1120" s="10">
        <v>207.3</v>
      </c>
      <c r="C1120" s="11">
        <v>9580.2999999999993</v>
      </c>
      <c r="D1120" s="12">
        <v>5.7999999999999996E-3</v>
      </c>
      <c r="E1120" s="12">
        <v>9.4999999999999998E-3</v>
      </c>
    </row>
    <row r="1121" spans="1:5" ht="14.25" customHeight="1">
      <c r="A1121" s="10" t="s">
        <v>711</v>
      </c>
      <c r="B1121" s="10">
        <v>206.1</v>
      </c>
      <c r="C1121" s="11">
        <v>9490.1</v>
      </c>
      <c r="D1121" s="12">
        <v>4.9099999999999998E-2</v>
      </c>
      <c r="E1121" s="12">
        <v>1.8800000000000001E-2</v>
      </c>
    </row>
    <row r="1122" spans="1:5" ht="14.25" customHeight="1">
      <c r="A1122" s="10" t="s">
        <v>712</v>
      </c>
      <c r="B1122" s="10">
        <v>196.45</v>
      </c>
      <c r="C1122" s="11">
        <v>9314.9500000000007</v>
      </c>
      <c r="D1122" s="12">
        <v>2.7199999999999998E-2</v>
      </c>
      <c r="E1122" s="12">
        <v>3.1699999999999999E-2</v>
      </c>
    </row>
    <row r="1123" spans="1:5" ht="14.25" customHeight="1">
      <c r="A1123" s="10" t="s">
        <v>713</v>
      </c>
      <c r="B1123" s="10">
        <v>191.25</v>
      </c>
      <c r="C1123" s="11">
        <v>9029.0499999999993</v>
      </c>
      <c r="D1123" s="12">
        <v>-6.7999999999999996E-3</v>
      </c>
      <c r="E1123" s="12">
        <v>-1.1000000000000001E-3</v>
      </c>
    </row>
    <row r="1124" spans="1:5" ht="14.25" customHeight="1">
      <c r="A1124" s="10" t="s">
        <v>714</v>
      </c>
      <c r="B1124" s="10">
        <v>192.55</v>
      </c>
      <c r="C1124" s="11">
        <v>9039.25</v>
      </c>
      <c r="D1124" s="12">
        <v>2.0999999999999999E-3</v>
      </c>
      <c r="E1124" s="12">
        <v>-7.4000000000000003E-3</v>
      </c>
    </row>
    <row r="1125" spans="1:5" ht="14.25" customHeight="1">
      <c r="A1125" s="10" t="s">
        <v>715</v>
      </c>
      <c r="B1125" s="10">
        <v>192.15</v>
      </c>
      <c r="C1125" s="11">
        <v>9106.25</v>
      </c>
      <c r="D1125" s="12">
        <v>2.4500000000000001E-2</v>
      </c>
      <c r="E1125" s="12">
        <v>4.4000000000000003E-3</v>
      </c>
    </row>
    <row r="1126" spans="1:5" ht="14.25" customHeight="1">
      <c r="A1126" s="10" t="s">
        <v>716</v>
      </c>
      <c r="B1126" s="10">
        <v>187.55</v>
      </c>
      <c r="C1126" s="11">
        <v>9066.5499999999993</v>
      </c>
      <c r="D1126" s="12">
        <v>-4.0000000000000001E-3</v>
      </c>
      <c r="E1126" s="12">
        <v>2.1100000000000001E-2</v>
      </c>
    </row>
    <row r="1127" spans="1:5" ht="14.25" customHeight="1">
      <c r="A1127" s="10" t="s">
        <v>717</v>
      </c>
      <c r="B1127" s="10">
        <v>188.3</v>
      </c>
      <c r="C1127" s="11">
        <v>8879.1</v>
      </c>
      <c r="D1127" s="12">
        <v>-3.73E-2</v>
      </c>
      <c r="E1127" s="12">
        <v>6.3E-3</v>
      </c>
    </row>
    <row r="1128" spans="1:5" ht="14.25" customHeight="1">
      <c r="A1128" s="10" t="s">
        <v>718</v>
      </c>
      <c r="B1128" s="10">
        <v>195.6</v>
      </c>
      <c r="C1128" s="11">
        <v>8823.25</v>
      </c>
      <c r="D1128" s="12">
        <v>-1.7600000000000001E-2</v>
      </c>
      <c r="E1128" s="12">
        <v>-3.4299999999999997E-2</v>
      </c>
    </row>
    <row r="1129" spans="1:5" ht="14.25" customHeight="1">
      <c r="A1129" s="10" t="s">
        <v>719</v>
      </c>
      <c r="B1129" s="10">
        <v>199.1</v>
      </c>
      <c r="C1129" s="11">
        <v>9136.85</v>
      </c>
      <c r="D1129" s="12">
        <v>-4.4999999999999997E-3</v>
      </c>
      <c r="E1129" s="12">
        <v>-5.9999999999999995E-4</v>
      </c>
    </row>
    <row r="1130" spans="1:5" ht="14.25" customHeight="1">
      <c r="A1130" s="10" t="s">
        <v>720</v>
      </c>
      <c r="B1130" s="10">
        <v>200</v>
      </c>
      <c r="C1130" s="11">
        <v>9142.75</v>
      </c>
      <c r="D1130" s="12">
        <v>2.7699999999999999E-2</v>
      </c>
      <c r="E1130" s="12">
        <v>-2.5700000000000001E-2</v>
      </c>
    </row>
    <row r="1131" spans="1:5" ht="14.25" customHeight="1">
      <c r="A1131" s="18">
        <v>44170</v>
      </c>
      <c r="B1131" s="10">
        <v>194.6</v>
      </c>
      <c r="C1131" s="11">
        <v>9383.5499999999993</v>
      </c>
      <c r="D1131" s="12">
        <v>-2.3099999999999999E-2</v>
      </c>
      <c r="E1131" s="12">
        <v>2.0299999999999999E-2</v>
      </c>
    </row>
    <row r="1132" spans="1:5" ht="14.25" customHeight="1">
      <c r="A1132" s="18">
        <v>44140</v>
      </c>
      <c r="B1132" s="10">
        <v>199.2</v>
      </c>
      <c r="C1132" s="11">
        <v>9196.5499999999993</v>
      </c>
      <c r="D1132" s="12">
        <v>-7.7000000000000002E-3</v>
      </c>
      <c r="E1132" s="12">
        <v>-4.5999999999999999E-3</v>
      </c>
    </row>
    <row r="1133" spans="1:5" ht="14.25" customHeight="1">
      <c r="A1133" s="18">
        <v>44048</v>
      </c>
      <c r="B1133" s="10">
        <v>200.75</v>
      </c>
      <c r="C1133" s="11">
        <v>9239.2000000000007</v>
      </c>
      <c r="D1133" s="12">
        <v>-4.0000000000000001E-3</v>
      </c>
      <c r="E1133" s="12">
        <v>-1.2999999999999999E-3</v>
      </c>
    </row>
    <row r="1134" spans="1:5" ht="14.25" customHeight="1">
      <c r="A1134" s="18">
        <v>44017</v>
      </c>
      <c r="B1134" s="10">
        <v>201.55</v>
      </c>
      <c r="C1134" s="11">
        <v>9251.5</v>
      </c>
      <c r="D1134" s="12">
        <v>-1.66E-2</v>
      </c>
      <c r="E1134" s="12">
        <v>5.7000000000000002E-3</v>
      </c>
    </row>
    <row r="1135" spans="1:5" ht="14.25" customHeight="1">
      <c r="A1135" s="18">
        <v>43987</v>
      </c>
      <c r="B1135" s="10">
        <v>204.95</v>
      </c>
      <c r="C1135" s="11">
        <v>9199.0499999999993</v>
      </c>
      <c r="D1135" s="12">
        <v>-5.7700000000000001E-2</v>
      </c>
      <c r="E1135" s="12">
        <v>-7.7999999999999996E-3</v>
      </c>
    </row>
    <row r="1136" spans="1:5" ht="14.25" customHeight="1">
      <c r="A1136" s="18">
        <v>43956</v>
      </c>
      <c r="B1136" s="10">
        <v>217.5</v>
      </c>
      <c r="C1136" s="11">
        <v>9270.9</v>
      </c>
      <c r="D1136" s="12">
        <v>-8.8999999999999999E-3</v>
      </c>
      <c r="E1136" s="12">
        <v>7.1000000000000004E-3</v>
      </c>
    </row>
    <row r="1137" spans="1:5" ht="14.25" customHeight="1">
      <c r="A1137" s="18">
        <v>43926</v>
      </c>
      <c r="B1137" s="10">
        <v>219.45</v>
      </c>
      <c r="C1137" s="11">
        <v>9205.6</v>
      </c>
      <c r="D1137" s="12">
        <v>-0.04</v>
      </c>
      <c r="E1137" s="12">
        <v>-9.4999999999999998E-3</v>
      </c>
    </row>
    <row r="1138" spans="1:5" ht="14.25" customHeight="1">
      <c r="A1138" s="10" t="s">
        <v>721</v>
      </c>
      <c r="B1138" s="10">
        <v>228.6</v>
      </c>
      <c r="C1138" s="11">
        <v>9293.5</v>
      </c>
      <c r="D1138" s="12">
        <v>6.13E-2</v>
      </c>
      <c r="E1138" s="12">
        <v>-5.74E-2</v>
      </c>
    </row>
    <row r="1139" spans="1:5" ht="14.25" customHeight="1">
      <c r="A1139" s="10" t="s">
        <v>722</v>
      </c>
      <c r="B1139" s="10">
        <v>215.4</v>
      </c>
      <c r="C1139" s="11">
        <v>9859.9</v>
      </c>
      <c r="D1139" s="12">
        <v>1.9400000000000001E-2</v>
      </c>
      <c r="E1139" s="12">
        <v>3.2099999999999997E-2</v>
      </c>
    </row>
    <row r="1140" spans="1:5" ht="14.25" customHeight="1">
      <c r="A1140" s="10" t="s">
        <v>723</v>
      </c>
      <c r="B1140" s="10">
        <v>211.3</v>
      </c>
      <c r="C1140" s="11">
        <v>9553.35</v>
      </c>
      <c r="D1140" s="12">
        <v>6.8999999999999999E-3</v>
      </c>
      <c r="E1140" s="12">
        <v>1.84E-2</v>
      </c>
    </row>
    <row r="1141" spans="1:5" ht="14.25" customHeight="1">
      <c r="A1141" s="10" t="s">
        <v>724</v>
      </c>
      <c r="B1141" s="10">
        <v>209.85</v>
      </c>
      <c r="C1141" s="11">
        <v>9380.9</v>
      </c>
      <c r="D1141" s="12">
        <v>-3.0999999999999999E-3</v>
      </c>
      <c r="E1141" s="12">
        <v>1.06E-2</v>
      </c>
    </row>
    <row r="1142" spans="1:5" ht="14.25" customHeight="1">
      <c r="A1142" s="10" t="s">
        <v>725</v>
      </c>
      <c r="B1142" s="10">
        <v>210.5</v>
      </c>
      <c r="C1142" s="11">
        <v>9282.2999999999993</v>
      </c>
      <c r="D1142" s="12">
        <v>-4.4699999999999997E-2</v>
      </c>
      <c r="E1142" s="12">
        <v>1.4E-2</v>
      </c>
    </row>
    <row r="1143" spans="1:5" ht="14.25" customHeight="1">
      <c r="A1143" s="10" t="s">
        <v>726</v>
      </c>
      <c r="B1143" s="10">
        <v>220.35</v>
      </c>
      <c r="C1143" s="11">
        <v>9154.4</v>
      </c>
      <c r="D1143" s="12">
        <v>-4.1300000000000003E-2</v>
      </c>
      <c r="E1143" s="12">
        <v>-1.7100000000000001E-2</v>
      </c>
    </row>
    <row r="1144" spans="1:5" ht="14.25" customHeight="1">
      <c r="A1144" s="10" t="s">
        <v>727</v>
      </c>
      <c r="B1144" s="10">
        <v>229.85</v>
      </c>
      <c r="C1144" s="11">
        <v>9313.9</v>
      </c>
      <c r="D1144" s="12">
        <v>7.7600000000000002E-2</v>
      </c>
      <c r="E1144" s="12">
        <v>1.38E-2</v>
      </c>
    </row>
    <row r="1145" spans="1:5" ht="14.25" customHeight="1">
      <c r="A1145" s="10" t="s">
        <v>728</v>
      </c>
      <c r="B1145" s="10">
        <v>213.3</v>
      </c>
      <c r="C1145" s="11">
        <v>9187.2999999999993</v>
      </c>
      <c r="D1145" s="12">
        <v>-1.55E-2</v>
      </c>
      <c r="E1145" s="12">
        <v>2.29E-2</v>
      </c>
    </row>
    <row r="1146" spans="1:5" ht="14.25" customHeight="1">
      <c r="A1146" s="10" t="s">
        <v>729</v>
      </c>
      <c r="B1146" s="10">
        <v>216.65</v>
      </c>
      <c r="C1146" s="11">
        <v>8981.4500000000007</v>
      </c>
      <c r="D1146" s="12">
        <v>0.1983</v>
      </c>
      <c r="E1146" s="12">
        <v>-3.0300000000000001E-2</v>
      </c>
    </row>
    <row r="1147" spans="1:5" ht="14.25" customHeight="1">
      <c r="A1147" s="10" t="s">
        <v>730</v>
      </c>
      <c r="B1147" s="10">
        <v>180.8</v>
      </c>
      <c r="C1147" s="11">
        <v>9261.85</v>
      </c>
      <c r="D1147" s="12">
        <v>3.3399999999999999E-2</v>
      </c>
      <c r="E1147" s="12">
        <v>-5.0000000000000001E-4</v>
      </c>
    </row>
    <row r="1148" spans="1:5" ht="14.25" customHeight="1">
      <c r="A1148" s="10" t="s">
        <v>731</v>
      </c>
      <c r="B1148" s="10">
        <v>174.95</v>
      </c>
      <c r="C1148" s="11">
        <v>9266.75</v>
      </c>
      <c r="D1148" s="12">
        <v>-1.4E-3</v>
      </c>
      <c r="E1148" s="12">
        <v>3.0499999999999999E-2</v>
      </c>
    </row>
    <row r="1149" spans="1:5" ht="14.25" customHeight="1">
      <c r="A1149" s="10" t="s">
        <v>732</v>
      </c>
      <c r="B1149" s="10">
        <v>175.2</v>
      </c>
      <c r="C1149" s="11">
        <v>8992.7999999999993</v>
      </c>
      <c r="D1149" s="12">
        <v>0</v>
      </c>
      <c r="E1149" s="12">
        <v>7.6E-3</v>
      </c>
    </row>
    <row r="1150" spans="1:5" ht="14.25" customHeight="1">
      <c r="A1150" s="10" t="s">
        <v>733</v>
      </c>
      <c r="B1150" s="10">
        <v>175.2</v>
      </c>
      <c r="C1150" s="11">
        <v>8925.2999999999993</v>
      </c>
      <c r="D1150" s="12">
        <v>-3.7000000000000002E-3</v>
      </c>
      <c r="E1150" s="12">
        <v>-7.6E-3</v>
      </c>
    </row>
    <row r="1151" spans="1:5" ht="14.25" customHeight="1">
      <c r="A1151" s="18">
        <v>44078</v>
      </c>
      <c r="B1151" s="10">
        <v>175.85</v>
      </c>
      <c r="C1151" s="11">
        <v>8993.85</v>
      </c>
      <c r="D1151" s="12">
        <v>-1.35E-2</v>
      </c>
      <c r="E1151" s="12">
        <v>-1.2999999999999999E-2</v>
      </c>
    </row>
    <row r="1152" spans="1:5" ht="14.25" customHeight="1">
      <c r="A1152" s="18">
        <v>44047</v>
      </c>
      <c r="B1152" s="10">
        <v>178.25</v>
      </c>
      <c r="C1152" s="11">
        <v>9111.9</v>
      </c>
      <c r="D1152" s="12">
        <v>1.4E-3</v>
      </c>
      <c r="E1152" s="12">
        <v>4.1500000000000002E-2</v>
      </c>
    </row>
    <row r="1153" spans="1:5" ht="14.25" customHeight="1">
      <c r="A1153" s="18">
        <v>44016</v>
      </c>
      <c r="B1153" s="10">
        <v>178</v>
      </c>
      <c r="C1153" s="11">
        <v>8748.75</v>
      </c>
      <c r="D1153" s="12">
        <v>-1.7899999999999999E-2</v>
      </c>
      <c r="E1153" s="12">
        <v>-4.8999999999999998E-3</v>
      </c>
    </row>
    <row r="1154" spans="1:5" ht="14.25" customHeight="1">
      <c r="A1154" s="18">
        <v>43894</v>
      </c>
      <c r="B1154" s="10">
        <v>181.25</v>
      </c>
      <c r="C1154" s="11">
        <v>8792.2000000000007</v>
      </c>
      <c r="D1154" s="12">
        <v>-1.1000000000000001E-3</v>
      </c>
      <c r="E1154" s="12">
        <v>8.7599999999999997E-2</v>
      </c>
    </row>
    <row r="1155" spans="1:5" ht="14.25" customHeight="1">
      <c r="A1155" s="18">
        <v>43834</v>
      </c>
      <c r="B1155" s="10">
        <v>181.45</v>
      </c>
      <c r="C1155" s="11">
        <v>8083.8</v>
      </c>
      <c r="D1155" s="12">
        <v>-6.6E-3</v>
      </c>
      <c r="E1155" s="12">
        <v>-2.06E-2</v>
      </c>
    </row>
    <row r="1156" spans="1:5" ht="14.25" customHeight="1">
      <c r="A1156" s="10" t="s">
        <v>734</v>
      </c>
      <c r="B1156" s="10">
        <v>182.65</v>
      </c>
      <c r="C1156" s="11">
        <v>8253.7999999999993</v>
      </c>
      <c r="D1156" s="12">
        <v>2.9000000000000001E-2</v>
      </c>
      <c r="E1156" s="12">
        <v>-0.04</v>
      </c>
    </row>
    <row r="1157" spans="1:5" ht="14.25" customHeight="1">
      <c r="A1157" s="10" t="s">
        <v>735</v>
      </c>
      <c r="B1157" s="10">
        <v>177.5</v>
      </c>
      <c r="C1157" s="11">
        <v>8597.75</v>
      </c>
      <c r="D1157" s="12">
        <v>-7.4999999999999997E-3</v>
      </c>
      <c r="E1157" s="12">
        <v>3.8199999999999998E-2</v>
      </c>
    </row>
    <row r="1158" spans="1:5" ht="14.25" customHeight="1">
      <c r="A1158" s="10" t="s">
        <v>736</v>
      </c>
      <c r="B1158" s="10">
        <v>178.85</v>
      </c>
      <c r="C1158" s="11">
        <v>8281.1</v>
      </c>
      <c r="D1158" s="12">
        <v>-4.4999999999999997E-3</v>
      </c>
      <c r="E1158" s="12">
        <v>-4.3799999999999999E-2</v>
      </c>
    </row>
    <row r="1159" spans="1:5" ht="14.25" customHeight="1">
      <c r="A1159" s="10" t="s">
        <v>737</v>
      </c>
      <c r="B1159" s="10">
        <v>179.65</v>
      </c>
      <c r="C1159" s="11">
        <v>8660.25</v>
      </c>
      <c r="D1159" s="12">
        <v>-4.7000000000000002E-3</v>
      </c>
      <c r="E1159" s="12">
        <v>2.2000000000000001E-3</v>
      </c>
    </row>
    <row r="1160" spans="1:5" ht="14.25" customHeight="1">
      <c r="A1160" s="10" t="s">
        <v>738</v>
      </c>
      <c r="B1160" s="10">
        <v>180.5</v>
      </c>
      <c r="C1160" s="11">
        <v>8641.4500000000007</v>
      </c>
      <c r="D1160" s="12">
        <v>-1.4999999999999999E-2</v>
      </c>
      <c r="E1160" s="12">
        <v>3.8899999999999997E-2</v>
      </c>
    </row>
    <row r="1161" spans="1:5" ht="14.25" customHeight="1">
      <c r="A1161" s="10" t="s">
        <v>739</v>
      </c>
      <c r="B1161" s="10">
        <v>183.25</v>
      </c>
      <c r="C1161" s="11">
        <v>8317.85</v>
      </c>
      <c r="D1161" s="12">
        <v>1.78E-2</v>
      </c>
      <c r="E1161" s="12">
        <v>6.6199999999999995E-2</v>
      </c>
    </row>
    <row r="1162" spans="1:5" ht="14.25" customHeight="1">
      <c r="A1162" s="10" t="s">
        <v>740</v>
      </c>
      <c r="B1162" s="10">
        <v>180.05</v>
      </c>
      <c r="C1162" s="11">
        <v>7801.05</v>
      </c>
      <c r="D1162" s="12">
        <v>-0.14530000000000001</v>
      </c>
      <c r="E1162" s="12">
        <v>2.5100000000000001E-2</v>
      </c>
    </row>
    <row r="1163" spans="1:5" ht="14.25" customHeight="1">
      <c r="A1163" s="10" t="s">
        <v>741</v>
      </c>
      <c r="B1163" s="10">
        <v>210.65</v>
      </c>
      <c r="C1163" s="11">
        <v>7610.25</v>
      </c>
      <c r="D1163" s="12">
        <v>8.6E-3</v>
      </c>
      <c r="E1163" s="12">
        <v>-0.1298</v>
      </c>
    </row>
    <row r="1164" spans="1:5" ht="14.25" customHeight="1">
      <c r="A1164" s="10" t="s">
        <v>742</v>
      </c>
      <c r="B1164" s="10">
        <v>208.85</v>
      </c>
      <c r="C1164" s="11">
        <v>8745.4500000000007</v>
      </c>
      <c r="D1164" s="12">
        <v>-3.4700000000000002E-2</v>
      </c>
      <c r="E1164" s="12">
        <v>5.8299999999999998E-2</v>
      </c>
    </row>
    <row r="1165" spans="1:5" ht="14.25" customHeight="1">
      <c r="A1165" s="10" t="s">
        <v>743</v>
      </c>
      <c r="B1165" s="10">
        <v>216.35</v>
      </c>
      <c r="C1165" s="11">
        <v>8263.4500000000007</v>
      </c>
      <c r="D1165" s="12">
        <v>-0.1159</v>
      </c>
      <c r="E1165" s="12">
        <v>-2.4199999999999999E-2</v>
      </c>
    </row>
    <row r="1166" spans="1:5" ht="14.25" customHeight="1">
      <c r="A1166" s="10" t="s">
        <v>744</v>
      </c>
      <c r="B1166" s="10">
        <v>244.7</v>
      </c>
      <c r="C1166" s="11">
        <v>8468.7999999999993</v>
      </c>
      <c r="D1166" s="12">
        <v>-6.59E-2</v>
      </c>
      <c r="E1166" s="12">
        <v>-5.5599999999999997E-2</v>
      </c>
    </row>
    <row r="1167" spans="1:5" ht="14.25" customHeight="1">
      <c r="A1167" s="10" t="s">
        <v>745</v>
      </c>
      <c r="B1167" s="10">
        <v>261.95</v>
      </c>
      <c r="C1167" s="11">
        <v>8967.0499999999993</v>
      </c>
      <c r="D1167" s="12">
        <v>-8.2000000000000003E-2</v>
      </c>
      <c r="E1167" s="12">
        <v>-2.5000000000000001E-2</v>
      </c>
    </row>
    <row r="1168" spans="1:5" ht="14.25" customHeight="1">
      <c r="A1168" s="10" t="s">
        <v>746</v>
      </c>
      <c r="B1168" s="10">
        <v>285.35000000000002</v>
      </c>
      <c r="C1168" s="11">
        <v>9197.4</v>
      </c>
      <c r="D1168" s="12">
        <v>7.0099999999999996E-2</v>
      </c>
      <c r="E1168" s="12">
        <v>-7.6100000000000001E-2</v>
      </c>
    </row>
    <row r="1169" spans="1:5" ht="14.25" customHeight="1">
      <c r="A1169" s="18">
        <v>44168</v>
      </c>
      <c r="B1169" s="10">
        <v>266.64999999999998</v>
      </c>
      <c r="C1169" s="11">
        <v>9955.2000000000007</v>
      </c>
      <c r="D1169" s="12">
        <v>-9.3600000000000003E-2</v>
      </c>
      <c r="E1169" s="12">
        <v>3.8100000000000002E-2</v>
      </c>
    </row>
    <row r="1170" spans="1:5" ht="14.25" customHeight="1">
      <c r="A1170" s="18">
        <v>44138</v>
      </c>
      <c r="B1170" s="10">
        <v>294.2</v>
      </c>
      <c r="C1170" s="11">
        <v>9590.15</v>
      </c>
      <c r="D1170" s="12">
        <v>-1.0800000000000001E-2</v>
      </c>
      <c r="E1170" s="12">
        <v>-8.3000000000000004E-2</v>
      </c>
    </row>
    <row r="1171" spans="1:5" ht="14.25" customHeight="1">
      <c r="A1171" s="18">
        <v>44077</v>
      </c>
      <c r="B1171" s="10">
        <v>297.39999999999998</v>
      </c>
      <c r="C1171" s="11">
        <v>10458.4</v>
      </c>
      <c r="D1171" s="12">
        <v>-9.4899999999999998E-2</v>
      </c>
      <c r="E1171" s="12">
        <v>6.9999999999999999E-4</v>
      </c>
    </row>
    <row r="1172" spans="1:5" ht="14.25" customHeight="1">
      <c r="A1172" s="18">
        <v>43985</v>
      </c>
      <c r="B1172" s="10">
        <v>328.6</v>
      </c>
      <c r="C1172" s="11">
        <v>10451.450000000001</v>
      </c>
      <c r="D1172" s="12">
        <v>-1.23E-2</v>
      </c>
      <c r="E1172" s="12">
        <v>-4.9000000000000002E-2</v>
      </c>
    </row>
    <row r="1173" spans="1:5" ht="14.25" customHeight="1">
      <c r="A1173" s="18">
        <v>43954</v>
      </c>
      <c r="B1173" s="10">
        <v>332.7</v>
      </c>
      <c r="C1173" s="11">
        <v>10989.45</v>
      </c>
      <c r="D1173" s="12">
        <v>1.0200000000000001E-2</v>
      </c>
      <c r="E1173" s="12">
        <v>-2.4799999999999999E-2</v>
      </c>
    </row>
    <row r="1174" spans="1:5" ht="14.25" customHeight="1">
      <c r="A1174" s="18">
        <v>43924</v>
      </c>
      <c r="B1174" s="10">
        <v>329.35</v>
      </c>
      <c r="C1174" s="11">
        <v>11269</v>
      </c>
      <c r="D1174" s="12">
        <v>-9.1999999999999998E-3</v>
      </c>
      <c r="E1174" s="12">
        <v>1.6000000000000001E-3</v>
      </c>
    </row>
    <row r="1175" spans="1:5" ht="14.25" customHeight="1">
      <c r="A1175" s="18">
        <v>43893</v>
      </c>
      <c r="B1175" s="10">
        <v>332.4</v>
      </c>
      <c r="C1175" s="11">
        <v>11251</v>
      </c>
      <c r="D1175" s="12">
        <v>-2E-3</v>
      </c>
      <c r="E1175" s="12">
        <v>-4.5999999999999999E-3</v>
      </c>
    </row>
    <row r="1176" spans="1:5" ht="14.25" customHeight="1">
      <c r="A1176" s="18">
        <v>43864</v>
      </c>
      <c r="B1176" s="10">
        <v>333.05</v>
      </c>
      <c r="C1176" s="11">
        <v>11303.3</v>
      </c>
      <c r="D1176" s="12">
        <v>3.0000000000000001E-3</v>
      </c>
      <c r="E1176" s="12">
        <v>1.5299999999999999E-2</v>
      </c>
    </row>
    <row r="1177" spans="1:5" ht="14.25" customHeight="1">
      <c r="A1177" s="10" t="s">
        <v>747</v>
      </c>
      <c r="B1177" s="10">
        <v>332.05</v>
      </c>
      <c r="C1177" s="11">
        <v>11132.75</v>
      </c>
      <c r="D1177" s="12">
        <v>-3.1600000000000003E-2</v>
      </c>
      <c r="E1177" s="12">
        <v>-6.1999999999999998E-3</v>
      </c>
    </row>
    <row r="1178" spans="1:5" ht="14.25" customHeight="1">
      <c r="A1178" s="10" t="s">
        <v>748</v>
      </c>
      <c r="B1178" s="10">
        <v>342.9</v>
      </c>
      <c r="C1178" s="11">
        <v>11201.75</v>
      </c>
      <c r="D1178" s="12">
        <v>-1.5599999999999999E-2</v>
      </c>
      <c r="E1178" s="12">
        <v>-3.7100000000000001E-2</v>
      </c>
    </row>
    <row r="1179" spans="1:5" ht="14.25" customHeight="1">
      <c r="A1179" s="10" t="s">
        <v>749</v>
      </c>
      <c r="B1179" s="10">
        <v>348.35</v>
      </c>
      <c r="C1179" s="11">
        <v>11633.3</v>
      </c>
      <c r="D1179" s="12">
        <v>-3.2800000000000003E-2</v>
      </c>
      <c r="E1179" s="12">
        <v>-3.8999999999999998E-3</v>
      </c>
    </row>
    <row r="1180" spans="1:5" ht="14.25" customHeight="1">
      <c r="A1180" s="10" t="s">
        <v>750</v>
      </c>
      <c r="B1180" s="10">
        <v>360.15</v>
      </c>
      <c r="C1180" s="11">
        <v>11678.5</v>
      </c>
      <c r="D1180" s="12">
        <v>-1.3599999999999999E-2</v>
      </c>
      <c r="E1180" s="12">
        <v>-1.01E-2</v>
      </c>
    </row>
    <row r="1181" spans="1:5" ht="14.25" customHeight="1">
      <c r="A1181" s="10" t="s">
        <v>751</v>
      </c>
      <c r="B1181" s="10">
        <v>365.1</v>
      </c>
      <c r="C1181" s="11">
        <v>11797.9</v>
      </c>
      <c r="D1181" s="12">
        <v>-1.8800000000000001E-2</v>
      </c>
      <c r="E1181" s="12">
        <v>-2.7000000000000001E-3</v>
      </c>
    </row>
    <row r="1182" spans="1:5" ht="14.25" customHeight="1">
      <c r="A1182" s="10" t="s">
        <v>752</v>
      </c>
      <c r="B1182" s="10">
        <v>372.1</v>
      </c>
      <c r="C1182" s="11">
        <v>11829.4</v>
      </c>
      <c r="D1182" s="12">
        <v>9.5999999999999992E-3</v>
      </c>
      <c r="E1182" s="12">
        <v>-2.0799999999999999E-2</v>
      </c>
    </row>
    <row r="1183" spans="1:5" ht="14.25" customHeight="1">
      <c r="A1183" s="10" t="s">
        <v>753</v>
      </c>
      <c r="B1183" s="10">
        <v>368.55</v>
      </c>
      <c r="C1183" s="11">
        <v>12080.85</v>
      </c>
      <c r="D1183" s="12">
        <v>-6.1999999999999998E-3</v>
      </c>
      <c r="E1183" s="12">
        <v>-3.7000000000000002E-3</v>
      </c>
    </row>
    <row r="1184" spans="1:5" ht="14.25" customHeight="1">
      <c r="A1184" s="10" t="s">
        <v>754</v>
      </c>
      <c r="B1184" s="10">
        <v>370.85</v>
      </c>
      <c r="C1184" s="11">
        <v>12125.9</v>
      </c>
      <c r="D1184" s="12">
        <v>-2.3599999999999999E-2</v>
      </c>
      <c r="E1184" s="12">
        <v>1.11E-2</v>
      </c>
    </row>
    <row r="1185" spans="1:5" ht="14.25" customHeight="1">
      <c r="A1185" s="10" t="s">
        <v>755</v>
      </c>
      <c r="B1185" s="10">
        <v>379.8</v>
      </c>
      <c r="C1185" s="11">
        <v>11992.5</v>
      </c>
      <c r="D1185" s="12">
        <v>-1.2999999999999999E-2</v>
      </c>
      <c r="E1185" s="12">
        <v>-4.4000000000000003E-3</v>
      </c>
    </row>
    <row r="1186" spans="1:5" ht="14.25" customHeight="1">
      <c r="A1186" s="10" t="s">
        <v>756</v>
      </c>
      <c r="B1186" s="10">
        <v>384.8</v>
      </c>
      <c r="C1186" s="11">
        <v>12045.8</v>
      </c>
      <c r="D1186" s="12">
        <v>-1.9699999999999999E-2</v>
      </c>
      <c r="E1186" s="12">
        <v>-5.5999999999999999E-3</v>
      </c>
    </row>
    <row r="1187" spans="1:5" ht="14.25" customHeight="1">
      <c r="A1187" s="10" t="s">
        <v>757</v>
      </c>
      <c r="B1187" s="10">
        <v>392.55</v>
      </c>
      <c r="C1187" s="11">
        <v>12113.45</v>
      </c>
      <c r="D1187" s="12">
        <v>-2.2499999999999999E-2</v>
      </c>
      <c r="E1187" s="12">
        <v>-5.0000000000000001E-3</v>
      </c>
    </row>
    <row r="1188" spans="1:5" ht="14.25" customHeight="1">
      <c r="A1188" s="18">
        <v>44167</v>
      </c>
      <c r="B1188" s="10">
        <v>401.6</v>
      </c>
      <c r="C1188" s="11">
        <v>12174.65</v>
      </c>
      <c r="D1188" s="12">
        <v>-3.6900000000000002E-2</v>
      </c>
      <c r="E1188" s="12">
        <v>-2.2000000000000001E-3</v>
      </c>
    </row>
    <row r="1189" spans="1:5" ht="14.25" customHeight="1">
      <c r="A1189" s="18">
        <v>44137</v>
      </c>
      <c r="B1189" s="10">
        <v>417</v>
      </c>
      <c r="C1189" s="11">
        <v>12201.2</v>
      </c>
      <c r="D1189" s="12">
        <v>-7.5200000000000003E-2</v>
      </c>
      <c r="E1189" s="12">
        <v>7.7000000000000002E-3</v>
      </c>
    </row>
    <row r="1190" spans="1:5" ht="14.25" customHeight="1">
      <c r="A1190" s="18">
        <v>44106</v>
      </c>
      <c r="B1190" s="10">
        <v>450.9</v>
      </c>
      <c r="C1190" s="11">
        <v>12107.9</v>
      </c>
      <c r="D1190" s="12">
        <v>2.3099999999999999E-2</v>
      </c>
      <c r="E1190" s="12">
        <v>6.4000000000000003E-3</v>
      </c>
    </row>
    <row r="1191" spans="1:5" ht="14.25" customHeight="1">
      <c r="A1191" s="18">
        <v>44014</v>
      </c>
      <c r="B1191" s="10">
        <v>440.7</v>
      </c>
      <c r="C1191" s="11">
        <v>12031.5</v>
      </c>
      <c r="D1191" s="12">
        <v>-2.29E-2</v>
      </c>
      <c r="E1191" s="12">
        <v>-5.4999999999999997E-3</v>
      </c>
    </row>
    <row r="1192" spans="1:5" ht="14.25" customHeight="1">
      <c r="A1192" s="18">
        <v>43984</v>
      </c>
      <c r="B1192" s="10">
        <v>451.05</v>
      </c>
      <c r="C1192" s="11">
        <v>12098.35</v>
      </c>
      <c r="D1192" s="12">
        <v>3.32E-2</v>
      </c>
      <c r="E1192" s="12">
        <v>-3.3E-3</v>
      </c>
    </row>
    <row r="1193" spans="1:5" ht="14.25" customHeight="1">
      <c r="A1193" s="18">
        <v>43953</v>
      </c>
      <c r="B1193" s="10">
        <v>436.55</v>
      </c>
      <c r="C1193" s="11">
        <v>12137.95</v>
      </c>
      <c r="D1193" s="12">
        <v>1.4E-3</v>
      </c>
      <c r="E1193" s="12">
        <v>4.0000000000000001E-3</v>
      </c>
    </row>
    <row r="1194" spans="1:5" ht="14.25" customHeight="1">
      <c r="A1194" s="18">
        <v>43923</v>
      </c>
      <c r="B1194" s="10">
        <v>435.95</v>
      </c>
      <c r="C1194" s="11">
        <v>12089.15</v>
      </c>
      <c r="D1194" s="12">
        <v>-3.8E-3</v>
      </c>
      <c r="E1194" s="12">
        <v>9.1000000000000004E-3</v>
      </c>
    </row>
    <row r="1195" spans="1:5" ht="14.25" customHeight="1">
      <c r="A1195" s="18">
        <v>43892</v>
      </c>
      <c r="B1195" s="10">
        <v>437.6</v>
      </c>
      <c r="C1195" s="11">
        <v>11979.65</v>
      </c>
      <c r="D1195" s="12">
        <v>1.2699999999999999E-2</v>
      </c>
      <c r="E1195" s="12">
        <v>2.3199999999999998E-2</v>
      </c>
    </row>
    <row r="1196" spans="1:5" ht="14.25" customHeight="1">
      <c r="A1196" s="18">
        <v>43832</v>
      </c>
      <c r="B1196" s="10">
        <v>432.1</v>
      </c>
      <c r="C1196" s="11">
        <v>11707.9</v>
      </c>
      <c r="D1196" s="12">
        <v>-2.9100000000000001E-2</v>
      </c>
      <c r="E1196" s="12">
        <v>3.8999999999999998E-3</v>
      </c>
    </row>
    <row r="1197" spans="1:5" ht="14.25" customHeight="1">
      <c r="A1197" s="10" t="s">
        <v>758</v>
      </c>
      <c r="B1197" s="10">
        <v>445.05</v>
      </c>
      <c r="C1197" s="11">
        <v>11661.85</v>
      </c>
      <c r="D1197" s="12">
        <v>2.1100000000000001E-2</v>
      </c>
      <c r="E1197" s="12">
        <v>-2.5100000000000001E-2</v>
      </c>
    </row>
    <row r="1198" spans="1:5" ht="14.25" customHeight="1">
      <c r="A1198" s="10" t="s">
        <v>759</v>
      </c>
      <c r="B1198" s="10">
        <v>435.85</v>
      </c>
      <c r="C1198" s="11">
        <v>11962.1</v>
      </c>
      <c r="D1198" s="12">
        <v>-3.4700000000000002E-2</v>
      </c>
      <c r="E1198" s="12">
        <v>-6.1000000000000004E-3</v>
      </c>
    </row>
    <row r="1199" spans="1:5" ht="14.25" customHeight="1">
      <c r="A1199" s="10" t="s">
        <v>760</v>
      </c>
      <c r="B1199" s="10">
        <v>451.5</v>
      </c>
      <c r="C1199" s="11">
        <v>12035.8</v>
      </c>
      <c r="D1199" s="12">
        <v>1.9E-3</v>
      </c>
      <c r="E1199" s="12">
        <v>-7.7000000000000002E-3</v>
      </c>
    </row>
    <row r="1200" spans="1:5" ht="14.25" customHeight="1">
      <c r="A1200" s="10" t="s">
        <v>761</v>
      </c>
      <c r="B1200" s="10">
        <v>450.65</v>
      </c>
      <c r="C1200" s="11">
        <v>12129.5</v>
      </c>
      <c r="D1200" s="12">
        <v>-8.6999999999999994E-3</v>
      </c>
      <c r="E1200" s="12">
        <v>6.1000000000000004E-3</v>
      </c>
    </row>
    <row r="1201" spans="1:5" ht="14.25" customHeight="1">
      <c r="A1201" s="10" t="s">
        <v>762</v>
      </c>
      <c r="B1201" s="10">
        <v>454.6</v>
      </c>
      <c r="C1201" s="11">
        <v>12055.8</v>
      </c>
      <c r="D1201" s="12">
        <v>-1.18E-2</v>
      </c>
      <c r="E1201" s="12">
        <v>-5.1999999999999998E-3</v>
      </c>
    </row>
    <row r="1202" spans="1:5" ht="14.25" customHeight="1">
      <c r="A1202" s="10" t="s">
        <v>763</v>
      </c>
      <c r="B1202" s="10">
        <v>460.05</v>
      </c>
      <c r="C1202" s="11">
        <v>12119</v>
      </c>
      <c r="D1202" s="12">
        <v>-5.7000000000000002E-3</v>
      </c>
      <c r="E1202" s="12">
        <v>-1.06E-2</v>
      </c>
    </row>
    <row r="1203" spans="1:5" ht="14.25" customHeight="1">
      <c r="A1203" s="10" t="s">
        <v>764</v>
      </c>
      <c r="B1203" s="10">
        <v>462.7</v>
      </c>
      <c r="C1203" s="11">
        <v>12248.25</v>
      </c>
      <c r="D1203" s="12">
        <v>2.86E-2</v>
      </c>
      <c r="E1203" s="12">
        <v>5.5999999999999999E-3</v>
      </c>
    </row>
    <row r="1204" spans="1:5" ht="14.25" customHeight="1">
      <c r="A1204" s="10" t="s">
        <v>765</v>
      </c>
      <c r="B1204" s="10">
        <v>449.85</v>
      </c>
      <c r="C1204" s="11">
        <v>12180.35</v>
      </c>
      <c r="D1204" s="12">
        <v>2E-3</v>
      </c>
      <c r="E1204" s="12">
        <v>6.1000000000000004E-3</v>
      </c>
    </row>
    <row r="1205" spans="1:5" ht="14.25" customHeight="1">
      <c r="A1205" s="10" t="s">
        <v>766</v>
      </c>
      <c r="B1205" s="10">
        <v>448.95</v>
      </c>
      <c r="C1205" s="11">
        <v>12106.9</v>
      </c>
      <c r="D1205" s="12">
        <v>-1.8200000000000001E-2</v>
      </c>
      <c r="E1205" s="12">
        <v>-5.1999999999999998E-3</v>
      </c>
    </row>
    <row r="1206" spans="1:5" ht="14.25" customHeight="1">
      <c r="A1206" s="10" t="s">
        <v>767</v>
      </c>
      <c r="B1206" s="10">
        <v>457.25</v>
      </c>
      <c r="C1206" s="11">
        <v>12169.85</v>
      </c>
      <c r="D1206" s="12">
        <v>2.6599999999999999E-2</v>
      </c>
      <c r="E1206" s="12">
        <v>-4.4999999999999997E-3</v>
      </c>
    </row>
    <row r="1207" spans="1:5" ht="14.25" customHeight="1">
      <c r="A1207" s="10" t="s">
        <v>768</v>
      </c>
      <c r="B1207" s="10">
        <v>445.4</v>
      </c>
      <c r="C1207" s="11">
        <v>12224.55</v>
      </c>
      <c r="D1207" s="12">
        <v>1.6299999999999999E-2</v>
      </c>
      <c r="E1207" s="12">
        <v>-1.03E-2</v>
      </c>
    </row>
    <row r="1208" spans="1:5" ht="14.25" customHeight="1">
      <c r="A1208" s="10" t="s">
        <v>769</v>
      </c>
      <c r="B1208" s="10">
        <v>438.25</v>
      </c>
      <c r="C1208" s="11">
        <v>12352.35</v>
      </c>
      <c r="D1208" s="12">
        <v>1.72E-2</v>
      </c>
      <c r="E1208" s="12">
        <v>-2.9999999999999997E-4</v>
      </c>
    </row>
    <row r="1209" spans="1:5" ht="14.25" customHeight="1">
      <c r="A1209" s="10" t="s">
        <v>770</v>
      </c>
      <c r="B1209" s="10">
        <v>430.85</v>
      </c>
      <c r="C1209" s="11">
        <v>12355.5</v>
      </c>
      <c r="D1209" s="12">
        <v>1.9199999999999998E-2</v>
      </c>
      <c r="E1209" s="12">
        <v>1E-3</v>
      </c>
    </row>
    <row r="1210" spans="1:5" ht="14.25" customHeight="1">
      <c r="A1210" s="10" t="s">
        <v>771</v>
      </c>
      <c r="B1210" s="10">
        <v>422.75</v>
      </c>
      <c r="C1210" s="11">
        <v>12343.3</v>
      </c>
      <c r="D1210" s="12">
        <v>-3.8E-3</v>
      </c>
      <c r="E1210" s="12">
        <v>-1.5E-3</v>
      </c>
    </row>
    <row r="1211" spans="1:5" ht="14.25" customHeight="1">
      <c r="A1211" s="10" t="s">
        <v>772</v>
      </c>
      <c r="B1211" s="10">
        <v>424.35</v>
      </c>
      <c r="C1211" s="11">
        <v>12362.3</v>
      </c>
      <c r="D1211" s="12">
        <v>1.01E-2</v>
      </c>
      <c r="E1211" s="12">
        <v>2.7000000000000001E-3</v>
      </c>
    </row>
    <row r="1212" spans="1:5" ht="14.25" customHeight="1">
      <c r="A1212" s="18">
        <v>44105</v>
      </c>
      <c r="B1212" s="10">
        <v>420.1</v>
      </c>
      <c r="C1212" s="11">
        <v>12329.55</v>
      </c>
      <c r="D1212" s="12">
        <v>1.1599999999999999E-2</v>
      </c>
      <c r="E1212" s="12">
        <v>5.8999999999999999E-3</v>
      </c>
    </row>
    <row r="1213" spans="1:5" ht="14.25" customHeight="1">
      <c r="A1213" s="18">
        <v>44075</v>
      </c>
      <c r="B1213" s="10">
        <v>415.3</v>
      </c>
      <c r="C1213" s="11">
        <v>12256.8</v>
      </c>
      <c r="D1213" s="12">
        <v>-5.3E-3</v>
      </c>
      <c r="E1213" s="12">
        <v>3.3E-3</v>
      </c>
    </row>
    <row r="1214" spans="1:5" ht="14.25" customHeight="1">
      <c r="A1214" s="18">
        <v>44044</v>
      </c>
      <c r="B1214" s="10">
        <v>417.5</v>
      </c>
      <c r="C1214" s="11">
        <v>12215.9</v>
      </c>
      <c r="D1214" s="12">
        <v>4.5999999999999999E-3</v>
      </c>
      <c r="E1214" s="12">
        <v>1.5800000000000002E-2</v>
      </c>
    </row>
    <row r="1215" spans="1:5" ht="14.25" customHeight="1">
      <c r="A1215" s="18">
        <v>44013</v>
      </c>
      <c r="B1215" s="10">
        <v>415.6</v>
      </c>
      <c r="C1215" s="11">
        <v>12025.35</v>
      </c>
      <c r="D1215" s="12">
        <v>2.3E-3</v>
      </c>
      <c r="E1215" s="12">
        <v>-2.3E-3</v>
      </c>
    </row>
    <row r="1216" spans="1:5" ht="14.25" customHeight="1">
      <c r="A1216" s="18">
        <v>43983</v>
      </c>
      <c r="B1216" s="10">
        <v>414.65</v>
      </c>
      <c r="C1216" s="11">
        <v>12052.95</v>
      </c>
      <c r="D1216" s="12">
        <v>-1.4999999999999999E-2</v>
      </c>
      <c r="E1216" s="12">
        <v>5.0000000000000001E-3</v>
      </c>
    </row>
    <row r="1217" spans="1:5" ht="14.25" customHeight="1">
      <c r="A1217" s="18">
        <v>43891</v>
      </c>
      <c r="B1217" s="10">
        <v>420.95</v>
      </c>
      <c r="C1217" s="11">
        <v>11993.05</v>
      </c>
      <c r="D1217" s="12">
        <v>0.01</v>
      </c>
      <c r="E1217" s="12">
        <v>-1.9099999999999999E-2</v>
      </c>
    </row>
    <row r="1218" spans="1:5" ht="14.25" customHeight="1">
      <c r="A1218" s="18">
        <v>43862</v>
      </c>
      <c r="B1218" s="10">
        <v>416.8</v>
      </c>
      <c r="C1218" s="11">
        <v>12226.65</v>
      </c>
      <c r="D1218" s="12">
        <v>9.5999999999999992E-3</v>
      </c>
      <c r="E1218" s="12">
        <v>-4.4999999999999997E-3</v>
      </c>
    </row>
    <row r="1219" spans="1:5" ht="14.25" customHeight="1">
      <c r="A1219" s="18">
        <v>43831</v>
      </c>
      <c r="B1219" s="10">
        <v>412.85</v>
      </c>
      <c r="C1219" s="11">
        <v>12282.2</v>
      </c>
      <c r="D1219" s="12">
        <v>6.1000000000000004E-3</v>
      </c>
      <c r="E1219" s="12">
        <v>8.2000000000000007E-3</v>
      </c>
    </row>
    <row r="1220" spans="1:5" ht="14.25" customHeight="1">
      <c r="A1220" s="10" t="s">
        <v>773</v>
      </c>
      <c r="B1220" s="10">
        <v>410.35</v>
      </c>
      <c r="C1220" s="11">
        <v>12182.5</v>
      </c>
      <c r="D1220" s="12">
        <v>2.5399999999999999E-2</v>
      </c>
      <c r="E1220" s="12">
        <v>1.1999999999999999E-3</v>
      </c>
    </row>
    <row r="1221" spans="1:5" ht="14.25" customHeight="1">
      <c r="A1221" s="10" t="s">
        <v>774</v>
      </c>
      <c r="B1221" s="10">
        <v>400.2</v>
      </c>
      <c r="C1221" s="11">
        <v>12168.45</v>
      </c>
      <c r="D1221" s="12">
        <v>-7.9000000000000008E-3</v>
      </c>
      <c r="E1221" s="12">
        <v>-7.1000000000000004E-3</v>
      </c>
    </row>
    <row r="1222" spans="1:5" ht="14.25" customHeight="1">
      <c r="A1222" s="10" t="s">
        <v>775</v>
      </c>
      <c r="B1222" s="10">
        <v>403.4</v>
      </c>
      <c r="C1222" s="11">
        <v>12255.85</v>
      </c>
      <c r="D1222" s="12">
        <v>8.9999999999999993E-3</v>
      </c>
      <c r="E1222" s="12">
        <v>8.0000000000000004E-4</v>
      </c>
    </row>
    <row r="1223" spans="1:5" ht="14.25" customHeight="1">
      <c r="A1223" s="10" t="s">
        <v>776</v>
      </c>
      <c r="B1223" s="10">
        <v>399.8</v>
      </c>
      <c r="C1223" s="11">
        <v>12245.8</v>
      </c>
      <c r="D1223" s="12">
        <v>8.0999999999999996E-3</v>
      </c>
      <c r="E1223" s="12">
        <v>9.7999999999999997E-3</v>
      </c>
    </row>
    <row r="1224" spans="1:5" ht="14.25" customHeight="1">
      <c r="A1224" s="10" t="s">
        <v>777</v>
      </c>
      <c r="B1224" s="10">
        <v>396.6</v>
      </c>
      <c r="C1224" s="11">
        <v>12126.55</v>
      </c>
      <c r="D1224" s="12">
        <v>-2.8999999999999998E-3</v>
      </c>
      <c r="E1224" s="12">
        <v>-7.1999999999999998E-3</v>
      </c>
    </row>
    <row r="1225" spans="1:5" ht="14.25" customHeight="1">
      <c r="A1225" s="10" t="s">
        <v>778</v>
      </c>
      <c r="B1225" s="10">
        <v>397.75</v>
      </c>
      <c r="C1225" s="11">
        <v>12214.55</v>
      </c>
      <c r="D1225" s="12">
        <v>1.6E-2</v>
      </c>
      <c r="E1225" s="12">
        <v>-3.8999999999999998E-3</v>
      </c>
    </row>
    <row r="1226" spans="1:5" ht="14.25" customHeight="1">
      <c r="A1226" s="10" t="s">
        <v>779</v>
      </c>
      <c r="B1226" s="10">
        <v>391.5</v>
      </c>
      <c r="C1226" s="11">
        <v>12262.75</v>
      </c>
      <c r="D1226" s="12">
        <v>-1.2999999999999999E-2</v>
      </c>
      <c r="E1226" s="12">
        <v>-6.9999999999999999E-4</v>
      </c>
    </row>
    <row r="1227" spans="1:5" ht="14.25" customHeight="1">
      <c r="A1227" s="10" t="s">
        <v>780</v>
      </c>
      <c r="B1227" s="10">
        <v>396.65</v>
      </c>
      <c r="C1227" s="11">
        <v>12271.8</v>
      </c>
      <c r="D1227" s="12">
        <v>-1.7500000000000002E-2</v>
      </c>
      <c r="E1227" s="12">
        <v>1E-3</v>
      </c>
    </row>
    <row r="1228" spans="1:5" ht="14.25" customHeight="1">
      <c r="A1228" s="10" t="s">
        <v>781</v>
      </c>
      <c r="B1228" s="10">
        <v>403.7</v>
      </c>
      <c r="C1228" s="11">
        <v>12259.7</v>
      </c>
      <c r="D1228" s="12">
        <v>-3.73E-2</v>
      </c>
      <c r="E1228" s="12">
        <v>3.0999999999999999E-3</v>
      </c>
    </row>
    <row r="1229" spans="1:5" ht="14.25" customHeight="1">
      <c r="A1229" s="10" t="s">
        <v>782</v>
      </c>
      <c r="B1229" s="10">
        <v>419.35</v>
      </c>
      <c r="C1229" s="11">
        <v>12221.65</v>
      </c>
      <c r="D1229" s="12">
        <v>2.4799999999999999E-2</v>
      </c>
      <c r="E1229" s="12">
        <v>4.7000000000000002E-3</v>
      </c>
    </row>
    <row r="1230" spans="1:5" ht="14.25" customHeight="1">
      <c r="A1230" s="10" t="s">
        <v>783</v>
      </c>
      <c r="B1230" s="10">
        <v>409.2</v>
      </c>
      <c r="C1230" s="11">
        <v>12165</v>
      </c>
      <c r="D1230" s="12">
        <v>-2.98E-2</v>
      </c>
      <c r="E1230" s="12">
        <v>9.1999999999999998E-3</v>
      </c>
    </row>
    <row r="1231" spans="1:5" ht="14.25" customHeight="1">
      <c r="A1231" s="10" t="s">
        <v>784</v>
      </c>
      <c r="B1231" s="10">
        <v>421.75</v>
      </c>
      <c r="C1231" s="11">
        <v>12053.95</v>
      </c>
      <c r="D1231" s="12">
        <v>-1.83E-2</v>
      </c>
      <c r="E1231" s="12">
        <v>-2.7000000000000001E-3</v>
      </c>
    </row>
    <row r="1232" spans="1:5" ht="14.25" customHeight="1">
      <c r="A1232" s="18">
        <v>43811</v>
      </c>
      <c r="B1232" s="10">
        <v>429.6</v>
      </c>
      <c r="C1232" s="11">
        <v>12086.7</v>
      </c>
      <c r="D1232" s="12">
        <v>4.4900000000000002E-2</v>
      </c>
      <c r="E1232" s="12">
        <v>9.5999999999999992E-3</v>
      </c>
    </row>
    <row r="1233" spans="1:5" ht="14.25" customHeight="1">
      <c r="A1233" s="18">
        <v>43781</v>
      </c>
      <c r="B1233" s="10">
        <v>411.15</v>
      </c>
      <c r="C1233" s="11">
        <v>11971.8</v>
      </c>
      <c r="D1233" s="12">
        <v>-3.2800000000000003E-2</v>
      </c>
      <c r="E1233" s="12">
        <v>5.1999999999999998E-3</v>
      </c>
    </row>
    <row r="1234" spans="1:5" ht="14.25" customHeight="1">
      <c r="A1234" s="18">
        <v>43750</v>
      </c>
      <c r="B1234" s="10">
        <v>425.1</v>
      </c>
      <c r="C1234" s="11">
        <v>11910.15</v>
      </c>
      <c r="D1234" s="12">
        <v>-2.1899999999999999E-2</v>
      </c>
      <c r="E1234" s="12">
        <v>4.4999999999999997E-3</v>
      </c>
    </row>
    <row r="1235" spans="1:5" ht="14.25" customHeight="1">
      <c r="A1235" s="18">
        <v>43720</v>
      </c>
      <c r="B1235" s="10">
        <v>434.6</v>
      </c>
      <c r="C1235" s="11">
        <v>11856.8</v>
      </c>
      <c r="D1235" s="12">
        <v>-9.4999999999999998E-3</v>
      </c>
      <c r="E1235" s="12">
        <v>-6.7999999999999996E-3</v>
      </c>
    </row>
    <row r="1236" spans="1:5" ht="14.25" customHeight="1">
      <c r="A1236" s="18">
        <v>43628</v>
      </c>
      <c r="B1236" s="10">
        <v>438.75</v>
      </c>
      <c r="C1236" s="11">
        <v>11937.5</v>
      </c>
      <c r="D1236" s="12">
        <v>-1.6000000000000001E-3</v>
      </c>
      <c r="E1236" s="12">
        <v>1.2999999999999999E-3</v>
      </c>
    </row>
    <row r="1237" spans="1:5" ht="14.25" customHeight="1">
      <c r="A1237" s="18">
        <v>43597</v>
      </c>
      <c r="B1237" s="10">
        <v>439.45</v>
      </c>
      <c r="C1237" s="11">
        <v>11921.5</v>
      </c>
      <c r="D1237" s="12">
        <v>-1.11E-2</v>
      </c>
      <c r="E1237" s="12">
        <v>-8.0999999999999996E-3</v>
      </c>
    </row>
    <row r="1238" spans="1:5" ht="14.25" customHeight="1">
      <c r="A1238" s="18">
        <v>43567</v>
      </c>
      <c r="B1238" s="10">
        <v>444.4</v>
      </c>
      <c r="C1238" s="11">
        <v>12018.4</v>
      </c>
      <c r="D1238" s="12">
        <v>-6.4999999999999997E-3</v>
      </c>
      <c r="E1238" s="12">
        <v>-2.0999999999999999E-3</v>
      </c>
    </row>
    <row r="1239" spans="1:5" ht="14.25" customHeight="1">
      <c r="A1239" s="18">
        <v>43536</v>
      </c>
      <c r="B1239" s="10">
        <v>447.3</v>
      </c>
      <c r="C1239" s="11">
        <v>12043.2</v>
      </c>
      <c r="D1239" s="12">
        <v>-5.0000000000000001E-3</v>
      </c>
      <c r="E1239" s="12">
        <v>4.1000000000000003E-3</v>
      </c>
    </row>
    <row r="1240" spans="1:5" ht="14.25" customHeight="1">
      <c r="A1240" s="18">
        <v>43508</v>
      </c>
      <c r="B1240" s="10">
        <v>449.55</v>
      </c>
      <c r="C1240" s="11">
        <v>11994.2</v>
      </c>
      <c r="D1240" s="12">
        <v>-2.2100000000000002E-2</v>
      </c>
      <c r="E1240" s="12">
        <v>-4.4999999999999997E-3</v>
      </c>
    </row>
    <row r="1241" spans="1:5" ht="14.25" customHeight="1">
      <c r="A1241" s="10" t="s">
        <v>785</v>
      </c>
      <c r="B1241" s="10">
        <v>459.7</v>
      </c>
      <c r="C1241" s="11">
        <v>12048.2</v>
      </c>
      <c r="D1241" s="12">
        <v>1E-4</v>
      </c>
      <c r="E1241" s="12">
        <v>-6.9999999999999999E-4</v>
      </c>
    </row>
    <row r="1242" spans="1:5" ht="14.25" customHeight="1">
      <c r="A1242" s="10" t="s">
        <v>786</v>
      </c>
      <c r="B1242" s="10">
        <v>459.65</v>
      </c>
      <c r="C1242" s="11">
        <v>12056.05</v>
      </c>
      <c r="D1242" s="12">
        <v>2.0199999999999999E-2</v>
      </c>
      <c r="E1242" s="12">
        <v>-7.7999999999999996E-3</v>
      </c>
    </row>
    <row r="1243" spans="1:5" ht="14.25" customHeight="1">
      <c r="A1243" s="10" t="s">
        <v>787</v>
      </c>
      <c r="B1243" s="10">
        <v>450.55</v>
      </c>
      <c r="C1243" s="11">
        <v>12151.15</v>
      </c>
      <c r="D1243" s="12">
        <v>-1.5800000000000002E-2</v>
      </c>
      <c r="E1243" s="12">
        <v>4.1999999999999997E-3</v>
      </c>
    </row>
    <row r="1244" spans="1:5" ht="14.25" customHeight="1">
      <c r="A1244" s="10" t="s">
        <v>788</v>
      </c>
      <c r="B1244" s="10">
        <v>457.8</v>
      </c>
      <c r="C1244" s="11">
        <v>12100.7</v>
      </c>
      <c r="D1244" s="12">
        <v>-7.7000000000000002E-3</v>
      </c>
      <c r="E1244" s="12">
        <v>5.1999999999999998E-3</v>
      </c>
    </row>
    <row r="1245" spans="1:5" ht="14.25" customHeight="1">
      <c r="A1245" s="10" t="s">
        <v>789</v>
      </c>
      <c r="B1245" s="10">
        <v>461.35</v>
      </c>
      <c r="C1245" s="11">
        <v>12037.7</v>
      </c>
      <c r="D1245" s="12">
        <v>2.0999999999999999E-3</v>
      </c>
      <c r="E1245" s="12">
        <v>-3.0000000000000001E-3</v>
      </c>
    </row>
    <row r="1246" spans="1:5" ht="14.25" customHeight="1">
      <c r="A1246" s="10" t="s">
        <v>790</v>
      </c>
      <c r="B1246" s="10">
        <v>460.4</v>
      </c>
      <c r="C1246" s="11">
        <v>12073.75</v>
      </c>
      <c r="D1246" s="12">
        <v>2.5999999999999999E-3</v>
      </c>
      <c r="E1246" s="12">
        <v>1.34E-2</v>
      </c>
    </row>
    <row r="1247" spans="1:5" ht="14.25" customHeight="1">
      <c r="C1247" s="27"/>
      <c r="E1247" s="26"/>
    </row>
  </sheetData>
  <mergeCells count="1">
    <mergeCell ref="I6:J6"/>
  </mergeCells>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defaultColWidth="14.44140625" defaultRowHeight="15" customHeight="1"/>
  <cols>
    <col min="1" max="26" width="8.77734375" customWidth="1"/>
  </cols>
  <sheetData>
    <row r="1" spans="1:9" ht="14.25" customHeight="1">
      <c r="A1" s="17" t="s">
        <v>9</v>
      </c>
    </row>
    <row r="2" spans="1:9" ht="14.25" customHeight="1"/>
    <row r="3" spans="1:9" ht="14.25" customHeight="1">
      <c r="A3" s="158" t="s">
        <v>12</v>
      </c>
      <c r="B3" s="157"/>
    </row>
    <row r="4" spans="1:9" ht="14.25" customHeight="1">
      <c r="A4" s="17" t="s">
        <v>14</v>
      </c>
      <c r="B4" s="17">
        <v>0.40911288921973255</v>
      </c>
    </row>
    <row r="5" spans="1:9" ht="14.25" customHeight="1">
      <c r="A5" s="17" t="s">
        <v>16</v>
      </c>
      <c r="B5" s="17">
        <v>0.16737335612571716</v>
      </c>
    </row>
    <row r="6" spans="1:9" ht="14.25" customHeight="1">
      <c r="A6" s="17" t="s">
        <v>18</v>
      </c>
      <c r="B6" s="17">
        <v>0.16400239805335165</v>
      </c>
    </row>
    <row r="7" spans="1:9" ht="14.25" customHeight="1">
      <c r="A7" s="17" t="s">
        <v>20</v>
      </c>
      <c r="B7" s="17">
        <v>2.328759503409402E-2</v>
      </c>
    </row>
    <row r="8" spans="1:9" ht="14.25" customHeight="1">
      <c r="A8" s="20" t="s">
        <v>21</v>
      </c>
      <c r="B8" s="20">
        <v>249</v>
      </c>
    </row>
    <row r="9" spans="1:9" ht="14.25" customHeight="1"/>
    <row r="10" spans="1:9" ht="14.25" customHeight="1">
      <c r="A10" s="17" t="s">
        <v>22</v>
      </c>
    </row>
    <row r="11" spans="1:9" ht="14.25" customHeight="1">
      <c r="A11" s="21"/>
      <c r="B11" s="21" t="s">
        <v>23</v>
      </c>
      <c r="C11" s="21" t="s">
        <v>24</v>
      </c>
      <c r="D11" s="21" t="s">
        <v>25</v>
      </c>
      <c r="E11" s="21" t="s">
        <v>26</v>
      </c>
      <c r="F11" s="21" t="s">
        <v>27</v>
      </c>
    </row>
    <row r="12" spans="1:9" ht="14.25" customHeight="1">
      <c r="A12" s="17" t="s">
        <v>28</v>
      </c>
      <c r="B12" s="17">
        <v>1</v>
      </c>
      <c r="C12" s="17">
        <v>2.6926645589265163E-2</v>
      </c>
      <c r="D12" s="17">
        <v>2.6926645589265163E-2</v>
      </c>
      <c r="E12" s="17">
        <v>49.651568643885717</v>
      </c>
      <c r="F12" s="17">
        <v>1.8223736049690805E-11</v>
      </c>
    </row>
    <row r="13" spans="1:9" ht="14.25" customHeight="1">
      <c r="A13" s="17" t="s">
        <v>29</v>
      </c>
      <c r="B13" s="17">
        <v>247</v>
      </c>
      <c r="C13" s="17">
        <v>0.13395108437057426</v>
      </c>
      <c r="D13" s="17">
        <v>5.4231208247196056E-4</v>
      </c>
    </row>
    <row r="14" spans="1:9" ht="14.25" customHeight="1">
      <c r="A14" s="20" t="s">
        <v>30</v>
      </c>
      <c r="B14" s="20">
        <v>248</v>
      </c>
      <c r="C14" s="20">
        <v>0.16087772995983943</v>
      </c>
      <c r="D14" s="20"/>
      <c r="E14" s="20"/>
      <c r="F14" s="20"/>
    </row>
    <row r="15" spans="1:9" ht="14.25" customHeight="1"/>
    <row r="16" spans="1:9" ht="14.25" customHeight="1">
      <c r="A16" s="21"/>
      <c r="B16" s="21" t="s">
        <v>32</v>
      </c>
      <c r="C16" s="21" t="s">
        <v>20</v>
      </c>
      <c r="D16" s="21" t="s">
        <v>33</v>
      </c>
      <c r="E16" s="21" t="s">
        <v>34</v>
      </c>
      <c r="F16" s="21" t="s">
        <v>35</v>
      </c>
      <c r="G16" s="21" t="s">
        <v>36</v>
      </c>
      <c r="H16" s="21" t="s">
        <v>37</v>
      </c>
      <c r="I16" s="21" t="s">
        <v>38</v>
      </c>
    </row>
    <row r="17" spans="1:9" ht="14.25" customHeight="1">
      <c r="A17" s="17" t="s">
        <v>40</v>
      </c>
      <c r="B17" s="17">
        <v>1.5483504442003946E-3</v>
      </c>
      <c r="C17" s="17">
        <v>1.481952976045067E-3</v>
      </c>
      <c r="D17" s="17">
        <v>1.0448040317261109</v>
      </c>
      <c r="E17" s="17">
        <v>0.29713497570026209</v>
      </c>
      <c r="F17" s="17">
        <v>-1.3705260039057214E-3</v>
      </c>
      <c r="G17" s="17">
        <v>4.4672268923065103E-3</v>
      </c>
      <c r="H17" s="17">
        <v>-1.3705260039057214E-3</v>
      </c>
      <c r="I17" s="17">
        <v>4.4672268923065103E-3</v>
      </c>
    </row>
    <row r="18" spans="1:9" ht="14.25" customHeight="1">
      <c r="A18" s="20" t="s">
        <v>42</v>
      </c>
      <c r="B18" s="20">
        <v>1.1914524114391436</v>
      </c>
      <c r="C18" s="20">
        <v>0.16908699802546706</v>
      </c>
      <c r="D18" s="20">
        <v>7.0463869212444878</v>
      </c>
      <c r="E18" s="20">
        <v>1.8223736049693448E-11</v>
      </c>
      <c r="F18" s="20">
        <v>0.85841616521854003</v>
      </c>
      <c r="G18" s="20">
        <v>1.5244886576597472</v>
      </c>
      <c r="H18" s="20">
        <v>0.85841616521854003</v>
      </c>
      <c r="I18" s="20">
        <v>1.5244886576597472</v>
      </c>
    </row>
    <row r="19" spans="1:9" ht="14.25" customHeight="1"/>
    <row r="20" spans="1:9" ht="14.25" customHeight="1"/>
    <row r="21" spans="1:9" ht="14.25" customHeight="1"/>
    <row r="22" spans="1:9" ht="14.25" customHeight="1"/>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3:B3"/>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C25" sqref="C25"/>
    </sheetView>
  </sheetViews>
  <sheetFormatPr defaultColWidth="14.44140625" defaultRowHeight="15" customHeight="1"/>
  <cols>
    <col min="1" max="26" width="8.77734375" customWidth="1"/>
  </cols>
  <sheetData>
    <row r="1" spans="1:9" ht="14.25" customHeight="1">
      <c r="A1" s="17" t="s">
        <v>9</v>
      </c>
    </row>
    <row r="2" spans="1:9" ht="14.25" customHeight="1"/>
    <row r="3" spans="1:9" ht="14.25" customHeight="1">
      <c r="A3" s="158" t="s">
        <v>12</v>
      </c>
      <c r="B3" s="157"/>
    </row>
    <row r="4" spans="1:9" ht="14.25" customHeight="1">
      <c r="A4" s="17" t="s">
        <v>14</v>
      </c>
      <c r="B4" s="17">
        <v>0.31209059277754608</v>
      </c>
    </row>
    <row r="5" spans="1:9" ht="14.25" customHeight="1">
      <c r="A5" s="17" t="s">
        <v>16</v>
      </c>
      <c r="B5" s="17">
        <v>9.7400538100240103E-2</v>
      </c>
    </row>
    <row r="6" spans="1:9" ht="14.25" customHeight="1">
      <c r="A6" s="17" t="s">
        <v>18</v>
      </c>
      <c r="B6" s="17">
        <v>9.5580781120603489E-2</v>
      </c>
    </row>
    <row r="7" spans="1:9" ht="14.25" customHeight="1">
      <c r="A7" s="17" t="s">
        <v>20</v>
      </c>
      <c r="B7" s="17">
        <v>2.1032659204628972E-2</v>
      </c>
    </row>
    <row r="8" spans="1:9" ht="14.25" customHeight="1">
      <c r="A8" s="20" t="s">
        <v>21</v>
      </c>
      <c r="B8" s="20">
        <v>498</v>
      </c>
    </row>
    <row r="9" spans="1:9" ht="14.25" customHeight="1"/>
    <row r="10" spans="1:9" ht="14.25" customHeight="1">
      <c r="A10" s="17" t="s">
        <v>22</v>
      </c>
    </row>
    <row r="11" spans="1:9" ht="14.25" customHeight="1">
      <c r="A11" s="21"/>
      <c r="B11" s="21" t="s">
        <v>23</v>
      </c>
      <c r="C11" s="21" t="s">
        <v>24</v>
      </c>
      <c r="D11" s="21" t="s">
        <v>25</v>
      </c>
      <c r="E11" s="21" t="s">
        <v>26</v>
      </c>
      <c r="F11" s="21" t="s">
        <v>27</v>
      </c>
    </row>
    <row r="12" spans="1:9" ht="14.25" customHeight="1">
      <c r="A12" s="17" t="s">
        <v>28</v>
      </c>
      <c r="B12" s="17">
        <v>1</v>
      </c>
      <c r="C12" s="17">
        <v>2.367752655243463E-2</v>
      </c>
      <c r="D12" s="17">
        <v>2.367752655243463E-2</v>
      </c>
      <c r="E12" s="17">
        <v>53.523926101214904</v>
      </c>
      <c r="F12" s="17">
        <v>1.0345216483187171E-12</v>
      </c>
    </row>
    <row r="13" spans="1:9" ht="14.25" customHeight="1">
      <c r="A13" s="17" t="s">
        <v>29</v>
      </c>
      <c r="B13" s="17">
        <v>496</v>
      </c>
      <c r="C13" s="17">
        <v>0.21941688559615968</v>
      </c>
      <c r="D13" s="17">
        <v>4.4237275321806389E-4</v>
      </c>
    </row>
    <row r="14" spans="1:9" ht="14.25" customHeight="1">
      <c r="A14" s="20" t="s">
        <v>30</v>
      </c>
      <c r="B14" s="20">
        <v>497</v>
      </c>
      <c r="C14" s="20">
        <v>0.24309441214859431</v>
      </c>
      <c r="D14" s="20"/>
      <c r="E14" s="20"/>
      <c r="F14" s="20"/>
    </row>
    <row r="15" spans="1:9" ht="14.25" customHeight="1"/>
    <row r="16" spans="1:9" ht="14.25" customHeight="1">
      <c r="A16" s="21"/>
      <c r="B16" s="21" t="s">
        <v>32</v>
      </c>
      <c r="C16" s="21" t="s">
        <v>20</v>
      </c>
      <c r="D16" s="21" t="s">
        <v>33</v>
      </c>
      <c r="E16" s="21" t="s">
        <v>34</v>
      </c>
      <c r="F16" s="21" t="s">
        <v>35</v>
      </c>
      <c r="G16" s="21" t="s">
        <v>36</v>
      </c>
      <c r="H16" s="21" t="s">
        <v>37</v>
      </c>
      <c r="I16" s="21" t="s">
        <v>38</v>
      </c>
    </row>
    <row r="17" spans="1:9" ht="14.25" customHeight="1">
      <c r="A17" s="17" t="s">
        <v>40</v>
      </c>
      <c r="B17" s="17">
        <v>1.3059352299681804E-3</v>
      </c>
      <c r="C17" s="17">
        <v>9.45280353842552E-4</v>
      </c>
      <c r="D17" s="17">
        <v>1.3815321821294297</v>
      </c>
      <c r="E17" s="17">
        <v>0.16773737249839143</v>
      </c>
      <c r="F17" s="17">
        <v>-5.5131217522520607E-4</v>
      </c>
      <c r="G17" s="17">
        <v>3.1631826351615671E-3</v>
      </c>
      <c r="H17" s="17">
        <v>-5.5131217522520607E-4</v>
      </c>
      <c r="I17" s="17">
        <v>3.1631826351615671E-3</v>
      </c>
    </row>
    <row r="18" spans="1:9" ht="14.25" customHeight="1">
      <c r="A18" s="20" t="s">
        <v>42</v>
      </c>
      <c r="B18" s="20">
        <v>0.91336187923875012</v>
      </c>
      <c r="C18" s="20">
        <v>0.12484435225746356</v>
      </c>
      <c r="D18" s="20">
        <v>7.316004790950779</v>
      </c>
      <c r="E18" s="20">
        <v>1.0345216483187847E-12</v>
      </c>
      <c r="F18" s="20">
        <v>0.66807290402553676</v>
      </c>
      <c r="G18" s="20">
        <v>1.1586508544519636</v>
      </c>
      <c r="H18" s="20">
        <v>0.66807290402553676</v>
      </c>
      <c r="I18" s="20">
        <v>1.1586508544519636</v>
      </c>
    </row>
    <row r="19" spans="1:9" ht="14.25" customHeight="1"/>
    <row r="20" spans="1:9" ht="14.25" customHeight="1"/>
    <row r="21" spans="1:9" ht="14.25" customHeight="1"/>
    <row r="22" spans="1:9" ht="14.25" customHeight="1"/>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3:B3"/>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4140625" defaultRowHeight="15" customHeight="1"/>
  <cols>
    <col min="1" max="26" width="8.77734375" customWidth="1"/>
  </cols>
  <sheetData>
    <row r="1" spans="1:9" ht="14.25" customHeight="1">
      <c r="A1" s="17" t="s">
        <v>9</v>
      </c>
    </row>
    <row r="2" spans="1:9" ht="14.25" customHeight="1"/>
    <row r="3" spans="1:9" ht="14.25" customHeight="1">
      <c r="A3" s="158" t="s">
        <v>12</v>
      </c>
      <c r="B3" s="157"/>
    </row>
    <row r="4" spans="1:9" ht="14.25" customHeight="1">
      <c r="A4" s="17" t="s">
        <v>14</v>
      </c>
      <c r="B4" s="17">
        <v>0.26462118741244228</v>
      </c>
    </row>
    <row r="5" spans="1:9" ht="14.25" customHeight="1">
      <c r="A5" s="17" t="s">
        <v>16</v>
      </c>
      <c r="B5" s="17">
        <v>7.0024372827570902E-2</v>
      </c>
    </row>
    <row r="6" spans="1:9" ht="14.25" customHeight="1">
      <c r="A6" s="17" t="s">
        <v>18</v>
      </c>
      <c r="B6" s="17">
        <v>6.8776083395124685E-2</v>
      </c>
    </row>
    <row r="7" spans="1:9" ht="14.25" customHeight="1">
      <c r="A7" s="17" t="s">
        <v>20</v>
      </c>
      <c r="B7" s="17">
        <v>2.0390257638918777E-2</v>
      </c>
    </row>
    <row r="8" spans="1:9" ht="14.25" customHeight="1">
      <c r="A8" s="20" t="s">
        <v>21</v>
      </c>
      <c r="B8" s="20">
        <v>747</v>
      </c>
    </row>
    <row r="9" spans="1:9" ht="14.25" customHeight="1"/>
    <row r="10" spans="1:9" ht="14.25" customHeight="1">
      <c r="A10" s="17" t="s">
        <v>22</v>
      </c>
    </row>
    <row r="11" spans="1:9" ht="14.25" customHeight="1">
      <c r="A11" s="21"/>
      <c r="B11" s="21" t="s">
        <v>23</v>
      </c>
      <c r="C11" s="21" t="s">
        <v>24</v>
      </c>
      <c r="D11" s="21" t="s">
        <v>25</v>
      </c>
      <c r="E11" s="21" t="s">
        <v>26</v>
      </c>
      <c r="F11" s="21" t="s">
        <v>27</v>
      </c>
    </row>
    <row r="12" spans="1:9" ht="14.25" customHeight="1">
      <c r="A12" s="17" t="s">
        <v>28</v>
      </c>
      <c r="B12" s="17">
        <v>1</v>
      </c>
      <c r="C12" s="17">
        <v>2.33227286992026E-2</v>
      </c>
      <c r="D12" s="17">
        <v>2.33227286992026E-2</v>
      </c>
      <c r="E12" s="17">
        <v>56.096263420533383</v>
      </c>
      <c r="F12" s="17">
        <v>1.9558901322772478E-13</v>
      </c>
    </row>
    <row r="13" spans="1:9" ht="14.25" customHeight="1">
      <c r="A13" s="17" t="s">
        <v>29</v>
      </c>
      <c r="B13" s="17">
        <v>745</v>
      </c>
      <c r="C13" s="17">
        <v>0.30974314190320673</v>
      </c>
      <c r="D13" s="17">
        <v>4.1576260658148553E-4</v>
      </c>
    </row>
    <row r="14" spans="1:9" ht="14.25" customHeight="1">
      <c r="A14" s="20" t="s">
        <v>30</v>
      </c>
      <c r="B14" s="20">
        <v>746</v>
      </c>
      <c r="C14" s="20">
        <v>0.33306587060240933</v>
      </c>
      <c r="D14" s="20"/>
      <c r="E14" s="20"/>
      <c r="F14" s="20"/>
    </row>
    <row r="15" spans="1:9" ht="14.25" customHeight="1"/>
    <row r="16" spans="1:9" ht="14.25" customHeight="1">
      <c r="A16" s="21"/>
      <c r="B16" s="21" t="s">
        <v>32</v>
      </c>
      <c r="C16" s="21" t="s">
        <v>20</v>
      </c>
      <c r="D16" s="21" t="s">
        <v>33</v>
      </c>
      <c r="E16" s="21" t="s">
        <v>34</v>
      </c>
      <c r="F16" s="21" t="s">
        <v>35</v>
      </c>
      <c r="G16" s="21" t="s">
        <v>36</v>
      </c>
      <c r="H16" s="21" t="s">
        <v>37</v>
      </c>
      <c r="I16" s="21" t="s">
        <v>38</v>
      </c>
    </row>
    <row r="17" spans="1:9" ht="14.25" customHeight="1">
      <c r="A17" s="17" t="s">
        <v>40</v>
      </c>
      <c r="B17" s="17">
        <v>1.3037348266560845E-3</v>
      </c>
      <c r="C17" s="17">
        <v>7.4692761422207423E-4</v>
      </c>
      <c r="D17" s="17">
        <v>1.7454634181840036</v>
      </c>
      <c r="E17" s="17">
        <v>8.1316492425973066E-2</v>
      </c>
      <c r="F17" s="17">
        <v>-1.6259860853842312E-4</v>
      </c>
      <c r="G17" s="17">
        <v>2.7700682618505921E-3</v>
      </c>
      <c r="H17" s="17">
        <v>-1.6259860853842312E-4</v>
      </c>
      <c r="I17" s="17">
        <v>2.7700682618505921E-3</v>
      </c>
    </row>
    <row r="18" spans="1:9" ht="14.25" customHeight="1">
      <c r="A18" s="20" t="s">
        <v>42</v>
      </c>
      <c r="B18" s="20">
        <v>0.62152040441973355</v>
      </c>
      <c r="C18" s="20">
        <v>8.2982864861259234E-2</v>
      </c>
      <c r="D18" s="20">
        <v>7.4897438821721369</v>
      </c>
      <c r="E18" s="20">
        <v>1.9558901322758112E-13</v>
      </c>
      <c r="F18" s="20">
        <v>0.45861231670493907</v>
      </c>
      <c r="G18" s="20">
        <v>0.78442849213452803</v>
      </c>
      <c r="H18" s="20">
        <v>0.45861231670493907</v>
      </c>
      <c r="I18" s="20">
        <v>0.78442849213452803</v>
      </c>
    </row>
    <row r="19" spans="1:9" ht="14.25" customHeight="1"/>
    <row r="20" spans="1:9" ht="14.25" customHeight="1"/>
    <row r="21" spans="1:9" ht="14.25" customHeight="1"/>
    <row r="22" spans="1:9" ht="14.25" customHeight="1"/>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3:B3"/>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4140625" defaultRowHeight="15" customHeight="1"/>
  <cols>
    <col min="1" max="26" width="8.77734375" customWidth="1"/>
  </cols>
  <sheetData>
    <row r="1" spans="1:9" ht="14.25" customHeight="1">
      <c r="A1" s="17" t="s">
        <v>9</v>
      </c>
    </row>
    <row r="2" spans="1:9" ht="14.25" customHeight="1"/>
    <row r="3" spans="1:9" ht="14.25" customHeight="1">
      <c r="A3" s="158" t="s">
        <v>12</v>
      </c>
      <c r="B3" s="157"/>
    </row>
    <row r="4" spans="1:9" ht="14.25" customHeight="1">
      <c r="A4" s="17" t="s">
        <v>14</v>
      </c>
      <c r="B4" s="17">
        <v>0.13982871517900347</v>
      </c>
    </row>
    <row r="5" spans="1:9" ht="14.25" customHeight="1">
      <c r="A5" s="17" t="s">
        <v>16</v>
      </c>
      <c r="B5" s="17">
        <v>1.9552069588610874E-2</v>
      </c>
    </row>
    <row r="6" spans="1:9" ht="14.25" customHeight="1">
      <c r="A6" s="17" t="s">
        <v>18</v>
      </c>
      <c r="B6" s="17">
        <v>1.8762022908182678E-2</v>
      </c>
    </row>
    <row r="7" spans="1:9" ht="14.25" customHeight="1">
      <c r="A7" s="17" t="s">
        <v>20</v>
      </c>
      <c r="B7" s="17">
        <v>2.3822375471208038E-2</v>
      </c>
    </row>
    <row r="8" spans="1:9" ht="14.25" customHeight="1">
      <c r="A8" s="20" t="s">
        <v>21</v>
      </c>
      <c r="B8" s="20">
        <v>1243</v>
      </c>
    </row>
    <row r="9" spans="1:9" ht="14.25" customHeight="1"/>
    <row r="10" spans="1:9" ht="14.25" customHeight="1">
      <c r="A10" s="17" t="s">
        <v>22</v>
      </c>
    </row>
    <row r="11" spans="1:9" ht="14.25" customHeight="1">
      <c r="A11" s="21"/>
      <c r="B11" s="21" t="s">
        <v>23</v>
      </c>
      <c r="C11" s="21" t="s">
        <v>24</v>
      </c>
      <c r="D11" s="21" t="s">
        <v>25</v>
      </c>
      <c r="E11" s="21" t="s">
        <v>26</v>
      </c>
      <c r="F11" s="21" t="s">
        <v>27</v>
      </c>
    </row>
    <row r="12" spans="1:9" ht="14.25" customHeight="1">
      <c r="A12" s="17" t="s">
        <v>28</v>
      </c>
      <c r="B12" s="17">
        <v>1</v>
      </c>
      <c r="C12" s="17">
        <v>1.4044623858162519E-2</v>
      </c>
      <c r="D12" s="17">
        <v>1.4044623858162519E-2</v>
      </c>
      <c r="E12" s="17">
        <v>24.747992837605395</v>
      </c>
      <c r="F12" s="17">
        <v>7.4518062117028431E-7</v>
      </c>
    </row>
    <row r="13" spans="1:9" ht="14.25" customHeight="1">
      <c r="A13" s="17" t="s">
        <v>29</v>
      </c>
      <c r="B13" s="17">
        <v>1241</v>
      </c>
      <c r="C13" s="17">
        <v>0.70427441620619702</v>
      </c>
      <c r="D13" s="17">
        <v>5.675055730912144E-4</v>
      </c>
    </row>
    <row r="14" spans="1:9" ht="14.25" customHeight="1">
      <c r="A14" s="20" t="s">
        <v>30</v>
      </c>
      <c r="B14" s="20">
        <v>1242</v>
      </c>
      <c r="C14" s="20">
        <v>0.71831904006435954</v>
      </c>
      <c r="D14" s="20"/>
      <c r="E14" s="20"/>
      <c r="F14" s="20"/>
    </row>
    <row r="15" spans="1:9" ht="14.25" customHeight="1"/>
    <row r="16" spans="1:9" ht="14.25" customHeight="1">
      <c r="A16" s="21"/>
      <c r="B16" s="21" t="s">
        <v>32</v>
      </c>
      <c r="C16" s="21" t="s">
        <v>20</v>
      </c>
      <c r="D16" s="21" t="s">
        <v>33</v>
      </c>
      <c r="E16" s="21" t="s">
        <v>34</v>
      </c>
      <c r="F16" s="21" t="s">
        <v>35</v>
      </c>
      <c r="G16" s="21" t="s">
        <v>36</v>
      </c>
      <c r="H16" s="21" t="s">
        <v>37</v>
      </c>
      <c r="I16" s="21" t="s">
        <v>38</v>
      </c>
    </row>
    <row r="17" spans="1:9" ht="14.25" customHeight="1">
      <c r="A17" s="17" t="s">
        <v>40</v>
      </c>
      <c r="B17" s="17">
        <v>8.2758682416533185E-4</v>
      </c>
      <c r="C17" s="17">
        <v>6.7663262775931256E-4</v>
      </c>
      <c r="D17" s="17">
        <v>1.22309624190886</v>
      </c>
      <c r="E17" s="17">
        <v>0.22152555135127608</v>
      </c>
      <c r="F17" s="17">
        <v>-4.9988343561818542E-4</v>
      </c>
      <c r="G17" s="17">
        <v>2.1550570839488489E-3</v>
      </c>
      <c r="H17" s="17">
        <v>-4.9988343561818542E-4</v>
      </c>
      <c r="I17" s="17">
        <v>2.1550570839488489E-3</v>
      </c>
    </row>
    <row r="18" spans="1:9" ht="14.25" customHeight="1">
      <c r="A18" s="20" t="s">
        <v>42</v>
      </c>
      <c r="B18" s="20">
        <v>0.28049068155064028</v>
      </c>
      <c r="C18" s="20">
        <v>5.6383034664342392E-2</v>
      </c>
      <c r="D18" s="20">
        <v>4.9747354540323716</v>
      </c>
      <c r="E18" s="20">
        <v>7.4518062116979388E-7</v>
      </c>
      <c r="F18" s="20">
        <v>0.1698740801592547</v>
      </c>
      <c r="G18" s="20">
        <v>0.39110728294202585</v>
      </c>
      <c r="H18" s="20">
        <v>0.1698740801592547</v>
      </c>
      <c r="I18" s="20">
        <v>0.39110728294202585</v>
      </c>
    </row>
    <row r="19" spans="1:9" ht="14.25" customHeight="1"/>
    <row r="20" spans="1:9" ht="14.25" customHeight="1"/>
    <row r="21" spans="1:9" ht="14.25" customHeight="1"/>
    <row r="22" spans="1:9" ht="14.25" customHeight="1"/>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3:B3"/>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3ED1-EA24-4F4E-BEAE-7440FF20E80A}">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1BA7-E73E-4F05-A810-98A70F4F041A}">
  <dimension ref="B1:X248"/>
  <sheetViews>
    <sheetView topLeftCell="A11" zoomScale="63" workbookViewId="0">
      <selection activeCell="Y17" sqref="Y17"/>
    </sheetView>
  </sheetViews>
  <sheetFormatPr defaultRowHeight="14.4"/>
  <cols>
    <col min="2" max="2" width="11" bestFit="1" customWidth="1"/>
  </cols>
  <sheetData>
    <row r="1" spans="2:24">
      <c r="B1" s="107" t="s">
        <v>831</v>
      </c>
    </row>
    <row r="2" spans="2:24">
      <c r="B2" s="41">
        <v>0.01</v>
      </c>
      <c r="F2" s="41"/>
      <c r="G2" s="107" t="s">
        <v>832</v>
      </c>
      <c r="H2" s="107" t="s">
        <v>833</v>
      </c>
      <c r="I2" s="107" t="s">
        <v>834</v>
      </c>
      <c r="J2" s="107" t="s">
        <v>835</v>
      </c>
      <c r="L2" s="107" t="s">
        <v>836</v>
      </c>
      <c r="M2" s="107" t="s">
        <v>833</v>
      </c>
      <c r="N2" s="107" t="s">
        <v>834</v>
      </c>
      <c r="O2" s="107" t="s">
        <v>837</v>
      </c>
    </row>
    <row r="3" spans="2:24">
      <c r="B3" s="41">
        <v>0</v>
      </c>
      <c r="F3" s="41">
        <v>202409</v>
      </c>
      <c r="G3" s="41">
        <v>1.7399999999999999E-2</v>
      </c>
      <c r="H3" s="41">
        <v>-1.6999999999999999E-3</v>
      </c>
      <c r="I3" s="41">
        <v>-2.5999999999999999E-2</v>
      </c>
      <c r="J3" s="41">
        <v>4.0000000000000001E-3</v>
      </c>
      <c r="L3" s="41">
        <v>-0.222906254</v>
      </c>
      <c r="M3" s="41">
        <v>-6.7941794E-2</v>
      </c>
      <c r="N3" s="41">
        <v>0.20231738799999999</v>
      </c>
      <c r="O3" s="41">
        <v>3.0769199999999998E-4</v>
      </c>
    </row>
    <row r="4" spans="2:24">
      <c r="B4" s="41">
        <v>-0.02</v>
      </c>
      <c r="F4" s="41">
        <v>202408</v>
      </c>
      <c r="G4" s="41">
        <v>1.61E-2</v>
      </c>
      <c r="H4" s="41">
        <v>-3.5499999999999997E-2</v>
      </c>
      <c r="I4" s="41">
        <v>-1.1299999999999999E-2</v>
      </c>
      <c r="J4" s="41">
        <v>4.7999999999999996E-3</v>
      </c>
      <c r="L4" s="41">
        <v>1.2384620000000001E-3</v>
      </c>
      <c r="M4" s="41">
        <v>-2.7307690000000001E-3</v>
      </c>
      <c r="N4" s="41">
        <v>-8.6923100000000004E-4</v>
      </c>
      <c r="O4" s="41"/>
    </row>
    <row r="5" spans="2:24">
      <c r="B5" s="41">
        <v>-0.04</v>
      </c>
      <c r="F5" s="41">
        <v>202407</v>
      </c>
      <c r="G5" s="41">
        <v>1.24E-2</v>
      </c>
      <c r="H5" s="41">
        <v>6.8000000000000005E-2</v>
      </c>
      <c r="I5" s="41">
        <v>5.7299999999999997E-2</v>
      </c>
      <c r="J5" s="41">
        <v>4.4999999999999997E-3</v>
      </c>
    </row>
    <row r="6" spans="2:24">
      <c r="B6" s="41">
        <v>0</v>
      </c>
      <c r="F6" s="41">
        <v>202406</v>
      </c>
      <c r="G6" s="41">
        <v>2.7699999999999999E-2</v>
      </c>
      <c r="H6" s="41">
        <v>-3.0599999999999999E-2</v>
      </c>
      <c r="I6" s="41">
        <v>-3.3099999999999997E-2</v>
      </c>
      <c r="J6" s="41">
        <v>4.1000000000000003E-3</v>
      </c>
    </row>
    <row r="7" spans="2:24">
      <c r="B7" s="41">
        <v>-0.01</v>
      </c>
      <c r="F7" s="41">
        <v>202405</v>
      </c>
      <c r="G7" s="41">
        <v>4.3400000000000001E-2</v>
      </c>
      <c r="H7" s="41">
        <v>7.7999999999999996E-3</v>
      </c>
      <c r="I7" s="41">
        <v>-1.66E-2</v>
      </c>
      <c r="J7" s="41">
        <v>4.4000000000000003E-3</v>
      </c>
    </row>
    <row r="8" spans="2:24">
      <c r="B8" s="41">
        <v>0</v>
      </c>
      <c r="F8" s="41">
        <v>202404</v>
      </c>
      <c r="G8" s="41">
        <v>-4.6699999999999998E-2</v>
      </c>
      <c r="H8" s="41">
        <v>-2.3900000000000001E-2</v>
      </c>
      <c r="I8" s="41">
        <v>-5.1999999999999998E-3</v>
      </c>
      <c r="J8" s="41">
        <v>4.7000000000000002E-3</v>
      </c>
    </row>
    <row r="9" spans="2:24">
      <c r="B9" s="41">
        <v>-0.03</v>
      </c>
      <c r="F9" s="41">
        <v>202403</v>
      </c>
      <c r="G9" s="41">
        <v>2.8299999999999999E-2</v>
      </c>
      <c r="H9" s="41">
        <v>-2.5100000000000001E-2</v>
      </c>
      <c r="I9" s="41">
        <v>4.2099999999999999E-2</v>
      </c>
      <c r="J9" s="41">
        <v>4.3E-3</v>
      </c>
      <c r="L9" s="153">
        <v>1.7583878260000001</v>
      </c>
    </row>
    <row r="10" spans="2:24">
      <c r="B10" s="41">
        <v>-0.01</v>
      </c>
      <c r="F10" s="41">
        <v>202402</v>
      </c>
      <c r="G10" s="41">
        <v>5.0700000000000002E-2</v>
      </c>
      <c r="H10" s="41">
        <v>-2.2000000000000001E-3</v>
      </c>
      <c r="I10" s="41">
        <v>-3.5200000000000002E-2</v>
      </c>
      <c r="J10" s="41">
        <v>4.1999999999999997E-3</v>
      </c>
    </row>
    <row r="11" spans="2:24">
      <c r="B11" s="41">
        <v>0</v>
      </c>
      <c r="F11" s="41">
        <v>202401</v>
      </c>
      <c r="G11" s="41">
        <v>7.0000000000000001E-3</v>
      </c>
      <c r="H11" s="41">
        <v>-5.0200000000000002E-2</v>
      </c>
      <c r="I11" s="41">
        <v>-2.47E-2</v>
      </c>
      <c r="J11" s="41">
        <v>4.7000000000000002E-3</v>
      </c>
    </row>
    <row r="12" spans="2:24">
      <c r="B12" s="41">
        <v>-0.02</v>
      </c>
      <c r="F12" s="41">
        <v>202312</v>
      </c>
      <c r="G12" s="41">
        <v>4.87E-2</v>
      </c>
      <c r="H12" s="41">
        <v>6.3600000000000004E-2</v>
      </c>
      <c r="I12" s="41">
        <v>4.9200000000000001E-2</v>
      </c>
      <c r="J12" s="41">
        <v>4.3E-3</v>
      </c>
    </row>
    <row r="13" spans="2:24" ht="21">
      <c r="B13" s="41">
        <v>0</v>
      </c>
      <c r="F13" s="41">
        <v>202311</v>
      </c>
      <c r="G13" s="41">
        <v>8.8300000000000003E-2</v>
      </c>
      <c r="H13" s="41">
        <v>-2.9999999999999997E-4</v>
      </c>
      <c r="I13" s="41">
        <v>1.66E-2</v>
      </c>
      <c r="J13" s="41">
        <v>4.4000000000000003E-3</v>
      </c>
      <c r="M13" s="154" t="s">
        <v>838</v>
      </c>
      <c r="N13" s="41"/>
      <c r="O13" s="41"/>
      <c r="P13" s="41"/>
      <c r="Q13" s="41"/>
      <c r="R13" s="41"/>
      <c r="S13" s="41"/>
      <c r="T13" s="41"/>
      <c r="U13" s="41"/>
    </row>
    <row r="14" spans="2:24">
      <c r="B14" s="41">
        <v>0.04</v>
      </c>
      <c r="F14" s="41">
        <v>202310</v>
      </c>
      <c r="G14" s="41">
        <v>-3.1800000000000002E-2</v>
      </c>
      <c r="H14" s="41">
        <v>-3.8800000000000001E-2</v>
      </c>
      <c r="I14" s="41">
        <v>1.9E-3</v>
      </c>
      <c r="J14" s="41">
        <v>4.7000000000000002E-3</v>
      </c>
    </row>
    <row r="15" spans="2:24">
      <c r="B15" s="41">
        <v>-0.03</v>
      </c>
      <c r="F15" s="41">
        <v>202309</v>
      </c>
      <c r="G15" s="41">
        <v>-5.2400000000000002E-2</v>
      </c>
      <c r="H15" s="41">
        <v>-2.4899999999999999E-2</v>
      </c>
      <c r="I15" s="41">
        <v>1.4500000000000001E-2</v>
      </c>
      <c r="J15" s="41">
        <v>4.3E-3</v>
      </c>
      <c r="P15" s="151" t="s">
        <v>921</v>
      </c>
      <c r="Q15" s="93"/>
      <c r="R15" s="93"/>
      <c r="S15" s="93"/>
      <c r="T15" s="93"/>
      <c r="U15" s="93"/>
      <c r="V15" s="93"/>
      <c r="W15" s="93"/>
      <c r="X15" s="94"/>
    </row>
    <row r="16" spans="2:24">
      <c r="B16" s="41">
        <v>-0.02</v>
      </c>
      <c r="P16" s="97" t="s">
        <v>923</v>
      </c>
      <c r="Q16" s="54"/>
      <c r="R16" s="54"/>
      <c r="S16" s="54"/>
      <c r="T16" s="54"/>
      <c r="U16" s="54"/>
      <c r="V16" s="54"/>
      <c r="W16" s="54"/>
      <c r="X16" s="96"/>
    </row>
    <row r="17" spans="2:24">
      <c r="B17" s="41">
        <v>0.01</v>
      </c>
      <c r="P17" s="97" t="s">
        <v>922</v>
      </c>
      <c r="Q17" s="54"/>
      <c r="R17" s="54"/>
      <c r="S17" s="54"/>
      <c r="T17" s="54"/>
      <c r="U17" s="54"/>
      <c r="V17" s="54"/>
      <c r="W17" s="54"/>
      <c r="X17" s="96"/>
    </row>
    <row r="18" spans="2:24">
      <c r="B18" s="41">
        <v>0.01</v>
      </c>
      <c r="P18" s="97" t="s">
        <v>924</v>
      </c>
      <c r="Q18" s="54"/>
      <c r="R18" s="54"/>
      <c r="S18" s="54"/>
      <c r="T18" s="54"/>
      <c r="U18" s="54"/>
      <c r="V18" s="54"/>
      <c r="W18" s="54"/>
      <c r="X18" s="96"/>
    </row>
    <row r="19" spans="2:24" ht="21">
      <c r="B19" s="41">
        <v>0</v>
      </c>
      <c r="N19" s="81"/>
      <c r="P19" s="97" t="s">
        <v>925</v>
      </c>
      <c r="Q19" s="54"/>
      <c r="R19" s="54"/>
      <c r="S19" s="54"/>
      <c r="T19" s="54"/>
      <c r="U19" s="54"/>
      <c r="V19" s="54"/>
      <c r="W19" s="54"/>
      <c r="X19" s="96"/>
    </row>
    <row r="20" spans="2:24">
      <c r="B20" s="41">
        <v>7.0000000000000007E-2</v>
      </c>
      <c r="P20" s="97" t="s">
        <v>926</v>
      </c>
      <c r="Q20" s="54"/>
      <c r="R20" s="54"/>
      <c r="S20" s="54"/>
      <c r="T20" s="54"/>
      <c r="U20" s="54"/>
      <c r="V20" s="54"/>
      <c r="W20" s="54"/>
      <c r="X20" s="96"/>
    </row>
    <row r="21" spans="2:24">
      <c r="B21" s="41">
        <v>0</v>
      </c>
      <c r="E21" s="151" t="s">
        <v>9</v>
      </c>
      <c r="F21" s="93"/>
      <c r="G21" s="93"/>
      <c r="H21" s="93"/>
      <c r="I21" s="93"/>
      <c r="J21" s="93"/>
      <c r="K21" s="93"/>
      <c r="L21" s="93"/>
      <c r="M21" s="93"/>
      <c r="N21" s="94"/>
      <c r="P21" s="97" t="s">
        <v>927</v>
      </c>
      <c r="Q21" s="54"/>
      <c r="R21" s="54"/>
      <c r="S21" s="54"/>
      <c r="T21" s="54"/>
      <c r="U21" s="54"/>
      <c r="V21" s="54"/>
      <c r="W21" s="54"/>
      <c r="X21" s="96"/>
    </row>
    <row r="22" spans="2:24">
      <c r="B22" s="41">
        <v>-0.04</v>
      </c>
      <c r="E22" s="97"/>
      <c r="F22" s="54"/>
      <c r="G22" s="54"/>
      <c r="H22" s="54"/>
      <c r="I22" s="54"/>
      <c r="J22" s="54"/>
      <c r="K22" s="54"/>
      <c r="L22" s="54"/>
      <c r="M22" s="54"/>
      <c r="N22" s="96"/>
      <c r="P22" s="97" t="s">
        <v>928</v>
      </c>
      <c r="Q22" s="54"/>
      <c r="R22" s="54"/>
      <c r="S22" s="54"/>
      <c r="T22" s="54"/>
      <c r="U22" s="54"/>
      <c r="V22" s="54"/>
      <c r="W22" s="54"/>
      <c r="X22" s="96"/>
    </row>
    <row r="23" spans="2:24">
      <c r="B23" s="41">
        <v>-0.01</v>
      </c>
      <c r="E23" s="97" t="s">
        <v>12</v>
      </c>
      <c r="F23" s="54"/>
      <c r="G23" s="54"/>
      <c r="H23" s="54"/>
      <c r="I23" s="54"/>
      <c r="J23" s="54"/>
      <c r="K23" s="54"/>
      <c r="L23" s="54"/>
      <c r="M23" s="54"/>
      <c r="N23" s="96"/>
      <c r="P23" s="97" t="s">
        <v>929</v>
      </c>
      <c r="Q23" s="54"/>
      <c r="R23" s="54"/>
      <c r="S23" s="54"/>
      <c r="T23" s="54"/>
      <c r="U23" s="54"/>
      <c r="V23" s="54"/>
      <c r="W23" s="54"/>
      <c r="X23" s="96"/>
    </row>
    <row r="24" spans="2:24">
      <c r="B24" s="41">
        <v>-0.02</v>
      </c>
      <c r="E24" s="97" t="s">
        <v>14</v>
      </c>
      <c r="F24" s="54">
        <v>0.55703481300000002</v>
      </c>
      <c r="G24" s="54"/>
      <c r="H24" s="54"/>
      <c r="I24" s="54"/>
      <c r="J24" s="54"/>
      <c r="K24" s="54"/>
      <c r="L24" s="54"/>
      <c r="M24" s="54"/>
      <c r="N24" s="96"/>
      <c r="P24" s="152" t="s">
        <v>930</v>
      </c>
      <c r="Q24" s="99"/>
      <c r="R24" s="99"/>
      <c r="S24" s="99"/>
      <c r="T24" s="99"/>
      <c r="U24" s="99"/>
      <c r="V24" s="99"/>
      <c r="W24" s="99"/>
      <c r="X24" s="100"/>
    </row>
    <row r="25" spans="2:24">
      <c r="B25" s="41">
        <v>-0.02</v>
      </c>
      <c r="E25" s="97" t="s">
        <v>16</v>
      </c>
      <c r="F25" s="54">
        <v>0.31028778299999998</v>
      </c>
      <c r="G25" s="54"/>
      <c r="H25" s="54"/>
      <c r="I25" s="54"/>
      <c r="J25" s="54"/>
      <c r="K25" s="54"/>
      <c r="L25" s="54"/>
      <c r="M25" s="54"/>
      <c r="N25" s="96"/>
    </row>
    <row r="26" spans="2:24">
      <c r="B26" s="41">
        <v>-0.01</v>
      </c>
      <c r="E26" s="97" t="s">
        <v>18</v>
      </c>
      <c r="F26" s="54">
        <v>8.0383710999999997E-2</v>
      </c>
      <c r="G26" s="54"/>
      <c r="H26" s="54"/>
      <c r="I26" s="54"/>
      <c r="J26" s="54"/>
      <c r="K26" s="54"/>
      <c r="L26" s="54"/>
      <c r="M26" s="54"/>
      <c r="N26" s="96"/>
    </row>
    <row r="27" spans="2:24">
      <c r="B27" s="41">
        <v>0</v>
      </c>
      <c r="E27" s="97" t="s">
        <v>20</v>
      </c>
      <c r="F27" s="54">
        <v>1.9002861999999999E-2</v>
      </c>
      <c r="G27" s="54"/>
      <c r="H27" s="54"/>
      <c r="I27" s="54"/>
      <c r="J27" s="54"/>
      <c r="K27" s="54"/>
      <c r="L27" s="54"/>
      <c r="M27" s="54"/>
      <c r="N27" s="96"/>
    </row>
    <row r="28" spans="2:24">
      <c r="B28" s="41">
        <v>0.01</v>
      </c>
      <c r="E28" s="97" t="s">
        <v>21</v>
      </c>
      <c r="F28" s="54">
        <v>13</v>
      </c>
      <c r="G28" s="54"/>
      <c r="H28" s="54"/>
      <c r="I28" s="54"/>
      <c r="J28" s="54"/>
      <c r="K28" s="54"/>
      <c r="L28" s="54"/>
      <c r="M28" s="54"/>
      <c r="N28" s="96"/>
    </row>
    <row r="29" spans="2:24">
      <c r="B29" s="41">
        <v>-0.01</v>
      </c>
      <c r="E29" s="97"/>
      <c r="F29" s="54"/>
      <c r="G29" s="54"/>
      <c r="H29" s="54"/>
      <c r="I29" s="54"/>
      <c r="J29" s="54"/>
      <c r="K29" s="54"/>
      <c r="L29" s="54"/>
      <c r="M29" s="54"/>
      <c r="N29" s="96"/>
    </row>
    <row r="30" spans="2:24">
      <c r="B30" s="41">
        <v>0</v>
      </c>
      <c r="E30" s="97" t="s">
        <v>22</v>
      </c>
      <c r="F30" s="54"/>
      <c r="G30" s="54"/>
      <c r="H30" s="54"/>
      <c r="I30" s="54"/>
      <c r="J30" s="54"/>
      <c r="K30" s="54"/>
      <c r="L30" s="54"/>
      <c r="M30" s="54"/>
      <c r="N30" s="96"/>
    </row>
    <row r="31" spans="2:24">
      <c r="B31" s="41">
        <v>-0.02</v>
      </c>
      <c r="E31" s="97"/>
      <c r="F31" s="54" t="s">
        <v>23</v>
      </c>
      <c r="G31" s="54" t="s">
        <v>24</v>
      </c>
      <c r="H31" s="54" t="s">
        <v>25</v>
      </c>
      <c r="I31" s="54" t="s">
        <v>26</v>
      </c>
      <c r="J31" s="54" t="s">
        <v>27</v>
      </c>
      <c r="K31" s="54"/>
      <c r="L31" s="54"/>
      <c r="M31" s="54"/>
      <c r="N31" s="96"/>
    </row>
    <row r="32" spans="2:24">
      <c r="B32" s="41">
        <v>0</v>
      </c>
      <c r="E32" s="97" t="s">
        <v>28</v>
      </c>
      <c r="F32" s="54">
        <v>3</v>
      </c>
      <c r="G32" s="54">
        <v>1.4621009999999999E-3</v>
      </c>
      <c r="H32" s="54">
        <v>4.87367E-4</v>
      </c>
      <c r="I32" s="54">
        <v>1.349640223</v>
      </c>
      <c r="J32" s="54">
        <v>0.31879254200000001</v>
      </c>
      <c r="K32" s="54"/>
      <c r="L32" s="54"/>
      <c r="M32" s="54"/>
      <c r="N32" s="96"/>
    </row>
    <row r="33" spans="2:14">
      <c r="B33" s="41">
        <v>0</v>
      </c>
      <c r="E33" s="97" t="s">
        <v>29</v>
      </c>
      <c r="F33" s="54">
        <v>9</v>
      </c>
      <c r="G33" s="54">
        <v>3.2499790000000001E-3</v>
      </c>
      <c r="H33" s="54">
        <v>3.6110899999999997E-4</v>
      </c>
      <c r="I33" s="54"/>
      <c r="J33" s="54"/>
      <c r="K33" s="54"/>
      <c r="L33" s="54"/>
      <c r="M33" s="54"/>
      <c r="N33" s="96"/>
    </row>
    <row r="34" spans="2:14">
      <c r="B34" s="41">
        <v>0</v>
      </c>
      <c r="E34" s="97" t="s">
        <v>30</v>
      </c>
      <c r="F34" s="54">
        <v>12</v>
      </c>
      <c r="G34" s="54">
        <v>4.7120799999999996E-3</v>
      </c>
      <c r="H34" s="54"/>
      <c r="I34" s="54"/>
      <c r="J34" s="54"/>
      <c r="K34" s="54"/>
      <c r="L34" s="54"/>
      <c r="M34" s="54"/>
      <c r="N34" s="96"/>
    </row>
    <row r="35" spans="2:14">
      <c r="B35" s="41">
        <v>0.02</v>
      </c>
      <c r="E35" s="97"/>
      <c r="F35" s="54"/>
      <c r="G35" s="54"/>
      <c r="H35" s="54"/>
      <c r="I35" s="54"/>
      <c r="J35" s="54"/>
      <c r="K35" s="54"/>
      <c r="L35" s="54"/>
      <c r="M35" s="54"/>
      <c r="N35" s="96"/>
    </row>
    <row r="36" spans="2:14">
      <c r="B36" s="41">
        <v>-0.04</v>
      </c>
      <c r="E36" s="97"/>
      <c r="F36" s="54" t="s">
        <v>32</v>
      </c>
      <c r="G36" s="54" t="s">
        <v>20</v>
      </c>
      <c r="H36" s="54" t="s">
        <v>33</v>
      </c>
      <c r="I36" s="54" t="s">
        <v>34</v>
      </c>
      <c r="J36" s="54" t="s">
        <v>35</v>
      </c>
      <c r="K36" s="54" t="s">
        <v>36</v>
      </c>
      <c r="L36" s="54" t="s">
        <v>37</v>
      </c>
      <c r="M36" s="54" t="s">
        <v>38</v>
      </c>
      <c r="N36" s="96"/>
    </row>
    <row r="37" spans="2:14">
      <c r="B37" s="41">
        <v>0.03</v>
      </c>
      <c r="E37" s="97" t="s">
        <v>40</v>
      </c>
      <c r="F37" s="54">
        <v>-3.3581710000000001E-3</v>
      </c>
      <c r="G37" s="54">
        <v>6.4629680000000004E-3</v>
      </c>
      <c r="H37" s="54">
        <v>-0.51960199900000004</v>
      </c>
      <c r="I37" s="54">
        <v>0.61587725599999998</v>
      </c>
      <c r="J37" s="54">
        <v>-1.7978422000000001E-2</v>
      </c>
      <c r="K37" s="54">
        <v>1.1262078999999999E-2</v>
      </c>
      <c r="L37" s="54">
        <v>-1.7978422000000001E-2</v>
      </c>
      <c r="M37" s="54">
        <v>1.1262078999999999E-2</v>
      </c>
      <c r="N37" s="96"/>
    </row>
    <row r="38" spans="2:14">
      <c r="B38" s="41">
        <v>-0.03</v>
      </c>
      <c r="E38" s="97" t="s">
        <v>42</v>
      </c>
      <c r="F38" s="54">
        <v>-0.222906254</v>
      </c>
      <c r="G38" s="54">
        <v>0.15329379000000001</v>
      </c>
      <c r="H38" s="54">
        <v>-1.454111436</v>
      </c>
      <c r="I38" s="54">
        <v>0.17988231700000001</v>
      </c>
      <c r="J38" s="54">
        <v>-0.56968090000000005</v>
      </c>
      <c r="K38" s="54">
        <v>0.12386839199999999</v>
      </c>
      <c r="L38" s="54">
        <v>-0.56968090000000005</v>
      </c>
      <c r="M38" s="54">
        <v>0.12386839199999999</v>
      </c>
      <c r="N38" s="96"/>
    </row>
    <row r="39" spans="2:14">
      <c r="B39" s="41">
        <v>-0.01</v>
      </c>
      <c r="E39" s="97" t="s">
        <v>839</v>
      </c>
      <c r="F39" s="54">
        <v>-6.7941794E-2</v>
      </c>
      <c r="G39" s="54">
        <v>0.213689029</v>
      </c>
      <c r="H39" s="54">
        <v>-0.31794704000000001</v>
      </c>
      <c r="I39" s="54">
        <v>0.75777847399999998</v>
      </c>
      <c r="J39" s="54">
        <v>-0.55133996100000005</v>
      </c>
      <c r="K39" s="54">
        <v>0.41545637299999999</v>
      </c>
      <c r="L39" s="54">
        <v>-0.55133996100000005</v>
      </c>
      <c r="M39" s="54">
        <v>0.41545637299999999</v>
      </c>
      <c r="N39" s="96"/>
    </row>
    <row r="40" spans="2:14">
      <c r="B40" s="41">
        <v>-0.04</v>
      </c>
      <c r="E40" s="152" t="s">
        <v>840</v>
      </c>
      <c r="F40" s="99">
        <v>0.20231738799999999</v>
      </c>
      <c r="G40" s="99">
        <v>0.229256819</v>
      </c>
      <c r="H40" s="99">
        <v>0.88249234799999998</v>
      </c>
      <c r="I40" s="99">
        <v>0.40046694999999999</v>
      </c>
      <c r="J40" s="99">
        <v>-0.31629756599999997</v>
      </c>
      <c r="K40" s="99">
        <v>0.72093234299999998</v>
      </c>
      <c r="L40" s="99">
        <v>-0.31629756599999997</v>
      </c>
      <c r="M40" s="99">
        <v>0.72093234299999998</v>
      </c>
      <c r="N40" s="100"/>
    </row>
    <row r="41" spans="2:14">
      <c r="B41" s="41">
        <v>0.08</v>
      </c>
    </row>
    <row r="42" spans="2:14">
      <c r="B42" s="41">
        <v>-0.01</v>
      </c>
    </row>
    <row r="43" spans="2:14">
      <c r="B43" s="41">
        <v>0.02</v>
      </c>
    </row>
    <row r="44" spans="2:14">
      <c r="B44" s="41">
        <v>-0.02</v>
      </c>
    </row>
    <row r="45" spans="2:14">
      <c r="B45" s="41">
        <v>-0.01</v>
      </c>
    </row>
    <row r="46" spans="2:14">
      <c r="B46" s="41">
        <v>-0.02</v>
      </c>
    </row>
    <row r="47" spans="2:14">
      <c r="B47" s="41">
        <v>0</v>
      </c>
    </row>
    <row r="48" spans="2:14">
      <c r="B48" s="41">
        <v>-0.01</v>
      </c>
    </row>
    <row r="49" spans="2:2">
      <c r="B49" s="41">
        <v>0</v>
      </c>
    </row>
    <row r="50" spans="2:2">
      <c r="B50" s="41">
        <v>0.01</v>
      </c>
    </row>
    <row r="51" spans="2:2">
      <c r="B51" s="41">
        <v>0.01</v>
      </c>
    </row>
    <row r="52" spans="2:2">
      <c r="B52" s="41">
        <v>0.02</v>
      </c>
    </row>
    <row r="53" spans="2:2">
      <c r="B53" s="41">
        <v>-0.03</v>
      </c>
    </row>
    <row r="54" spans="2:2">
      <c r="B54" s="41">
        <v>0.01</v>
      </c>
    </row>
    <row r="55" spans="2:2">
      <c r="B55" s="41">
        <v>-0.02</v>
      </c>
    </row>
    <row r="56" spans="2:2">
      <c r="B56" s="41">
        <v>-0.01</v>
      </c>
    </row>
    <row r="57" spans="2:2">
      <c r="B57" s="41">
        <v>0</v>
      </c>
    </row>
    <row r="58" spans="2:2">
      <c r="B58" s="41">
        <v>0</v>
      </c>
    </row>
    <row r="59" spans="2:2">
      <c r="B59" s="41">
        <v>0</v>
      </c>
    </row>
    <row r="60" spans="2:2">
      <c r="B60" s="41">
        <v>0.03</v>
      </c>
    </row>
    <row r="61" spans="2:2">
      <c r="B61" s="41">
        <v>0.01</v>
      </c>
    </row>
    <row r="62" spans="2:2">
      <c r="B62" s="41">
        <v>-0.01</v>
      </c>
    </row>
    <row r="63" spans="2:2">
      <c r="B63" s="41">
        <v>0.01</v>
      </c>
    </row>
    <row r="64" spans="2:2">
      <c r="B64" s="41">
        <v>0.02</v>
      </c>
    </row>
    <row r="65" spans="2:2">
      <c r="B65" s="41">
        <v>0.01</v>
      </c>
    </row>
    <row r="66" spans="2:2">
      <c r="B66" s="41">
        <v>0.03</v>
      </c>
    </row>
    <row r="67" spans="2:2">
      <c r="B67" s="41">
        <v>0.02</v>
      </c>
    </row>
    <row r="68" spans="2:2">
      <c r="B68" s="41">
        <v>0.02</v>
      </c>
    </row>
    <row r="69" spans="2:2">
      <c r="B69" s="41">
        <v>-0.01</v>
      </c>
    </row>
    <row r="70" spans="2:2">
      <c r="B70" s="41">
        <v>0.01</v>
      </c>
    </row>
    <row r="71" spans="2:2">
      <c r="B71" s="41">
        <v>-0.01</v>
      </c>
    </row>
    <row r="72" spans="2:2">
      <c r="B72" s="41">
        <v>-0.01</v>
      </c>
    </row>
    <row r="73" spans="2:2">
      <c r="B73" s="41">
        <v>0.01</v>
      </c>
    </row>
    <row r="74" spans="2:2">
      <c r="B74" s="41">
        <v>0</v>
      </c>
    </row>
    <row r="75" spans="2:2">
      <c r="B75" s="41">
        <v>0</v>
      </c>
    </row>
    <row r="76" spans="2:2">
      <c r="B76" s="41">
        <v>0.01</v>
      </c>
    </row>
    <row r="77" spans="2:2">
      <c r="B77" s="41">
        <v>0.02</v>
      </c>
    </row>
    <row r="78" spans="2:2">
      <c r="B78" s="41">
        <v>-0.03</v>
      </c>
    </row>
    <row r="79" spans="2:2">
      <c r="B79" s="41">
        <v>-0.08</v>
      </c>
    </row>
    <row r="80" spans="2:2">
      <c r="B80" s="41">
        <v>0</v>
      </c>
    </row>
    <row r="81" spans="2:2">
      <c r="B81" s="41">
        <v>-0.01</v>
      </c>
    </row>
    <row r="82" spans="2:2">
      <c r="B82" s="41">
        <v>0.03</v>
      </c>
    </row>
    <row r="83" spans="2:2">
      <c r="B83" s="41">
        <v>-0.02</v>
      </c>
    </row>
    <row r="84" spans="2:2">
      <c r="B84" s="41">
        <v>-0.01</v>
      </c>
    </row>
    <row r="85" spans="2:2">
      <c r="B85" s="41">
        <v>0.03</v>
      </c>
    </row>
    <row r="86" spans="2:2">
      <c r="B86" s="41">
        <v>-0.01</v>
      </c>
    </row>
    <row r="87" spans="2:2">
      <c r="B87" s="41">
        <v>0.04</v>
      </c>
    </row>
    <row r="88" spans="2:2">
      <c r="B88" s="41">
        <v>-0.02</v>
      </c>
    </row>
    <row r="89" spans="2:2">
      <c r="B89" s="41">
        <v>-0.02</v>
      </c>
    </row>
    <row r="90" spans="2:2">
      <c r="B90" s="41">
        <v>0.02</v>
      </c>
    </row>
    <row r="91" spans="2:2">
      <c r="B91" s="41">
        <v>-0.01</v>
      </c>
    </row>
    <row r="92" spans="2:2">
      <c r="B92" s="41">
        <v>-0.01</v>
      </c>
    </row>
    <row r="93" spans="2:2">
      <c r="B93" s="41">
        <v>-0.02</v>
      </c>
    </row>
    <row r="94" spans="2:2">
      <c r="B94" s="41">
        <v>-0.01</v>
      </c>
    </row>
    <row r="95" spans="2:2">
      <c r="B95" s="41">
        <v>0.03</v>
      </c>
    </row>
    <row r="96" spans="2:2">
      <c r="B96" s="41">
        <v>0.04</v>
      </c>
    </row>
    <row r="97" spans="2:2">
      <c r="B97" s="41">
        <v>0.02</v>
      </c>
    </row>
    <row r="98" spans="2:2">
      <c r="B98" s="41">
        <v>0.04</v>
      </c>
    </row>
    <row r="99" spans="2:2">
      <c r="B99" s="41">
        <v>0.01</v>
      </c>
    </row>
    <row r="100" spans="2:2">
      <c r="B100" s="41">
        <v>-0.01</v>
      </c>
    </row>
    <row r="101" spans="2:2">
      <c r="B101" s="41">
        <v>0.02</v>
      </c>
    </row>
    <row r="102" spans="2:2">
      <c r="B102" s="41">
        <v>0.03</v>
      </c>
    </row>
    <row r="103" spans="2:2">
      <c r="B103" s="41">
        <v>0</v>
      </c>
    </row>
    <row r="104" spans="2:2">
      <c r="B104" s="41">
        <v>-0.01</v>
      </c>
    </row>
    <row r="105" spans="2:2">
      <c r="B105" s="41">
        <v>0</v>
      </c>
    </row>
    <row r="106" spans="2:2">
      <c r="B106" s="41">
        <v>0</v>
      </c>
    </row>
    <row r="107" spans="2:2">
      <c r="B107" s="41">
        <v>0.01</v>
      </c>
    </row>
    <row r="108" spans="2:2">
      <c r="B108" s="41">
        <v>0.01</v>
      </c>
    </row>
    <row r="109" spans="2:2">
      <c r="B109" s="41">
        <v>0.01</v>
      </c>
    </row>
    <row r="110" spans="2:2">
      <c r="B110" s="41">
        <v>0</v>
      </c>
    </row>
    <row r="111" spans="2:2">
      <c r="B111" s="41">
        <v>-0.02</v>
      </c>
    </row>
    <row r="112" spans="2:2">
      <c r="B112" s="41">
        <v>-0.04</v>
      </c>
    </row>
    <row r="113" spans="2:2">
      <c r="B113" s="41">
        <v>-0.01</v>
      </c>
    </row>
    <row r="114" spans="2:2">
      <c r="B114" s="41">
        <v>-0.02</v>
      </c>
    </row>
    <row r="115" spans="2:2">
      <c r="B115" s="41">
        <v>0.01</v>
      </c>
    </row>
    <row r="116" spans="2:2">
      <c r="B116" s="41">
        <v>-0.03</v>
      </c>
    </row>
    <row r="117" spans="2:2">
      <c r="B117" s="41">
        <v>0.02</v>
      </c>
    </row>
    <row r="118" spans="2:2">
      <c r="B118" s="41">
        <v>0.05</v>
      </c>
    </row>
    <row r="119" spans="2:2">
      <c r="B119" s="41">
        <v>0.08</v>
      </c>
    </row>
    <row r="120" spans="2:2">
      <c r="B120" s="41">
        <v>0.03</v>
      </c>
    </row>
    <row r="121" spans="2:2">
      <c r="B121" s="41">
        <v>-0.13</v>
      </c>
    </row>
    <row r="122" spans="2:2">
      <c r="B122" s="41">
        <v>0.01</v>
      </c>
    </row>
    <row r="123" spans="2:2">
      <c r="B123" s="41">
        <v>0.02</v>
      </c>
    </row>
    <row r="124" spans="2:2">
      <c r="B124" s="41">
        <v>-0.02</v>
      </c>
    </row>
    <row r="125" spans="2:2">
      <c r="B125" s="41">
        <v>0.01</v>
      </c>
    </row>
    <row r="126" spans="2:2">
      <c r="B126" s="41">
        <v>-0.01</v>
      </c>
    </row>
    <row r="127" spans="2:2">
      <c r="B127" s="41">
        <v>-0.02</v>
      </c>
    </row>
    <row r="128" spans="2:2">
      <c r="B128" s="41">
        <v>0</v>
      </c>
    </row>
    <row r="129" spans="2:2">
      <c r="B129" s="41">
        <v>0</v>
      </c>
    </row>
    <row r="130" spans="2:2">
      <c r="B130" s="41">
        <v>-0.01</v>
      </c>
    </row>
    <row r="131" spans="2:2">
      <c r="B131" s="41">
        <v>0.03</v>
      </c>
    </row>
    <row r="132" spans="2:2">
      <c r="B132" s="41">
        <v>0</v>
      </c>
    </row>
    <row r="133" spans="2:2">
      <c r="B133" s="41">
        <v>0.01</v>
      </c>
    </row>
    <row r="134" spans="2:2">
      <c r="B134" s="41">
        <v>0.01</v>
      </c>
    </row>
    <row r="135" spans="2:2">
      <c r="B135" s="41">
        <v>0.02</v>
      </c>
    </row>
    <row r="136" spans="2:2">
      <c r="B136" s="41">
        <v>0</v>
      </c>
    </row>
    <row r="137" spans="2:2">
      <c r="B137" s="41">
        <v>-0.01</v>
      </c>
    </row>
    <row r="138" spans="2:2">
      <c r="B138" s="41">
        <v>-0.02</v>
      </c>
    </row>
    <row r="139" spans="2:2">
      <c r="B139" s="41">
        <v>-0.05</v>
      </c>
    </row>
    <row r="140" spans="2:2">
      <c r="B140" s="41">
        <v>0.03</v>
      </c>
    </row>
    <row r="141" spans="2:2">
      <c r="B141" s="41">
        <v>-0.03</v>
      </c>
    </row>
    <row r="142" spans="2:2">
      <c r="B142" s="41">
        <v>0.01</v>
      </c>
    </row>
    <row r="143" spans="2:2">
      <c r="B143" s="41">
        <v>0.02</v>
      </c>
    </row>
    <row r="144" spans="2:2">
      <c r="B144" s="41">
        <v>-0.01</v>
      </c>
    </row>
    <row r="145" spans="2:2">
      <c r="B145" s="41">
        <v>0.05</v>
      </c>
    </row>
    <row r="146" spans="2:2">
      <c r="B146" s="41">
        <v>-0.01</v>
      </c>
    </row>
    <row r="147" spans="2:2">
      <c r="B147" s="41">
        <v>0</v>
      </c>
    </row>
    <row r="148" spans="2:2">
      <c r="B148" s="41">
        <v>0</v>
      </c>
    </row>
    <row r="149" spans="2:2">
      <c r="B149" s="41">
        <v>-0.01</v>
      </c>
    </row>
    <row r="150" spans="2:2">
      <c r="B150" s="41">
        <v>-0.01</v>
      </c>
    </row>
    <row r="151" spans="2:2">
      <c r="B151" s="41">
        <v>-0.01</v>
      </c>
    </row>
    <row r="152" spans="2:2">
      <c r="B152" s="41">
        <v>0.02</v>
      </c>
    </row>
    <row r="153" spans="2:2">
      <c r="B153" s="41">
        <v>0.02</v>
      </c>
    </row>
    <row r="154" spans="2:2">
      <c r="B154" s="41">
        <v>0</v>
      </c>
    </row>
    <row r="155" spans="2:2">
      <c r="B155" s="41">
        <v>-0.01</v>
      </c>
    </row>
    <row r="156" spans="2:2">
      <c r="B156" s="41">
        <v>-0.02</v>
      </c>
    </row>
    <row r="157" spans="2:2">
      <c r="B157" s="41">
        <v>0.04</v>
      </c>
    </row>
    <row r="158" spans="2:2">
      <c r="B158" s="41">
        <v>-0.01</v>
      </c>
    </row>
    <row r="159" spans="2:2">
      <c r="B159" s="41">
        <v>0</v>
      </c>
    </row>
    <row r="160" spans="2:2">
      <c r="B160" s="41">
        <v>0.03</v>
      </c>
    </row>
    <row r="161" spans="2:2">
      <c r="B161" s="41">
        <v>0.01</v>
      </c>
    </row>
    <row r="162" spans="2:2">
      <c r="B162" s="41">
        <v>0.01</v>
      </c>
    </row>
    <row r="163" spans="2:2">
      <c r="B163" s="41">
        <v>-0.01</v>
      </c>
    </row>
    <row r="164" spans="2:2">
      <c r="B164" s="41">
        <v>0.05</v>
      </c>
    </row>
    <row r="165" spans="2:2">
      <c r="B165" s="41">
        <v>-0.01</v>
      </c>
    </row>
    <row r="166" spans="2:2">
      <c r="B166" s="41">
        <v>0</v>
      </c>
    </row>
    <row r="167" spans="2:2">
      <c r="B167" s="41">
        <v>0</v>
      </c>
    </row>
    <row r="168" spans="2:2">
      <c r="B168" s="41">
        <v>-0.02</v>
      </c>
    </row>
    <row r="169" spans="2:2">
      <c r="B169" s="41">
        <v>0</v>
      </c>
    </row>
    <row r="170" spans="2:2">
      <c r="B170" s="41">
        <v>7.0000000000000007E-2</v>
      </c>
    </row>
    <row r="171" spans="2:2">
      <c r="B171" s="41">
        <v>-0.02</v>
      </c>
    </row>
    <row r="172" spans="2:2">
      <c r="B172" s="41">
        <v>-0.01</v>
      </c>
    </row>
    <row r="173" spans="2:2">
      <c r="B173" s="41">
        <v>0.01</v>
      </c>
    </row>
    <row r="174" spans="2:2">
      <c r="B174" s="41">
        <v>0.01</v>
      </c>
    </row>
    <row r="175" spans="2:2">
      <c r="B175" s="41">
        <v>-0.05</v>
      </c>
    </row>
    <row r="176" spans="2:2">
      <c r="B176" s="41">
        <v>-0.04</v>
      </c>
    </row>
    <row r="177" spans="2:2">
      <c r="B177" s="41">
        <v>0.03</v>
      </c>
    </row>
    <row r="178" spans="2:2">
      <c r="B178" s="41">
        <v>0.08</v>
      </c>
    </row>
    <row r="179" spans="2:2">
      <c r="B179" s="41">
        <v>-0.01</v>
      </c>
    </row>
    <row r="180" spans="2:2">
      <c r="B180" s="41">
        <v>0</v>
      </c>
    </row>
    <row r="181" spans="2:2">
      <c r="B181" s="41">
        <v>0.02</v>
      </c>
    </row>
    <row r="182" spans="2:2">
      <c r="B182" s="41">
        <v>0.01</v>
      </c>
    </row>
    <row r="183" spans="2:2">
      <c r="B183" s="41">
        <v>0.01</v>
      </c>
    </row>
    <row r="184" spans="2:2">
      <c r="B184" s="41">
        <v>-0.02</v>
      </c>
    </row>
    <row r="185" spans="2:2">
      <c r="B185" s="41">
        <v>-0.01</v>
      </c>
    </row>
    <row r="186" spans="2:2">
      <c r="B186" s="41">
        <v>0</v>
      </c>
    </row>
    <row r="187" spans="2:2">
      <c r="B187" s="41">
        <v>-0.01</v>
      </c>
    </row>
    <row r="188" spans="2:2">
      <c r="B188" s="41">
        <v>0.06</v>
      </c>
    </row>
    <row r="189" spans="2:2">
      <c r="B189" s="41">
        <v>0.03</v>
      </c>
    </row>
    <row r="190" spans="2:2">
      <c r="B190" s="41">
        <v>-0.02</v>
      </c>
    </row>
    <row r="191" spans="2:2">
      <c r="B191" s="41">
        <v>-0.02</v>
      </c>
    </row>
    <row r="192" spans="2:2">
      <c r="B192" s="41">
        <v>-0.01</v>
      </c>
    </row>
    <row r="193" spans="2:2">
      <c r="B193" s="41">
        <v>-0.01</v>
      </c>
    </row>
    <row r="194" spans="2:2">
      <c r="B194" s="41">
        <v>-0.02</v>
      </c>
    </row>
    <row r="195" spans="2:2">
      <c r="B195" s="41">
        <v>0.06</v>
      </c>
    </row>
    <row r="196" spans="2:2">
      <c r="B196" s="41">
        <v>0.06</v>
      </c>
    </row>
    <row r="197" spans="2:2">
      <c r="B197" s="41">
        <v>0</v>
      </c>
    </row>
    <row r="198" spans="2:2">
      <c r="B198" s="41">
        <v>0.03</v>
      </c>
    </row>
    <row r="199" spans="2:2">
      <c r="B199" s="41">
        <v>0</v>
      </c>
    </row>
    <row r="200" spans="2:2">
      <c r="B200" s="41">
        <v>-0.04</v>
      </c>
    </row>
    <row r="201" spans="2:2">
      <c r="B201" s="41">
        <v>0.04</v>
      </c>
    </row>
    <row r="202" spans="2:2">
      <c r="B202" s="41">
        <v>0.03</v>
      </c>
    </row>
    <row r="203" spans="2:2">
      <c r="B203" s="41">
        <v>0.04</v>
      </c>
    </row>
    <row r="204" spans="2:2">
      <c r="B204" s="41">
        <v>0.01</v>
      </c>
    </row>
    <row r="205" spans="2:2">
      <c r="B205" s="41">
        <v>0.04</v>
      </c>
    </row>
    <row r="206" spans="2:2">
      <c r="B206" s="41">
        <v>0.01</v>
      </c>
    </row>
    <row r="207" spans="2:2">
      <c r="B207" s="41">
        <v>0.02</v>
      </c>
    </row>
    <row r="208" spans="2:2">
      <c r="B208" s="41">
        <v>0.01</v>
      </c>
    </row>
    <row r="209" spans="2:2">
      <c r="B209" s="41">
        <v>0.02</v>
      </c>
    </row>
    <row r="210" spans="2:2">
      <c r="B210" s="41">
        <v>0</v>
      </c>
    </row>
    <row r="211" spans="2:2">
      <c r="B211" s="41">
        <v>0</v>
      </c>
    </row>
    <row r="212" spans="2:2">
      <c r="B212" s="41">
        <v>0.01</v>
      </c>
    </row>
    <row r="213" spans="2:2">
      <c r="B213" s="41">
        <v>-0.02</v>
      </c>
    </row>
    <row r="214" spans="2:2">
      <c r="B214" s="41">
        <v>-0.01</v>
      </c>
    </row>
    <row r="215" spans="2:2">
      <c r="B215" s="41">
        <v>0.01</v>
      </c>
    </row>
    <row r="216" spans="2:2">
      <c r="B216" s="41">
        <v>0</v>
      </c>
    </row>
    <row r="217" spans="2:2">
      <c r="B217" s="41">
        <v>0</v>
      </c>
    </row>
    <row r="218" spans="2:2">
      <c r="B218" s="41">
        <v>0</v>
      </c>
    </row>
    <row r="219" spans="2:2">
      <c r="B219" s="41">
        <v>0.01</v>
      </c>
    </row>
    <row r="220" spans="2:2">
      <c r="B220" s="41">
        <v>0</v>
      </c>
    </row>
    <row r="221" spans="2:2">
      <c r="B221" s="41">
        <v>-0.02</v>
      </c>
    </row>
    <row r="222" spans="2:2">
      <c r="B222" s="41">
        <v>0.02</v>
      </c>
    </row>
    <row r="223" spans="2:2">
      <c r="B223" s="41">
        <v>0.04</v>
      </c>
    </row>
    <row r="224" spans="2:2">
      <c r="B224" s="41">
        <v>0.01</v>
      </c>
    </row>
    <row r="225" spans="2:2">
      <c r="B225" s="41">
        <v>-0.02</v>
      </c>
    </row>
    <row r="226" spans="2:2">
      <c r="B226" s="41">
        <v>0.02</v>
      </c>
    </row>
    <row r="227" spans="2:2">
      <c r="B227" s="41">
        <v>0.06</v>
      </c>
    </row>
    <row r="228" spans="2:2">
      <c r="B228" s="41">
        <v>0.01</v>
      </c>
    </row>
    <row r="229" spans="2:2">
      <c r="B229" s="41">
        <v>0.01</v>
      </c>
    </row>
    <row r="230" spans="2:2">
      <c r="B230" s="41">
        <v>0.02</v>
      </c>
    </row>
    <row r="231" spans="2:2">
      <c r="B231" s="41">
        <v>0</v>
      </c>
    </row>
    <row r="232" spans="2:2">
      <c r="B232" s="41">
        <v>-0.01</v>
      </c>
    </row>
    <row r="233" spans="2:2">
      <c r="B233" s="41">
        <v>-0.05</v>
      </c>
    </row>
    <row r="234" spans="2:2">
      <c r="B234" s="41">
        <v>0</v>
      </c>
    </row>
    <row r="235" spans="2:2">
      <c r="B235" s="41">
        <v>0</v>
      </c>
    </row>
    <row r="236" spans="2:2">
      <c r="B236" s="41">
        <v>-0.01</v>
      </c>
    </row>
    <row r="237" spans="2:2">
      <c r="B237" s="41">
        <v>0</v>
      </c>
    </row>
    <row r="238" spans="2:2">
      <c r="B238" s="41">
        <v>-0.01</v>
      </c>
    </row>
    <row r="239" spans="2:2">
      <c r="B239" s="41">
        <v>0</v>
      </c>
    </row>
    <row r="240" spans="2:2">
      <c r="B240" s="41">
        <v>-0.01</v>
      </c>
    </row>
    <row r="241" spans="2:2">
      <c r="B241" s="41">
        <v>-0.03</v>
      </c>
    </row>
    <row r="242" spans="2:2">
      <c r="B242" s="41">
        <v>0</v>
      </c>
    </row>
    <row r="243" spans="2:2">
      <c r="B243" s="41">
        <v>0.01</v>
      </c>
    </row>
    <row r="244" spans="2:2">
      <c r="B244" s="41">
        <v>0</v>
      </c>
    </row>
    <row r="245" spans="2:2">
      <c r="B245" s="41">
        <v>0.05</v>
      </c>
    </row>
    <row r="246" spans="2:2">
      <c r="B246" s="41">
        <v>0</v>
      </c>
    </row>
    <row r="247" spans="2:2">
      <c r="B247" s="41">
        <v>0.04</v>
      </c>
    </row>
    <row r="248" spans="2:2">
      <c r="B248" s="4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00"/>
  <sheetViews>
    <sheetView zoomScale="63" workbookViewId="0">
      <selection activeCell="E4" sqref="E4"/>
    </sheetView>
  </sheetViews>
  <sheetFormatPr defaultColWidth="14.44140625" defaultRowHeight="15" customHeight="1"/>
  <cols>
    <col min="1" max="1" width="10.109375" customWidth="1"/>
    <col min="2" max="2" width="36.109375" bestFit="1" customWidth="1"/>
    <col min="3" max="3" width="33.77734375" bestFit="1" customWidth="1"/>
    <col min="4" max="4" width="28.88671875" bestFit="1" customWidth="1"/>
    <col min="5" max="7" width="8.77734375" customWidth="1"/>
    <col min="8" max="8" width="28.6640625" bestFit="1" customWidth="1"/>
    <col min="9" max="11" width="8.77734375" customWidth="1"/>
    <col min="12" max="12" width="7.77734375" bestFit="1" customWidth="1"/>
    <col min="13" max="26" width="8.77734375" customWidth="1"/>
  </cols>
  <sheetData>
    <row r="1" spans="1:13" ht="14.25" customHeight="1">
      <c r="A1" s="73"/>
      <c r="B1" s="60"/>
      <c r="C1" s="52" t="s">
        <v>820</v>
      </c>
      <c r="D1" s="49"/>
      <c r="E1" s="49"/>
      <c r="F1" s="49"/>
      <c r="G1" s="49"/>
      <c r="H1" s="52" t="s">
        <v>826</v>
      </c>
      <c r="I1" s="49"/>
      <c r="J1" s="49"/>
      <c r="K1" s="49"/>
      <c r="L1" s="53"/>
      <c r="M1" s="54"/>
    </row>
    <row r="2" spans="1:13" ht="14.25" customHeight="1">
      <c r="A2" s="63"/>
      <c r="B2" s="45" t="s">
        <v>821</v>
      </c>
      <c r="C2" s="46" t="s">
        <v>822</v>
      </c>
      <c r="D2" s="47" t="s">
        <v>823</v>
      </c>
      <c r="E2" s="48" t="s">
        <v>824</v>
      </c>
      <c r="F2" s="54"/>
      <c r="G2" s="54"/>
      <c r="H2" s="77" t="s">
        <v>827</v>
      </c>
      <c r="I2" s="41">
        <v>8</v>
      </c>
      <c r="J2" s="41"/>
      <c r="K2" s="77" t="s">
        <v>808</v>
      </c>
      <c r="L2" s="41">
        <f>((I2/I3)^(1/21))-1</f>
        <v>8.2976385967225008E-2</v>
      </c>
      <c r="M2" s="54"/>
    </row>
    <row r="3" spans="1:13" ht="14.25" customHeight="1">
      <c r="A3" s="54">
        <v>1</v>
      </c>
      <c r="B3" s="42">
        <v>8</v>
      </c>
      <c r="C3" s="43">
        <v>1175</v>
      </c>
      <c r="D3" s="44">
        <v>7.1999999999999995E-2</v>
      </c>
      <c r="E3" s="41">
        <f>((B3*(1+D3))/C3) +D3</f>
        <v>7.9298723404255311E-2</v>
      </c>
      <c r="F3" s="54"/>
      <c r="G3" s="54"/>
      <c r="H3" s="77" t="s">
        <v>828</v>
      </c>
      <c r="I3" s="41">
        <v>1.5</v>
      </c>
      <c r="J3" s="41"/>
      <c r="K3" s="41"/>
      <c r="L3" s="41"/>
      <c r="M3" s="54"/>
    </row>
    <row r="4" spans="1:13" ht="14.25" customHeight="1">
      <c r="A4" s="54">
        <v>2</v>
      </c>
      <c r="B4" s="44">
        <v>8</v>
      </c>
      <c r="C4" s="43">
        <v>1175</v>
      </c>
      <c r="D4" s="44">
        <v>8.2979999999999998E-2</v>
      </c>
      <c r="E4" s="41">
        <f>((B4*(1+D4))/C4) +D4</f>
        <v>9.035348085106383E-2</v>
      </c>
      <c r="F4" s="54"/>
      <c r="G4" s="54"/>
      <c r="H4" s="57"/>
      <c r="I4" s="54"/>
      <c r="J4" s="54"/>
      <c r="K4" s="54"/>
      <c r="L4" s="55"/>
      <c r="M4" s="54"/>
    </row>
    <row r="5" spans="1:13" ht="14.25" customHeight="1" thickBot="1">
      <c r="A5" s="54"/>
      <c r="B5" s="74"/>
      <c r="C5" s="75"/>
      <c r="D5" s="76"/>
      <c r="E5" s="50"/>
      <c r="F5" s="50"/>
      <c r="G5" s="50"/>
      <c r="H5" s="48" t="s">
        <v>829</v>
      </c>
      <c r="I5" s="50"/>
      <c r="J5" s="50"/>
      <c r="K5" s="50"/>
      <c r="L5" s="51"/>
      <c r="M5" s="54"/>
    </row>
    <row r="6" spans="1:13" ht="14.25" customHeight="1">
      <c r="A6" s="54"/>
      <c r="B6" s="63"/>
      <c r="C6" s="63"/>
      <c r="D6" s="54"/>
      <c r="E6" s="54"/>
      <c r="F6" s="54"/>
      <c r="G6" s="54"/>
      <c r="H6" s="54"/>
      <c r="I6" s="54"/>
      <c r="J6" s="54"/>
      <c r="K6" s="54"/>
      <c r="L6" s="54"/>
      <c r="M6" s="54"/>
    </row>
    <row r="7" spans="1:13" ht="14.25" customHeight="1" thickBot="1">
      <c r="B7" s="37"/>
      <c r="C7" s="38"/>
    </row>
    <row r="8" spans="1:13" ht="14.25" customHeight="1">
      <c r="B8" s="60"/>
      <c r="C8" s="49"/>
      <c r="D8" s="49"/>
      <c r="E8" s="53"/>
    </row>
    <row r="9" spans="1:13" ht="14.25" customHeight="1">
      <c r="B9" s="61" t="s">
        <v>825</v>
      </c>
      <c r="C9" s="54"/>
      <c r="D9" s="54"/>
      <c r="E9" s="55"/>
    </row>
    <row r="10" spans="1:13" ht="14.25" customHeight="1">
      <c r="B10" s="62" t="s">
        <v>809</v>
      </c>
      <c r="C10" s="63" t="s">
        <v>810</v>
      </c>
      <c r="D10" s="63"/>
      <c r="E10" s="55"/>
    </row>
    <row r="11" spans="1:13" ht="14.25" customHeight="1">
      <c r="B11" s="64" t="s">
        <v>811</v>
      </c>
      <c r="C11" s="8"/>
      <c r="D11" s="39">
        <v>19690.419999999998</v>
      </c>
      <c r="E11" s="55"/>
    </row>
    <row r="12" spans="1:13" ht="14.25" customHeight="1">
      <c r="B12" s="65" t="s">
        <v>812</v>
      </c>
      <c r="C12" s="66"/>
      <c r="D12" s="15">
        <v>32.81</v>
      </c>
      <c r="E12" s="55"/>
    </row>
    <row r="13" spans="1:13" ht="14.25" customHeight="1">
      <c r="B13" s="65" t="s">
        <v>813</v>
      </c>
      <c r="C13" s="66"/>
      <c r="D13" s="15">
        <v>1225.6500000000001</v>
      </c>
      <c r="E13" s="67">
        <v>45383</v>
      </c>
    </row>
    <row r="14" spans="1:13" ht="14.25" customHeight="1">
      <c r="B14" s="65" t="s">
        <v>808</v>
      </c>
      <c r="C14" s="66"/>
      <c r="D14" s="15">
        <v>7.1999999999999995E-2</v>
      </c>
      <c r="E14" s="55"/>
    </row>
    <row r="15" spans="1:13" ht="14.25" customHeight="1">
      <c r="B15" s="65"/>
      <c r="C15" s="66"/>
      <c r="D15" s="15"/>
      <c r="E15" s="55"/>
    </row>
    <row r="16" spans="1:13" ht="14.25" customHeight="1">
      <c r="B16" s="68" t="s">
        <v>814</v>
      </c>
      <c r="C16" s="23"/>
      <c r="D16" s="24">
        <f>(D12/D13)+D14</f>
        <v>9.8769469261208331E-2</v>
      </c>
      <c r="E16" s="55"/>
    </row>
    <row r="17" spans="2:5" ht="14.25" customHeight="1" thickBot="1">
      <c r="B17" s="59"/>
      <c r="C17" s="50"/>
      <c r="D17" s="50"/>
      <c r="E17" s="51"/>
    </row>
    <row r="18" spans="2:5" ht="14.25" customHeight="1"/>
    <row r="19" spans="2:5" ht="14.25" customHeight="1">
      <c r="B19" s="69" t="s">
        <v>815</v>
      </c>
    </row>
    <row r="20" spans="2:5" ht="14.25" customHeight="1">
      <c r="B20" s="72" t="s">
        <v>816</v>
      </c>
      <c r="C20" s="8"/>
      <c r="D20" s="82" t="s">
        <v>817</v>
      </c>
      <c r="E20" s="66"/>
    </row>
    <row r="21" spans="2:5" ht="14.25" customHeight="1">
      <c r="B21" s="80" t="s">
        <v>805</v>
      </c>
      <c r="C21" s="36"/>
      <c r="D21" s="40"/>
      <c r="E21" s="66"/>
    </row>
    <row r="22" spans="2:5" ht="14.25" customHeight="1">
      <c r="B22" s="70" t="s">
        <v>818</v>
      </c>
      <c r="C22" s="36"/>
      <c r="D22" s="71">
        <v>7.9298723404255297E-2</v>
      </c>
      <c r="E22" s="66"/>
    </row>
    <row r="23" spans="2:5" ht="14.25" customHeight="1">
      <c r="B23" s="78" t="s">
        <v>819</v>
      </c>
      <c r="C23" s="66"/>
      <c r="D23" s="70">
        <f>0.09876946926</f>
        <v>9.8769469260000006E-2</v>
      </c>
      <c r="E23" s="66"/>
    </row>
    <row r="24" spans="2:5" ht="14.25" customHeight="1">
      <c r="B24" s="79" t="s">
        <v>830</v>
      </c>
      <c r="C24" s="54"/>
      <c r="D24" s="41">
        <v>1.7000000000000001E-2</v>
      </c>
    </row>
    <row r="25" spans="2:5" ht="14.25" customHeight="1"/>
    <row r="26" spans="2:5" ht="14.25" customHeight="1"/>
    <row r="27" spans="2:5" ht="14.25" customHeight="1"/>
    <row r="28" spans="2:5" ht="14.25" customHeight="1"/>
    <row r="29" spans="2:5" ht="14.25" customHeight="1"/>
    <row r="30" spans="2:5" ht="14.25" customHeight="1"/>
    <row r="31" spans="2:5" ht="14.25" customHeight="1"/>
    <row r="32" spans="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137F0-5002-4034-8C76-E7DB10553732}">
  <dimension ref="A1:S112"/>
  <sheetViews>
    <sheetView workbookViewId="0">
      <selection activeCell="I13" sqref="I13"/>
    </sheetView>
  </sheetViews>
  <sheetFormatPr defaultRowHeight="14.4"/>
  <cols>
    <col min="2" max="2" width="9.44140625" bestFit="1" customWidth="1"/>
    <col min="3" max="3" width="11.21875" customWidth="1"/>
    <col min="4" max="4" width="19.88671875" bestFit="1" customWidth="1"/>
    <col min="5" max="6" width="19.21875" customWidth="1"/>
    <col min="7" max="7" width="15" customWidth="1"/>
    <col min="8" max="8" width="15" bestFit="1" customWidth="1"/>
  </cols>
  <sheetData>
    <row r="1" spans="1:19" ht="15" thickBot="1">
      <c r="A1" s="83" t="s">
        <v>841</v>
      </c>
    </row>
    <row r="2" spans="1:19">
      <c r="B2" s="84" t="s">
        <v>842</v>
      </c>
      <c r="C2" s="85" t="s">
        <v>843</v>
      </c>
      <c r="D2" s="85"/>
      <c r="E2" s="85"/>
      <c r="F2" s="85"/>
      <c r="G2" s="85"/>
      <c r="H2" s="85"/>
      <c r="I2" s="85"/>
      <c r="J2" s="85"/>
      <c r="K2" s="49"/>
      <c r="L2" s="49"/>
      <c r="M2" s="49"/>
      <c r="N2" s="49"/>
      <c r="O2" s="49"/>
      <c r="P2" s="49"/>
      <c r="Q2" s="49"/>
      <c r="R2" s="49"/>
      <c r="S2" s="53"/>
    </row>
    <row r="3" spans="1:19">
      <c r="B3" s="58"/>
      <c r="S3" s="55"/>
    </row>
    <row r="4" spans="1:19">
      <c r="B4" s="86" t="s">
        <v>844</v>
      </c>
      <c r="C4" s="87"/>
      <c r="D4" s="88"/>
      <c r="S4" s="55"/>
    </row>
    <row r="5" spans="1:19">
      <c r="B5" s="58"/>
      <c r="S5" s="55"/>
    </row>
    <row r="6" spans="1:19">
      <c r="B6" s="41" t="s">
        <v>845</v>
      </c>
      <c r="C6" s="41" t="s">
        <v>846</v>
      </c>
      <c r="D6" s="41" t="s">
        <v>847</v>
      </c>
      <c r="E6" s="41" t="s">
        <v>848</v>
      </c>
      <c r="F6" s="41" t="s">
        <v>849</v>
      </c>
      <c r="G6" s="41" t="s">
        <v>850</v>
      </c>
      <c r="H6" s="41" t="s">
        <v>851</v>
      </c>
      <c r="S6" s="55"/>
    </row>
    <row r="7" spans="1:19">
      <c r="B7" s="89">
        <v>43891</v>
      </c>
      <c r="C7" s="41">
        <v>0.33</v>
      </c>
      <c r="D7" s="41">
        <v>1.41</v>
      </c>
      <c r="E7" s="41">
        <v>0.4</v>
      </c>
      <c r="F7" s="41">
        <v>0.9</v>
      </c>
      <c r="G7" s="41">
        <v>0.62</v>
      </c>
      <c r="H7" s="41">
        <f>(D7+E7+G7+F7)/4</f>
        <v>0.83250000000000002</v>
      </c>
      <c r="S7" s="55"/>
    </row>
    <row r="8" spans="1:19">
      <c r="B8" s="89">
        <v>44256</v>
      </c>
      <c r="C8" s="41">
        <v>0.25</v>
      </c>
      <c r="D8" s="41">
        <v>1.38</v>
      </c>
      <c r="E8" s="41">
        <v>0.05</v>
      </c>
      <c r="F8" s="41">
        <v>1.05</v>
      </c>
      <c r="G8" s="41">
        <v>0.55000000000000004</v>
      </c>
      <c r="H8" s="41">
        <f>(D8+E8+G8+F8)/4</f>
        <v>0.75750000000000006</v>
      </c>
      <c r="S8" s="55"/>
    </row>
    <row r="9" spans="1:19">
      <c r="B9" s="89">
        <v>44621</v>
      </c>
      <c r="C9" s="41">
        <v>0.38</v>
      </c>
      <c r="D9" s="41">
        <v>1.33</v>
      </c>
      <c r="E9" s="41">
        <v>0.38</v>
      </c>
      <c r="F9" s="41">
        <v>1.4</v>
      </c>
      <c r="G9" s="41">
        <v>0.77</v>
      </c>
      <c r="H9" s="41">
        <f>(D9+E9+G9+F9)/4</f>
        <v>0.97</v>
      </c>
      <c r="S9" s="55"/>
    </row>
    <row r="10" spans="1:19">
      <c r="B10" s="89">
        <v>44986</v>
      </c>
      <c r="C10" s="41">
        <v>0.55000000000000004</v>
      </c>
      <c r="D10" s="41">
        <v>1.33</v>
      </c>
      <c r="E10" s="41">
        <v>0.46</v>
      </c>
      <c r="F10" s="41">
        <v>1.58</v>
      </c>
      <c r="G10" s="41">
        <v>0.63</v>
      </c>
      <c r="H10" s="41">
        <f>(D10+E10+G10+F10)/4</f>
        <v>1</v>
      </c>
      <c r="S10" s="55"/>
    </row>
    <row r="11" spans="1:19">
      <c r="B11" s="89">
        <v>45352</v>
      </c>
      <c r="C11" s="41">
        <v>0.56999999999999995</v>
      </c>
      <c r="D11" s="41">
        <v>1.24</v>
      </c>
      <c r="E11" s="41">
        <v>0.49</v>
      </c>
      <c r="F11" s="41">
        <v>1.35</v>
      </c>
      <c r="G11" s="41">
        <v>0.65</v>
      </c>
      <c r="H11" s="41">
        <f>(D11+E11+G11+F11)/4</f>
        <v>0.9325</v>
      </c>
      <c r="S11" s="55"/>
    </row>
    <row r="12" spans="1:19">
      <c r="B12" s="58"/>
      <c r="S12" s="55"/>
    </row>
    <row r="13" spans="1:19">
      <c r="B13" s="86" t="s">
        <v>852</v>
      </c>
      <c r="C13" s="87"/>
      <c r="S13" s="55"/>
    </row>
    <row r="14" spans="1:19">
      <c r="B14" s="58"/>
      <c r="S14" s="55"/>
    </row>
    <row r="15" spans="1:19">
      <c r="B15" s="41" t="s">
        <v>845</v>
      </c>
      <c r="C15" s="41" t="s">
        <v>846</v>
      </c>
      <c r="D15" s="41" t="s">
        <v>847</v>
      </c>
      <c r="E15" s="41" t="s">
        <v>848</v>
      </c>
      <c r="F15" s="41" t="s">
        <v>849</v>
      </c>
      <c r="G15" s="41" t="s">
        <v>850</v>
      </c>
      <c r="H15" s="41" t="s">
        <v>851</v>
      </c>
      <c r="S15" s="55"/>
    </row>
    <row r="16" spans="1:19">
      <c r="B16" s="89">
        <v>43891</v>
      </c>
      <c r="C16" s="41">
        <v>1.35</v>
      </c>
      <c r="D16" s="41">
        <v>1.01</v>
      </c>
      <c r="E16" s="41">
        <v>1.85</v>
      </c>
      <c r="F16" s="41">
        <v>0.91</v>
      </c>
      <c r="G16" s="41">
        <v>1.27</v>
      </c>
      <c r="H16" s="41">
        <f>(D16+E16+G16+F16)/4</f>
        <v>1.2600000000000002</v>
      </c>
      <c r="S16" s="55"/>
    </row>
    <row r="17" spans="2:19">
      <c r="B17" s="89">
        <v>44256</v>
      </c>
      <c r="C17" s="41">
        <v>1.42</v>
      </c>
      <c r="D17" s="41">
        <v>0.97</v>
      </c>
      <c r="E17" s="41">
        <v>1.48</v>
      </c>
      <c r="F17" s="41">
        <v>0.97</v>
      </c>
      <c r="G17" s="41">
        <v>1.35</v>
      </c>
      <c r="H17" s="41">
        <f>(D17+E17+G17+F17)/4</f>
        <v>1.1925000000000001</v>
      </c>
      <c r="S17" s="55"/>
    </row>
    <row r="18" spans="2:19">
      <c r="B18" s="89">
        <v>44621</v>
      </c>
      <c r="C18" s="41">
        <v>1.6</v>
      </c>
      <c r="D18" s="41">
        <v>0.95</v>
      </c>
      <c r="E18" s="41">
        <v>1.4</v>
      </c>
      <c r="F18" s="41">
        <v>0.99</v>
      </c>
      <c r="G18" s="41">
        <v>1.28</v>
      </c>
      <c r="H18" s="41">
        <f>(D18+E18+G18+F18)/4</f>
        <v>1.155</v>
      </c>
      <c r="S18" s="55"/>
    </row>
    <row r="19" spans="2:19">
      <c r="B19" s="89">
        <v>44986</v>
      </c>
      <c r="C19" s="41">
        <v>1.27</v>
      </c>
      <c r="D19" s="41">
        <v>1.04</v>
      </c>
      <c r="E19" s="41">
        <v>1.1599999999999999</v>
      </c>
      <c r="F19" s="41">
        <v>0.96</v>
      </c>
      <c r="G19" s="41">
        <v>1.32</v>
      </c>
      <c r="H19" s="41">
        <f>(D19+E19+G19+F19)/4</f>
        <v>1.1200000000000001</v>
      </c>
      <c r="S19" s="55"/>
    </row>
    <row r="20" spans="2:19">
      <c r="B20" s="89">
        <v>45352</v>
      </c>
      <c r="C20" s="41">
        <v>1.27</v>
      </c>
      <c r="D20" s="41">
        <v>1.06</v>
      </c>
      <c r="E20" s="41">
        <v>1.1200000000000001</v>
      </c>
      <c r="F20" s="41">
        <v>0.88</v>
      </c>
      <c r="G20" s="41">
        <v>1.32</v>
      </c>
      <c r="H20" s="41">
        <f>(D20+E20+G20+F20)/4</f>
        <v>1.095</v>
      </c>
      <c r="S20" s="55"/>
    </row>
    <row r="21" spans="2:19">
      <c r="B21" s="58"/>
      <c r="S21" s="55"/>
    </row>
    <row r="22" spans="2:19">
      <c r="B22" s="86" t="s">
        <v>853</v>
      </c>
      <c r="C22" s="87"/>
      <c r="E22" s="87" t="s">
        <v>854</v>
      </c>
      <c r="F22" s="87"/>
      <c r="S22" s="55"/>
    </row>
    <row r="23" spans="2:19">
      <c r="B23" s="58"/>
      <c r="S23" s="55"/>
    </row>
    <row r="24" spans="2:19">
      <c r="B24" s="41" t="s">
        <v>845</v>
      </c>
      <c r="C24" s="41" t="s">
        <v>846</v>
      </c>
      <c r="D24" s="41" t="s">
        <v>847</v>
      </c>
      <c r="E24" s="41" t="s">
        <v>848</v>
      </c>
      <c r="F24" s="41" t="s">
        <v>849</v>
      </c>
      <c r="G24" s="41" t="s">
        <v>850</v>
      </c>
      <c r="H24" s="41" t="s">
        <v>851</v>
      </c>
      <c r="S24" s="55"/>
    </row>
    <row r="25" spans="2:19">
      <c r="B25" s="89">
        <v>43891</v>
      </c>
      <c r="C25" s="41">
        <v>2.2799999999999998</v>
      </c>
      <c r="D25" s="41">
        <v>2.97</v>
      </c>
      <c r="E25" s="41">
        <v>0.81</v>
      </c>
      <c r="F25" s="41">
        <v>3.68</v>
      </c>
      <c r="G25" s="41">
        <v>1.24</v>
      </c>
      <c r="H25" s="41">
        <f>(D25+E25+G25+F25)/4</f>
        <v>2.1750000000000003</v>
      </c>
      <c r="S25" s="55"/>
    </row>
    <row r="26" spans="2:19">
      <c r="B26" s="89">
        <v>44256</v>
      </c>
      <c r="C26" s="41">
        <v>2.76</v>
      </c>
      <c r="D26" s="41">
        <v>2.77</v>
      </c>
      <c r="E26" s="41">
        <v>0.41</v>
      </c>
      <c r="F26" s="41">
        <v>2.8</v>
      </c>
      <c r="G26" s="41">
        <v>1.42</v>
      </c>
      <c r="H26" s="41">
        <f>(D26+E26+G26+F26)/4</f>
        <v>1.8499999999999999</v>
      </c>
      <c r="S26" s="55"/>
    </row>
    <row r="27" spans="2:19">
      <c r="B27" s="89">
        <v>44621</v>
      </c>
      <c r="C27" s="41">
        <v>3.23</v>
      </c>
      <c r="D27" s="41">
        <v>4.57</v>
      </c>
      <c r="E27" s="41">
        <v>1.24</v>
      </c>
      <c r="F27" s="41">
        <v>2.46</v>
      </c>
      <c r="G27" s="41">
        <v>1.33</v>
      </c>
      <c r="H27" s="41">
        <f>(D27+E27+G27+F27)/4</f>
        <v>2.4000000000000004</v>
      </c>
      <c r="S27" s="55"/>
    </row>
    <row r="28" spans="2:19">
      <c r="B28" s="89">
        <v>44986</v>
      </c>
      <c r="C28" s="41">
        <v>3.02</v>
      </c>
      <c r="D28" s="41">
        <v>4.4400000000000004</v>
      </c>
      <c r="E28" s="41">
        <v>0.72</v>
      </c>
      <c r="F28" s="41">
        <v>2.99</v>
      </c>
      <c r="G28" s="41">
        <v>1.48</v>
      </c>
      <c r="H28" s="41">
        <f>(D28+E28+G28+F28)/4</f>
        <v>2.4075000000000002</v>
      </c>
      <c r="S28" s="55"/>
    </row>
    <row r="29" spans="2:19">
      <c r="B29" s="89">
        <v>45352</v>
      </c>
      <c r="C29" s="41">
        <v>3.27</v>
      </c>
      <c r="D29" s="41">
        <v>4.46</v>
      </c>
      <c r="E29" s="41">
        <v>1.08</v>
      </c>
      <c r="F29" s="41">
        <v>1.7</v>
      </c>
      <c r="G29" s="41">
        <v>1.79</v>
      </c>
      <c r="H29" s="41">
        <f>(D29+E29+G29+F29)/4</f>
        <v>2.2574999999999998</v>
      </c>
      <c r="S29" s="55"/>
    </row>
    <row r="30" spans="2:19">
      <c r="B30" s="58"/>
      <c r="S30" s="55"/>
    </row>
    <row r="31" spans="2:19">
      <c r="B31" s="90" t="s">
        <v>855</v>
      </c>
      <c r="C31" s="91"/>
      <c r="D31" s="91"/>
      <c r="G31" s="91">
        <v>5</v>
      </c>
      <c r="S31" s="55"/>
    </row>
    <row r="32" spans="2:19">
      <c r="B32" s="58"/>
      <c r="S32" s="55"/>
    </row>
    <row r="33" spans="2:19">
      <c r="B33" s="92" t="s">
        <v>856</v>
      </c>
      <c r="C33" s="93"/>
      <c r="D33" s="93"/>
      <c r="E33" s="93"/>
      <c r="F33" s="93"/>
      <c r="G33" s="93"/>
      <c r="H33" s="93"/>
      <c r="I33" s="94"/>
      <c r="S33" s="55"/>
    </row>
    <row r="34" spans="2:19">
      <c r="B34" s="95" t="s">
        <v>857</v>
      </c>
      <c r="I34" s="96"/>
      <c r="S34" s="55"/>
    </row>
    <row r="35" spans="2:19">
      <c r="B35" s="95" t="s">
        <v>858</v>
      </c>
      <c r="I35" s="96"/>
      <c r="S35" s="55"/>
    </row>
    <row r="36" spans="2:19">
      <c r="B36" s="95"/>
      <c r="I36" s="96"/>
      <c r="S36" s="55"/>
    </row>
    <row r="37" spans="2:19">
      <c r="B37" s="95" t="s">
        <v>859</v>
      </c>
      <c r="I37" s="96"/>
      <c r="S37" s="55"/>
    </row>
    <row r="38" spans="2:19">
      <c r="B38" s="95" t="s">
        <v>860</v>
      </c>
      <c r="I38" s="96"/>
      <c r="S38" s="55"/>
    </row>
    <row r="39" spans="2:19">
      <c r="B39" s="97"/>
      <c r="I39" s="96"/>
      <c r="S39" s="55"/>
    </row>
    <row r="40" spans="2:19">
      <c r="B40" s="95" t="s">
        <v>861</v>
      </c>
      <c r="I40" s="96"/>
      <c r="S40" s="55"/>
    </row>
    <row r="41" spans="2:19">
      <c r="B41" s="98" t="s">
        <v>862</v>
      </c>
      <c r="C41" s="99"/>
      <c r="D41" s="99"/>
      <c r="E41" s="99"/>
      <c r="F41" s="99"/>
      <c r="G41" s="99"/>
      <c r="H41" s="99"/>
      <c r="I41" s="100"/>
      <c r="S41" s="55"/>
    </row>
    <row r="42" spans="2:19">
      <c r="B42" s="58"/>
      <c r="S42" s="55"/>
    </row>
    <row r="43" spans="2:19">
      <c r="B43" s="58"/>
      <c r="S43" s="55"/>
    </row>
    <row r="44" spans="2:19">
      <c r="B44" s="58"/>
      <c r="S44" s="55"/>
    </row>
    <row r="45" spans="2:19">
      <c r="B45" s="58"/>
      <c r="S45" s="55"/>
    </row>
    <row r="46" spans="2:19">
      <c r="B46" s="58"/>
      <c r="S46" s="55"/>
    </row>
    <row r="47" spans="2:19">
      <c r="B47" s="58"/>
      <c r="S47" s="55"/>
    </row>
    <row r="48" spans="2:19">
      <c r="B48" s="58"/>
      <c r="S48" s="55"/>
    </row>
    <row r="49" spans="2:19">
      <c r="B49" s="58"/>
      <c r="S49" s="55"/>
    </row>
    <row r="50" spans="2:19">
      <c r="B50" s="58"/>
      <c r="S50" s="55"/>
    </row>
    <row r="51" spans="2:19">
      <c r="B51" s="58"/>
      <c r="S51" s="55"/>
    </row>
    <row r="52" spans="2:19">
      <c r="B52" s="58"/>
      <c r="S52" s="55"/>
    </row>
    <row r="53" spans="2:19">
      <c r="B53" s="58"/>
      <c r="S53" s="55"/>
    </row>
    <row r="54" spans="2:19">
      <c r="B54" s="58"/>
      <c r="S54" s="55"/>
    </row>
    <row r="55" spans="2:19">
      <c r="B55" s="58"/>
      <c r="S55" s="55"/>
    </row>
    <row r="56" spans="2:19" ht="15" thickBot="1">
      <c r="B56" s="59"/>
      <c r="C56" s="50"/>
      <c r="D56" s="50"/>
      <c r="E56" s="50"/>
      <c r="F56" s="50"/>
      <c r="G56" s="50"/>
      <c r="H56" s="50"/>
      <c r="I56" s="50"/>
      <c r="J56" s="50"/>
      <c r="K56" s="50"/>
      <c r="L56" s="50"/>
      <c r="M56" s="50"/>
      <c r="N56" s="50"/>
      <c r="O56" s="50"/>
      <c r="P56" s="50"/>
      <c r="Q56" s="50"/>
      <c r="R56" s="50"/>
      <c r="S56" s="51"/>
    </row>
    <row r="58" spans="2:19" ht="15" thickBot="1"/>
    <row r="59" spans="2:19">
      <c r="B59" s="84" t="s">
        <v>863</v>
      </c>
      <c r="C59" s="85" t="s">
        <v>864</v>
      </c>
      <c r="D59" s="49"/>
      <c r="E59" s="49"/>
      <c r="F59" s="49"/>
      <c r="G59" s="49"/>
      <c r="H59" s="49"/>
      <c r="I59" s="49"/>
      <c r="J59" s="49"/>
      <c r="K59" s="49"/>
      <c r="L59" s="49"/>
      <c r="M59" s="49"/>
      <c r="N59" s="49"/>
      <c r="O59" s="49"/>
      <c r="P59" s="49"/>
      <c r="Q59" s="53"/>
    </row>
    <row r="60" spans="2:19">
      <c r="B60" s="58"/>
      <c r="Q60" s="55"/>
    </row>
    <row r="61" spans="2:19">
      <c r="B61" s="86" t="s">
        <v>865</v>
      </c>
      <c r="C61" s="87"/>
      <c r="Q61" s="55"/>
    </row>
    <row r="62" spans="2:19">
      <c r="B62" s="58"/>
      <c r="Q62" s="55"/>
    </row>
    <row r="63" spans="2:19">
      <c r="B63" s="56" t="s">
        <v>845</v>
      </c>
      <c r="C63" s="41" t="s">
        <v>846</v>
      </c>
      <c r="D63" s="41" t="s">
        <v>847</v>
      </c>
      <c r="E63" s="41" t="s">
        <v>848</v>
      </c>
      <c r="F63" s="41" t="s">
        <v>849</v>
      </c>
      <c r="G63" s="41" t="s">
        <v>850</v>
      </c>
      <c r="H63" s="41" t="s">
        <v>851</v>
      </c>
      <c r="Q63" s="55"/>
    </row>
    <row r="64" spans="2:19">
      <c r="B64" s="101">
        <v>43891</v>
      </c>
      <c r="C64" s="41">
        <v>30.02</v>
      </c>
      <c r="D64" s="41">
        <v>10.220000000000001</v>
      </c>
      <c r="E64" s="41">
        <v>39.21</v>
      </c>
      <c r="F64" s="41">
        <v>10.75</v>
      </c>
      <c r="G64" s="41">
        <v>4.04</v>
      </c>
      <c r="H64" s="41">
        <f>(D64+E64+G64+F64)/4</f>
        <v>16.055</v>
      </c>
      <c r="Q64" s="55"/>
    </row>
    <row r="65" spans="2:17">
      <c r="B65" s="101">
        <v>44256</v>
      </c>
      <c r="C65" s="41">
        <v>40.57</v>
      </c>
      <c r="D65" s="41">
        <v>13.99</v>
      </c>
      <c r="E65" s="41">
        <v>-0.73</v>
      </c>
      <c r="F65" s="41">
        <v>6.57</v>
      </c>
      <c r="G65" s="41">
        <v>2.0499999999999998</v>
      </c>
      <c r="H65" s="41">
        <f>(D65+E65+G65+F65)/4</f>
        <v>5.47</v>
      </c>
      <c r="Q65" s="55"/>
    </row>
    <row r="66" spans="2:17">
      <c r="B66" s="101">
        <v>44621</v>
      </c>
      <c r="C66" s="41">
        <v>34.61</v>
      </c>
      <c r="D66" s="41">
        <v>16.62</v>
      </c>
      <c r="E66" s="41">
        <v>-14</v>
      </c>
      <c r="F66" s="41">
        <v>2.06</v>
      </c>
      <c r="G66" s="41">
        <v>2.79</v>
      </c>
      <c r="H66" s="41">
        <f>(D66+E66+G66+F66)/4</f>
        <v>1.8675000000000002</v>
      </c>
      <c r="Q66" s="55"/>
    </row>
    <row r="67" spans="2:17">
      <c r="B67" s="101">
        <v>44986</v>
      </c>
      <c r="C67" s="41">
        <v>32.75</v>
      </c>
      <c r="D67" s="41">
        <v>17.73</v>
      </c>
      <c r="E67" s="41">
        <v>-112.15</v>
      </c>
      <c r="F67" s="41">
        <v>1.89</v>
      </c>
      <c r="G67" s="41">
        <v>3.19</v>
      </c>
      <c r="H67" s="41">
        <f>(D67+E67+G67+F67)/4</f>
        <v>-22.335000000000001</v>
      </c>
      <c r="Q67" s="55"/>
    </row>
    <row r="68" spans="2:17">
      <c r="B68" s="101">
        <v>45352</v>
      </c>
      <c r="C68" s="41">
        <v>32.81</v>
      </c>
      <c r="D68" s="41">
        <v>18.64</v>
      </c>
      <c r="E68" s="41">
        <v>-51.39</v>
      </c>
      <c r="F68" s="41">
        <v>-3.17</v>
      </c>
      <c r="G68" s="41">
        <v>7</v>
      </c>
      <c r="H68" s="41">
        <f>(D68+E68+G68+F68)/4</f>
        <v>-7.23</v>
      </c>
      <c r="Q68" s="55"/>
    </row>
    <row r="69" spans="2:17">
      <c r="B69" s="58"/>
      <c r="Q69" s="55"/>
    </row>
    <row r="70" spans="2:17">
      <c r="B70" s="86" t="s">
        <v>866</v>
      </c>
      <c r="C70" s="87"/>
      <c r="D70" s="87"/>
      <c r="Q70" s="55"/>
    </row>
    <row r="71" spans="2:17">
      <c r="B71" s="58"/>
      <c r="Q71" s="55"/>
    </row>
    <row r="72" spans="2:17">
      <c r="B72" s="56" t="s">
        <v>845</v>
      </c>
      <c r="C72" s="41" t="s">
        <v>846</v>
      </c>
      <c r="D72" s="41" t="s">
        <v>847</v>
      </c>
      <c r="E72" s="41" t="s">
        <v>848</v>
      </c>
      <c r="F72" s="41" t="s">
        <v>849</v>
      </c>
      <c r="G72" s="41" t="s">
        <v>850</v>
      </c>
      <c r="H72" s="41" t="s">
        <v>851</v>
      </c>
      <c r="Q72" s="55"/>
    </row>
    <row r="73" spans="2:17">
      <c r="B73" s="101">
        <v>43891</v>
      </c>
      <c r="C73" s="41">
        <v>13.09</v>
      </c>
      <c r="D73" s="41">
        <v>8.9</v>
      </c>
      <c r="E73" s="41">
        <v>9.8699999999999992</v>
      </c>
      <c r="F73" s="41">
        <v>23.95</v>
      </c>
      <c r="G73" s="41">
        <v>6.03</v>
      </c>
      <c r="H73" s="41">
        <f>(D73+E73+G73+F73)/4</f>
        <v>12.1875</v>
      </c>
      <c r="Q73" s="55"/>
    </row>
    <row r="74" spans="2:17">
      <c r="B74" s="101">
        <v>44256</v>
      </c>
      <c r="C74" s="41">
        <v>15.92</v>
      </c>
      <c r="D74" s="41">
        <v>11.57</v>
      </c>
      <c r="E74" s="41">
        <v>-0.18</v>
      </c>
      <c r="F74" s="41">
        <v>14.31</v>
      </c>
      <c r="G74" s="41">
        <v>2.97</v>
      </c>
      <c r="H74" s="41">
        <f>(D74+E74+G74+F74)/4</f>
        <v>7.1675000000000004</v>
      </c>
      <c r="Q74" s="55"/>
    </row>
    <row r="75" spans="2:17">
      <c r="B75" s="101">
        <v>44621</v>
      </c>
      <c r="C75" s="41">
        <v>11.81</v>
      </c>
      <c r="D75" s="41">
        <v>12.58</v>
      </c>
      <c r="E75" s="41">
        <v>-3.63</v>
      </c>
      <c r="F75" s="41">
        <v>4.43</v>
      </c>
      <c r="G75" s="41">
        <v>3.88</v>
      </c>
      <c r="H75" s="41">
        <f>(D75+E75+G75+F75)/4</f>
        <v>4.3149999999999995</v>
      </c>
      <c r="Q75" s="55"/>
    </row>
    <row r="76" spans="2:17">
      <c r="B76" s="101">
        <v>44986</v>
      </c>
      <c r="C76" s="41">
        <v>9.99</v>
      </c>
      <c r="D76" s="41">
        <v>12.38</v>
      </c>
      <c r="E76" s="41">
        <v>-43.49</v>
      </c>
      <c r="F76" s="41">
        <v>4.03</v>
      </c>
      <c r="G76" s="41">
        <v>4.25</v>
      </c>
      <c r="H76" s="41">
        <f>(D76+E76+G76+F76)/4</f>
        <v>-5.7074999999999996</v>
      </c>
      <c r="Q76" s="55"/>
    </row>
    <row r="77" spans="2:17">
      <c r="B77" s="101">
        <v>45352</v>
      </c>
      <c r="C77" s="41">
        <v>9.26</v>
      </c>
      <c r="D77" s="41">
        <v>12.06</v>
      </c>
      <c r="E77" s="41">
        <v>-30.06</v>
      </c>
      <c r="F77" s="41">
        <v>-7.37</v>
      </c>
      <c r="G77" s="41">
        <v>8.3800000000000008</v>
      </c>
      <c r="H77" s="41">
        <f>(D77+E77+G77+F77)/4</f>
        <v>-4.2474999999999996</v>
      </c>
      <c r="Q77" s="55"/>
    </row>
    <row r="78" spans="2:17">
      <c r="B78" s="58"/>
      <c r="Q78" s="55"/>
    </row>
    <row r="79" spans="2:17">
      <c r="B79" s="86" t="s">
        <v>867</v>
      </c>
      <c r="C79" s="87"/>
      <c r="Q79" s="55"/>
    </row>
    <row r="80" spans="2:17">
      <c r="B80" s="58"/>
      <c r="Q80" s="55"/>
    </row>
    <row r="81" spans="2:17">
      <c r="B81" s="56" t="s">
        <v>845</v>
      </c>
      <c r="C81" s="41" t="s">
        <v>846</v>
      </c>
      <c r="D81" s="41" t="s">
        <v>847</v>
      </c>
      <c r="E81" s="41" t="s">
        <v>848</v>
      </c>
      <c r="F81" s="41" t="s">
        <v>849</v>
      </c>
      <c r="G81" s="41" t="s">
        <v>850</v>
      </c>
      <c r="H81" s="41" t="s">
        <v>851</v>
      </c>
      <c r="Q81" s="55"/>
    </row>
    <row r="82" spans="2:17">
      <c r="B82" s="101">
        <v>43891</v>
      </c>
      <c r="C82" s="41">
        <v>0.16</v>
      </c>
      <c r="D82" s="41">
        <v>0.12</v>
      </c>
      <c r="E82" s="41">
        <v>3.88</v>
      </c>
      <c r="F82" s="41">
        <v>0.17</v>
      </c>
      <c r="G82" s="41">
        <v>0.21</v>
      </c>
      <c r="H82" s="41">
        <f>(D82+E82+G82+F82)/4</f>
        <v>1.095</v>
      </c>
      <c r="Q82" s="55"/>
    </row>
    <row r="83" spans="2:17">
      <c r="B83" s="101">
        <v>44256</v>
      </c>
      <c r="C83" s="41">
        <v>0.11</v>
      </c>
      <c r="D83" s="41">
        <v>0.13</v>
      </c>
      <c r="E83" s="41">
        <v>-0.02</v>
      </c>
      <c r="F83" s="41">
        <v>0.03</v>
      </c>
      <c r="G83" s="41">
        <v>0.03</v>
      </c>
      <c r="H83" s="41">
        <f>(D83+E83+G83+F83)/4</f>
        <v>4.2500000000000003E-2</v>
      </c>
      <c r="Q83" s="55"/>
    </row>
    <row r="84" spans="2:17">
      <c r="B84" s="101">
        <v>44621</v>
      </c>
      <c r="C84" s="41">
        <v>0.09</v>
      </c>
      <c r="D84" s="41">
        <v>0.12</v>
      </c>
      <c r="E84" s="41">
        <v>-0.12</v>
      </c>
      <c r="F84" s="41">
        <v>0.01</v>
      </c>
      <c r="G84" s="41">
        <v>0.05</v>
      </c>
      <c r="H84" s="41">
        <f>(D84+E84+G84+F84)/4</f>
        <v>1.5000000000000001E-2</v>
      </c>
      <c r="Q84" s="55"/>
    </row>
    <row r="85" spans="2:17">
      <c r="B85" s="101">
        <v>44986</v>
      </c>
      <c r="C85" s="41">
        <v>0.06</v>
      </c>
      <c r="D85" s="41">
        <v>0.1</v>
      </c>
      <c r="E85" s="41">
        <v>-0.63</v>
      </c>
      <c r="F85" s="41">
        <v>0.01</v>
      </c>
      <c r="G85" s="41">
        <v>0.03</v>
      </c>
      <c r="H85" s="41">
        <f>(D85+E85+G85+F85)/4</f>
        <v>-0.1225</v>
      </c>
      <c r="Q85" s="55"/>
    </row>
    <row r="86" spans="2:17">
      <c r="B86" s="101">
        <v>45352</v>
      </c>
      <c r="C86" s="41">
        <v>0.03</v>
      </c>
      <c r="D86" s="41">
        <v>0.06</v>
      </c>
      <c r="E86" s="41">
        <v>-0.18</v>
      </c>
      <c r="F86" s="41">
        <v>-0.03</v>
      </c>
      <c r="G86" s="41">
        <v>0.02</v>
      </c>
      <c r="H86" s="41">
        <f>(D86+E86+G86+F86)/4</f>
        <v>-3.2500000000000001E-2</v>
      </c>
      <c r="Q86" s="55"/>
    </row>
    <row r="87" spans="2:17">
      <c r="B87" s="58"/>
      <c r="Q87" s="55"/>
    </row>
    <row r="88" spans="2:17">
      <c r="B88" s="86" t="s">
        <v>868</v>
      </c>
      <c r="C88" s="87"/>
      <c r="Q88" s="55"/>
    </row>
    <row r="89" spans="2:17">
      <c r="B89" s="58"/>
      <c r="Q89" s="55"/>
    </row>
    <row r="90" spans="2:17">
      <c r="B90" s="56" t="s">
        <v>845</v>
      </c>
      <c r="C90" s="41" t="s">
        <v>846</v>
      </c>
      <c r="D90" s="41" t="s">
        <v>869</v>
      </c>
      <c r="Q90" s="55"/>
    </row>
    <row r="91" spans="2:17">
      <c r="B91" s="56">
        <v>2023</v>
      </c>
      <c r="C91" s="41">
        <v>0.67</v>
      </c>
      <c r="D91" s="41">
        <v>0.79</v>
      </c>
      <c r="Q91" s="55"/>
    </row>
    <row r="92" spans="2:17">
      <c r="B92" s="58"/>
      <c r="Q92" s="55"/>
    </row>
    <row r="93" spans="2:17">
      <c r="B93" s="90" t="s">
        <v>870</v>
      </c>
      <c r="C93" s="91"/>
      <c r="D93" s="91"/>
      <c r="E93" s="91"/>
      <c r="F93" s="91"/>
      <c r="H93" s="91">
        <v>3.5</v>
      </c>
      <c r="Q93" s="55"/>
    </row>
    <row r="94" spans="2:17">
      <c r="B94" s="58"/>
      <c r="Q94" s="55"/>
    </row>
    <row r="95" spans="2:17">
      <c r="B95" s="102" t="s">
        <v>856</v>
      </c>
      <c r="C95" s="93"/>
      <c r="D95" s="93"/>
      <c r="E95" s="93"/>
      <c r="F95" s="93"/>
      <c r="G95" s="93"/>
      <c r="H95" s="93"/>
      <c r="I95" s="94"/>
      <c r="Q95" s="55"/>
    </row>
    <row r="96" spans="2:17">
      <c r="B96" s="58" t="s">
        <v>871</v>
      </c>
      <c r="I96" s="96"/>
      <c r="Q96" s="55"/>
    </row>
    <row r="97" spans="2:17">
      <c r="B97" s="58" t="s">
        <v>872</v>
      </c>
      <c r="I97" s="96"/>
      <c r="Q97" s="55"/>
    </row>
    <row r="98" spans="2:17">
      <c r="B98" s="58"/>
      <c r="I98" s="96"/>
      <c r="Q98" s="55"/>
    </row>
    <row r="99" spans="2:17">
      <c r="B99" s="58" t="s">
        <v>873</v>
      </c>
      <c r="I99" s="96"/>
      <c r="Q99" s="55"/>
    </row>
    <row r="100" spans="2:17">
      <c r="B100" s="58" t="s">
        <v>874</v>
      </c>
      <c r="I100" s="96"/>
      <c r="Q100" s="55"/>
    </row>
    <row r="101" spans="2:17">
      <c r="B101" s="58"/>
      <c r="I101" s="96"/>
      <c r="Q101" s="55"/>
    </row>
    <row r="102" spans="2:17">
      <c r="B102" s="58" t="s">
        <v>875</v>
      </c>
      <c r="I102" s="96"/>
      <c r="Q102" s="55"/>
    </row>
    <row r="103" spans="2:17">
      <c r="B103" s="58" t="s">
        <v>876</v>
      </c>
      <c r="I103" s="96"/>
      <c r="Q103" s="55"/>
    </row>
    <row r="104" spans="2:17">
      <c r="B104" s="58" t="s">
        <v>877</v>
      </c>
      <c r="I104" s="96"/>
      <c r="Q104" s="55"/>
    </row>
    <row r="105" spans="2:17">
      <c r="B105" s="58"/>
      <c r="I105" s="96"/>
      <c r="Q105" s="55"/>
    </row>
    <row r="106" spans="2:17">
      <c r="B106" s="58" t="s">
        <v>878</v>
      </c>
      <c r="I106" s="96"/>
      <c r="Q106" s="55"/>
    </row>
    <row r="107" spans="2:17">
      <c r="B107" s="103" t="s">
        <v>879</v>
      </c>
      <c r="C107" s="99"/>
      <c r="D107" s="99"/>
      <c r="E107" s="99"/>
      <c r="F107" s="99"/>
      <c r="G107" s="99"/>
      <c r="H107" s="99"/>
      <c r="I107" s="100"/>
      <c r="Q107" s="55"/>
    </row>
    <row r="108" spans="2:17">
      <c r="B108" s="58"/>
      <c r="Q108" s="55"/>
    </row>
    <row r="109" spans="2:17">
      <c r="B109" s="58"/>
      <c r="Q109" s="55"/>
    </row>
    <row r="110" spans="2:17">
      <c r="B110" s="58"/>
      <c r="Q110" s="55"/>
    </row>
    <row r="111" spans="2:17">
      <c r="B111" s="58"/>
      <c r="Q111" s="55"/>
    </row>
    <row r="112" spans="2:17" ht="15" thickBot="1">
      <c r="B112" s="59"/>
      <c r="C112" s="50"/>
      <c r="D112" s="50"/>
      <c r="E112" s="50"/>
      <c r="F112" s="50"/>
      <c r="G112" s="50"/>
      <c r="H112" s="50"/>
      <c r="I112" s="50"/>
      <c r="J112" s="50"/>
      <c r="K112" s="50"/>
      <c r="L112" s="50"/>
      <c r="M112" s="50"/>
      <c r="N112" s="50"/>
      <c r="O112" s="50"/>
      <c r="P112" s="50"/>
      <c r="Q112" s="5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8F37-8CC6-4A0A-8F09-5AAE1A64903C}">
  <dimension ref="A1:R252"/>
  <sheetViews>
    <sheetView workbookViewId="0">
      <selection activeCell="I20" sqref="I20"/>
    </sheetView>
  </sheetViews>
  <sheetFormatPr defaultRowHeight="14.4"/>
  <cols>
    <col min="1" max="1" width="11.44140625" customWidth="1"/>
    <col min="2" max="2" width="13.5546875" customWidth="1"/>
    <col min="5" max="5" width="14" customWidth="1"/>
    <col min="6" max="6" width="11.109375" customWidth="1"/>
    <col min="7" max="7" width="8.88671875" customWidth="1"/>
    <col min="9" max="9" width="23.44140625" bestFit="1" customWidth="1"/>
    <col min="17" max="17" width="41" customWidth="1"/>
  </cols>
  <sheetData>
    <row r="1" spans="1:10">
      <c r="A1" s="104" t="s">
        <v>880</v>
      </c>
      <c r="B1" s="83" t="s">
        <v>881</v>
      </c>
      <c r="C1" s="83"/>
      <c r="D1" s="83"/>
      <c r="E1" s="83"/>
      <c r="F1" s="83"/>
      <c r="G1" s="83"/>
      <c r="H1" s="83"/>
      <c r="I1" s="83"/>
    </row>
    <row r="2" spans="1:10">
      <c r="B2" s="83" t="s">
        <v>882</v>
      </c>
      <c r="C2" s="83"/>
      <c r="D2" s="83"/>
      <c r="E2" s="83"/>
      <c r="F2" s="83"/>
      <c r="G2" s="83"/>
      <c r="H2" s="83"/>
      <c r="I2" s="83"/>
    </row>
    <row r="3" spans="1:10">
      <c r="A3" s="41"/>
      <c r="B3" s="105" t="s">
        <v>883</v>
      </c>
      <c r="C3" s="41"/>
      <c r="D3" s="41"/>
      <c r="E3" s="106" t="s">
        <v>884</v>
      </c>
      <c r="F3" s="41"/>
      <c r="I3" s="107" t="s">
        <v>885</v>
      </c>
      <c r="J3" s="41"/>
    </row>
    <row r="4" spans="1:10">
      <c r="A4" s="105" t="s">
        <v>3</v>
      </c>
      <c r="B4" s="105" t="s">
        <v>886</v>
      </c>
      <c r="C4" s="105" t="s">
        <v>887</v>
      </c>
      <c r="D4" s="41"/>
      <c r="E4" s="106" t="s">
        <v>888</v>
      </c>
      <c r="F4" s="106" t="s">
        <v>889</v>
      </c>
      <c r="I4" s="105" t="s">
        <v>890</v>
      </c>
      <c r="J4" s="106" t="s">
        <v>884</v>
      </c>
    </row>
    <row r="5" spans="1:10">
      <c r="A5" s="108">
        <v>45615</v>
      </c>
      <c r="B5" s="109">
        <v>1194.8499999999999</v>
      </c>
      <c r="C5" s="41"/>
      <c r="D5" s="41"/>
      <c r="E5" s="41">
        <v>23518.5</v>
      </c>
      <c r="F5" s="41"/>
      <c r="I5" s="41"/>
      <c r="J5" s="41"/>
    </row>
    <row r="6" spans="1:10">
      <c r="A6" s="108">
        <v>45614</v>
      </c>
      <c r="B6" s="109">
        <v>1196.8499999999999</v>
      </c>
      <c r="C6" s="41">
        <f>(((B6-B5)/B5)*100)</f>
        <v>0.16738502740929825</v>
      </c>
      <c r="D6" s="41"/>
      <c r="E6" s="41">
        <v>23453.8</v>
      </c>
      <c r="F6" s="41">
        <f>((E6-E5)/E5)*100</f>
        <v>-0.27510257882093131</v>
      </c>
      <c r="I6" s="105">
        <f t="shared" ref="I6:I69" si="0">_xlfn.STDEV.P(C6:C35)</f>
        <v>1.8826803491539992</v>
      </c>
      <c r="J6" s="106">
        <f t="shared" ref="J6:J69" si="1">_xlfn.STDEV.P(F6:F35)</f>
        <v>0.67833818966671511</v>
      </c>
    </row>
    <row r="7" spans="1:10">
      <c r="A7" s="108">
        <v>45610</v>
      </c>
      <c r="B7" s="109">
        <v>1199</v>
      </c>
      <c r="C7" s="41">
        <f>(((B7-B6)/B6)*100)</f>
        <v>0.1796382169862632</v>
      </c>
      <c r="D7" s="41"/>
      <c r="E7" s="41">
        <v>23532.7</v>
      </c>
      <c r="F7" s="41">
        <f t="shared" ref="F7:F70" si="2">((E7-E6)/E6)*100</f>
        <v>0.33640604081215608</v>
      </c>
      <c r="I7" s="105">
        <f t="shared" si="0"/>
        <v>1.9537555942280416</v>
      </c>
      <c r="J7" s="106">
        <f t="shared" si="1"/>
        <v>0.68432637285495002</v>
      </c>
    </row>
    <row r="8" spans="1:10">
      <c r="A8" s="108">
        <v>45609</v>
      </c>
      <c r="B8" s="109">
        <v>1186.7</v>
      </c>
      <c r="C8" s="41">
        <f t="shared" ref="C8:C71" si="3">(((B8-B7)/B7)*100)</f>
        <v>-1.0258548790658846</v>
      </c>
      <c r="D8" s="41"/>
      <c r="E8" s="41">
        <v>23559.05</v>
      </c>
      <c r="F8" s="41">
        <f t="shared" si="2"/>
        <v>0.11197185193368608</v>
      </c>
      <c r="I8" s="105">
        <f t="shared" si="0"/>
        <v>2.0239647609354794</v>
      </c>
      <c r="J8" s="106">
        <f t="shared" si="1"/>
        <v>0.69634884980133482</v>
      </c>
    </row>
    <row r="9" spans="1:10">
      <c r="A9" s="108">
        <v>45608</v>
      </c>
      <c r="B9" s="109">
        <v>1241.6500000000001</v>
      </c>
      <c r="C9" s="41">
        <f t="shared" si="3"/>
        <v>4.6304879076430474</v>
      </c>
      <c r="D9" s="41"/>
      <c r="E9" s="41">
        <v>23883.45</v>
      </c>
      <c r="F9" s="41">
        <f t="shared" si="2"/>
        <v>1.3769655397819582</v>
      </c>
      <c r="I9" s="105">
        <f t="shared" si="0"/>
        <v>2.0511399642888706</v>
      </c>
      <c r="J9" s="106">
        <f t="shared" si="1"/>
        <v>0.77691855697448098</v>
      </c>
    </row>
    <row r="10" spans="1:10">
      <c r="A10" s="108">
        <v>45607</v>
      </c>
      <c r="B10" s="109">
        <v>1250</v>
      </c>
      <c r="C10" s="41">
        <f t="shared" si="3"/>
        <v>0.67249224821808951</v>
      </c>
      <c r="D10" s="41"/>
      <c r="E10" s="41">
        <v>24141.3</v>
      </c>
      <c r="F10" s="41">
        <f t="shared" si="2"/>
        <v>1.0796178943996724</v>
      </c>
      <c r="I10" s="105">
        <f t="shared" si="0"/>
        <v>1.9075674962749491</v>
      </c>
      <c r="J10" s="106">
        <f t="shared" si="1"/>
        <v>0.7520215655661302</v>
      </c>
    </row>
    <row r="11" spans="1:10">
      <c r="A11" s="108">
        <v>45604</v>
      </c>
      <c r="B11" s="109">
        <v>1246.9000000000001</v>
      </c>
      <c r="C11" s="41">
        <f t="shared" si="3"/>
        <v>-0.24799999999999273</v>
      </c>
      <c r="D11" s="41"/>
      <c r="E11" s="41">
        <v>24148.2</v>
      </c>
      <c r="F11" s="41">
        <f t="shared" si="2"/>
        <v>2.8581725093517977E-2</v>
      </c>
      <c r="I11" s="105">
        <f t="shared" si="0"/>
        <v>1.9636720468750928</v>
      </c>
      <c r="J11" s="106">
        <f t="shared" si="1"/>
        <v>0.76700560839684206</v>
      </c>
    </row>
    <row r="12" spans="1:10">
      <c r="A12" s="108">
        <v>45603</v>
      </c>
      <c r="B12" s="109">
        <v>1270.5999999999999</v>
      </c>
      <c r="C12" s="41">
        <f t="shared" si="3"/>
        <v>1.900713770149957</v>
      </c>
      <c r="D12" s="41"/>
      <c r="E12" s="41">
        <v>24199.35</v>
      </c>
      <c r="F12" s="41">
        <f t="shared" si="2"/>
        <v>0.21181702984072442</v>
      </c>
      <c r="I12" s="105">
        <f t="shared" si="0"/>
        <v>2.2886031630181987</v>
      </c>
      <c r="J12" s="106">
        <f t="shared" si="1"/>
        <v>0.76607018544726824</v>
      </c>
    </row>
    <row r="13" spans="1:10">
      <c r="A13" s="108">
        <v>45602</v>
      </c>
      <c r="B13" s="109">
        <v>1276.3499999999999</v>
      </c>
      <c r="C13" s="41">
        <f t="shared" si="3"/>
        <v>0.45254210609161027</v>
      </c>
      <c r="D13" s="41"/>
      <c r="E13" s="41">
        <v>24484.05</v>
      </c>
      <c r="F13" s="41">
        <f t="shared" si="2"/>
        <v>1.1764778806042342</v>
      </c>
      <c r="I13" s="105">
        <f t="shared" si="0"/>
        <v>2.2697890614822378</v>
      </c>
      <c r="J13" s="106">
        <f t="shared" si="1"/>
        <v>0.79046736971736842</v>
      </c>
    </row>
    <row r="14" spans="1:10">
      <c r="A14" s="108">
        <v>45601</v>
      </c>
      <c r="B14" s="109">
        <v>1229.9000000000001</v>
      </c>
      <c r="C14" s="41">
        <f t="shared" si="3"/>
        <v>-3.6392838954832003</v>
      </c>
      <c r="D14" s="41"/>
      <c r="E14" s="41">
        <v>24213.3</v>
      </c>
      <c r="F14" s="41">
        <f t="shared" si="2"/>
        <v>-1.1058219534758342</v>
      </c>
      <c r="I14" s="105">
        <f t="shared" si="0"/>
        <v>2.2985559331360279</v>
      </c>
      <c r="J14" s="106">
        <f t="shared" si="1"/>
        <v>0.77556822351519561</v>
      </c>
    </row>
    <row r="15" spans="1:10">
      <c r="A15" s="108">
        <v>45600</v>
      </c>
      <c r="B15" s="109">
        <v>1264.0999999999999</v>
      </c>
      <c r="C15" s="41">
        <f t="shared" si="3"/>
        <v>2.7807138791771537</v>
      </c>
      <c r="D15" s="41"/>
      <c r="E15" s="41">
        <v>23995.35</v>
      </c>
      <c r="F15" s="41">
        <f t="shared" si="2"/>
        <v>-0.90012513783747261</v>
      </c>
      <c r="I15" s="105">
        <f t="shared" si="0"/>
        <v>2.203494074935207</v>
      </c>
      <c r="J15" s="106">
        <f t="shared" si="1"/>
        <v>0.73826440516445679</v>
      </c>
    </row>
    <row r="16" spans="1:10">
      <c r="A16" s="108">
        <v>45597</v>
      </c>
      <c r="B16" s="109">
        <v>1293.6500000000001</v>
      </c>
      <c r="C16" s="41">
        <f t="shared" si="3"/>
        <v>2.3376315164939632</v>
      </c>
      <c r="D16" s="41"/>
      <c r="E16" s="41">
        <v>24304.35</v>
      </c>
      <c r="F16" s="41">
        <f t="shared" si="2"/>
        <v>1.2877495014659091</v>
      </c>
      <c r="I16" s="105">
        <f t="shared" si="0"/>
        <v>2.1554482869662435</v>
      </c>
      <c r="J16" s="106">
        <f t="shared" si="1"/>
        <v>0.72365134173526324</v>
      </c>
    </row>
    <row r="17" spans="1:12">
      <c r="A17" s="108">
        <v>45596</v>
      </c>
      <c r="B17" s="109">
        <v>1274.1500000000001</v>
      </c>
      <c r="C17" s="41">
        <f t="shared" si="3"/>
        <v>-1.5073628879526919</v>
      </c>
      <c r="D17" s="41"/>
      <c r="E17" s="41">
        <v>24205.35</v>
      </c>
      <c r="F17" s="41">
        <f t="shared" si="2"/>
        <v>-0.4073344895049652</v>
      </c>
      <c r="I17" s="105">
        <f t="shared" si="0"/>
        <v>2.1779011687615064</v>
      </c>
      <c r="J17" s="106">
        <f t="shared" si="1"/>
        <v>0.7583347480013527</v>
      </c>
    </row>
    <row r="18" spans="1:12">
      <c r="A18" s="108">
        <v>45595</v>
      </c>
      <c r="B18" s="109">
        <v>1261.0999999999999</v>
      </c>
      <c r="C18" s="41">
        <f t="shared" si="3"/>
        <v>-1.0242122199113275</v>
      </c>
      <c r="D18" s="41"/>
      <c r="E18" s="41">
        <v>24340.85</v>
      </c>
      <c r="F18" s="41">
        <f t="shared" si="2"/>
        <v>0.55979359934890427</v>
      </c>
      <c r="I18" s="105">
        <f t="shared" si="0"/>
        <v>2.1539885621642947</v>
      </c>
      <c r="J18" s="106">
        <f t="shared" si="1"/>
        <v>0.75340523274109428</v>
      </c>
    </row>
    <row r="19" spans="1:12">
      <c r="A19" s="108">
        <v>45594</v>
      </c>
      <c r="B19" s="109">
        <v>1241.5999999999999</v>
      </c>
      <c r="C19" s="41">
        <f t="shared" si="3"/>
        <v>-1.5462691301244946</v>
      </c>
      <c r="D19" s="41"/>
      <c r="E19" s="41">
        <v>24466.85</v>
      </c>
      <c r="F19" s="41">
        <f t="shared" si="2"/>
        <v>0.51764831548610679</v>
      </c>
      <c r="I19" s="105">
        <f t="shared" si="0"/>
        <v>2.1504397780132565</v>
      </c>
      <c r="J19" s="106">
        <f t="shared" si="1"/>
        <v>0.74975406057307359</v>
      </c>
    </row>
    <row r="20" spans="1:12">
      <c r="A20" s="108">
        <v>45593</v>
      </c>
      <c r="B20" s="109">
        <v>1178.1500000000001</v>
      </c>
      <c r="C20" s="41">
        <f t="shared" si="3"/>
        <v>-5.1103414948453469</v>
      </c>
      <c r="D20" s="41"/>
      <c r="E20" s="41">
        <v>24339.15</v>
      </c>
      <c r="F20" s="41">
        <f t="shared" si="2"/>
        <v>-0.52193069397980163</v>
      </c>
      <c r="I20" s="105">
        <f t="shared" si="0"/>
        <v>2.1252362535050571</v>
      </c>
      <c r="J20" s="106">
        <f t="shared" si="1"/>
        <v>0.74818201557392428</v>
      </c>
    </row>
    <row r="21" spans="1:12">
      <c r="A21" s="108">
        <v>45590</v>
      </c>
      <c r="B21" s="109">
        <v>1183.6500000000001</v>
      </c>
      <c r="C21" s="41">
        <f t="shared" si="3"/>
        <v>0.46683359504307603</v>
      </c>
      <c r="D21" s="41"/>
      <c r="E21" s="41">
        <v>24180.799999999999</v>
      </c>
      <c r="F21" s="41">
        <f t="shared" si="2"/>
        <v>-0.65059790502134285</v>
      </c>
      <c r="I21" s="105">
        <f t="shared" si="0"/>
        <v>1.8828988594107805</v>
      </c>
      <c r="J21" s="106">
        <f t="shared" si="1"/>
        <v>0.73987874377130214</v>
      </c>
    </row>
    <row r="22" spans="1:12">
      <c r="A22" s="108">
        <v>45589</v>
      </c>
      <c r="B22" s="109">
        <v>1216.0999999999999</v>
      </c>
      <c r="C22" s="41">
        <f t="shared" si="3"/>
        <v>2.7415198749630223</v>
      </c>
      <c r="D22" s="41"/>
      <c r="E22" s="41">
        <v>24399.4</v>
      </c>
      <c r="F22" s="41">
        <f t="shared" si="2"/>
        <v>0.90402302653345701</v>
      </c>
      <c r="I22" s="105">
        <f t="shared" si="0"/>
        <v>1.8925918959605159</v>
      </c>
      <c r="J22" s="106">
        <f t="shared" si="1"/>
        <v>0.72522616076387336</v>
      </c>
      <c r="L22">
        <f ca="1">CORREL(I6:I252,J6:J252)</f>
        <v>0</v>
      </c>
    </row>
    <row r="23" spans="1:12">
      <c r="A23" s="108">
        <v>45588</v>
      </c>
      <c r="B23" s="109">
        <v>1230.05</v>
      </c>
      <c r="C23" s="41">
        <f t="shared" si="3"/>
        <v>1.1471096126963283</v>
      </c>
      <c r="D23" s="41"/>
      <c r="E23" s="41">
        <v>24435.5</v>
      </c>
      <c r="F23" s="41">
        <f t="shared" si="2"/>
        <v>0.14795445789649969</v>
      </c>
      <c r="I23" s="105">
        <f t="shared" si="0"/>
        <v>1.8731856182390154</v>
      </c>
      <c r="J23" s="106">
        <f t="shared" si="1"/>
        <v>0.79692610158499133</v>
      </c>
    </row>
    <row r="24" spans="1:12">
      <c r="A24" s="108">
        <v>45587</v>
      </c>
      <c r="B24" s="109">
        <v>1250.3499999999999</v>
      </c>
      <c r="C24" s="41">
        <f t="shared" si="3"/>
        <v>1.6503394170968622</v>
      </c>
      <c r="D24" s="41"/>
      <c r="E24" s="41">
        <v>24472.1</v>
      </c>
      <c r="F24" s="41">
        <f t="shared" si="2"/>
        <v>0.14978207935175686</v>
      </c>
      <c r="I24" s="105">
        <f t="shared" si="0"/>
        <v>1.8981509649878812</v>
      </c>
      <c r="J24" s="106">
        <f t="shared" si="1"/>
        <v>0.80038848307668797</v>
      </c>
    </row>
    <row r="25" spans="1:12">
      <c r="A25" s="108">
        <v>45586</v>
      </c>
      <c r="B25" s="109">
        <v>1277.1500000000001</v>
      </c>
      <c r="C25" s="41">
        <f t="shared" si="3"/>
        <v>2.1433998480425629</v>
      </c>
      <c r="D25" s="41"/>
      <c r="E25" s="41">
        <v>24781.1</v>
      </c>
      <c r="F25" s="41">
        <f t="shared" si="2"/>
        <v>1.2626623787905411</v>
      </c>
      <c r="I25" s="105">
        <f t="shared" si="0"/>
        <v>1.9101567965717363</v>
      </c>
      <c r="J25" s="106">
        <f t="shared" si="1"/>
        <v>0.80532896926602393</v>
      </c>
    </row>
    <row r="26" spans="1:12">
      <c r="A26" s="108">
        <v>45583</v>
      </c>
      <c r="B26" s="109">
        <v>1294.6500000000001</v>
      </c>
      <c r="C26" s="41">
        <f t="shared" si="3"/>
        <v>1.3702384214853383</v>
      </c>
      <c r="D26" s="41"/>
      <c r="E26" s="41">
        <v>24854.05</v>
      </c>
      <c r="F26" s="41">
        <f t="shared" si="2"/>
        <v>0.29437757000294873</v>
      </c>
      <c r="I26" s="105">
        <f t="shared" si="0"/>
        <v>1.9137470438638973</v>
      </c>
      <c r="J26" s="106">
        <f t="shared" si="1"/>
        <v>0.77678952962323644</v>
      </c>
    </row>
    <row r="27" spans="1:12">
      <c r="A27" s="108">
        <v>45582</v>
      </c>
      <c r="B27" s="109">
        <v>1299.25</v>
      </c>
      <c r="C27" s="41">
        <f t="shared" si="3"/>
        <v>0.35530838450545776</v>
      </c>
      <c r="D27" s="41"/>
      <c r="E27" s="41">
        <v>24749.85</v>
      </c>
      <c r="F27" s="41">
        <f t="shared" si="2"/>
        <v>-0.41924756729788804</v>
      </c>
      <c r="I27" s="105">
        <f t="shared" si="0"/>
        <v>1.9042207035601912</v>
      </c>
      <c r="J27" s="106">
        <f t="shared" si="1"/>
        <v>0.80325630227560418</v>
      </c>
    </row>
    <row r="28" spans="1:12">
      <c r="A28" s="108">
        <v>45581</v>
      </c>
      <c r="B28" s="109">
        <v>1288.9000000000001</v>
      </c>
      <c r="C28" s="41">
        <f t="shared" si="3"/>
        <v>-0.7966134308254692</v>
      </c>
      <c r="D28" s="41"/>
      <c r="E28" s="41">
        <v>24971.3</v>
      </c>
      <c r="F28" s="41">
        <f t="shared" si="2"/>
        <v>0.89475289749231113</v>
      </c>
      <c r="I28" s="105">
        <f t="shared" si="0"/>
        <v>1.9044295912631111</v>
      </c>
      <c r="J28" s="106">
        <f t="shared" si="1"/>
        <v>0.79916185796531025</v>
      </c>
    </row>
    <row r="29" spans="1:12">
      <c r="A29" s="108">
        <v>45580</v>
      </c>
      <c r="B29" s="109">
        <v>1300.95</v>
      </c>
      <c r="C29" s="41">
        <f t="shared" si="3"/>
        <v>0.93490573357125872</v>
      </c>
      <c r="D29" s="41"/>
      <c r="E29" s="41">
        <v>25057.35</v>
      </c>
      <c r="F29" s="41">
        <f t="shared" si="2"/>
        <v>0.34459559574391113</v>
      </c>
      <c r="I29" s="105">
        <f t="shared" si="0"/>
        <v>1.8978251254906724</v>
      </c>
      <c r="J29" s="106">
        <f t="shared" si="1"/>
        <v>0.78579641062867378</v>
      </c>
    </row>
    <row r="30" spans="1:12">
      <c r="A30" s="108">
        <v>45579</v>
      </c>
      <c r="B30" s="109">
        <v>1300</v>
      </c>
      <c r="C30" s="41">
        <f t="shared" si="3"/>
        <v>-7.3023559706371921E-2</v>
      </c>
      <c r="D30" s="41"/>
      <c r="E30" s="41">
        <v>25127.95</v>
      </c>
      <c r="F30" s="41">
        <f t="shared" si="2"/>
        <v>0.28175365711059708</v>
      </c>
      <c r="I30" s="105">
        <f t="shared" si="0"/>
        <v>1.9020529785458082</v>
      </c>
      <c r="J30" s="106">
        <f t="shared" si="1"/>
        <v>0.78384170186399893</v>
      </c>
    </row>
    <row r="31" spans="1:12">
      <c r="A31" s="108">
        <v>45576</v>
      </c>
      <c r="B31" s="109">
        <v>1320.05</v>
      </c>
      <c r="C31" s="41">
        <f t="shared" si="3"/>
        <v>1.5423076923076888</v>
      </c>
      <c r="D31" s="41"/>
      <c r="E31" s="41">
        <v>24964.25</v>
      </c>
      <c r="F31" s="41">
        <f t="shared" si="2"/>
        <v>-0.65146579804560545</v>
      </c>
      <c r="I31" s="105">
        <f t="shared" si="0"/>
        <v>1.9735437750252764</v>
      </c>
      <c r="J31" s="106">
        <f t="shared" si="1"/>
        <v>0.78324012071290261</v>
      </c>
    </row>
    <row r="32" spans="1:12">
      <c r="A32" s="108">
        <v>45575</v>
      </c>
      <c r="B32" s="109">
        <v>1323.05</v>
      </c>
      <c r="C32" s="41">
        <f t="shared" si="3"/>
        <v>0.22726411878337943</v>
      </c>
      <c r="D32" s="41"/>
      <c r="E32" s="41">
        <v>24998.45</v>
      </c>
      <c r="F32" s="41">
        <f t="shared" si="2"/>
        <v>0.13699590414292731</v>
      </c>
      <c r="I32" s="105">
        <f t="shared" si="0"/>
        <v>1.9728861651556853</v>
      </c>
      <c r="J32" s="106">
        <f t="shared" si="1"/>
        <v>0.7762249681274197</v>
      </c>
    </row>
    <row r="33" spans="1:14">
      <c r="A33" s="108">
        <v>45574</v>
      </c>
      <c r="B33" s="109">
        <v>1323.75</v>
      </c>
      <c r="C33" s="41">
        <f t="shared" si="3"/>
        <v>5.2908053361554401E-2</v>
      </c>
      <c r="D33" s="41"/>
      <c r="E33" s="41">
        <v>24981.95</v>
      </c>
      <c r="F33" s="41">
        <f t="shared" si="2"/>
        <v>-6.6004092253719726E-2</v>
      </c>
      <c r="I33" s="105">
        <f t="shared" si="0"/>
        <v>1.975191019267627</v>
      </c>
      <c r="J33" s="106">
        <f t="shared" si="1"/>
        <v>0.77961860795047622</v>
      </c>
    </row>
    <row r="34" spans="1:14">
      <c r="A34" s="108">
        <v>45573</v>
      </c>
      <c r="B34" s="109">
        <v>1323.55</v>
      </c>
      <c r="C34" s="41">
        <f t="shared" si="3"/>
        <v>-1.5108593012279166E-2</v>
      </c>
      <c r="D34" s="41"/>
      <c r="E34" s="41">
        <v>25013.15</v>
      </c>
      <c r="F34" s="41">
        <f t="shared" si="2"/>
        <v>0.12489017070325065</v>
      </c>
      <c r="I34" s="105">
        <f t="shared" si="0"/>
        <v>1.9765459339079472</v>
      </c>
      <c r="J34" s="106">
        <f t="shared" si="1"/>
        <v>0.77996095759320139</v>
      </c>
    </row>
    <row r="35" spans="1:14">
      <c r="A35" s="108">
        <v>45572</v>
      </c>
      <c r="B35" s="109">
        <v>1305.7</v>
      </c>
      <c r="C35" s="41">
        <f t="shared" si="3"/>
        <v>-1.3486456877337394</v>
      </c>
      <c r="D35" s="41"/>
      <c r="E35" s="41">
        <v>24795.75</v>
      </c>
      <c r="F35" s="41">
        <f t="shared" si="2"/>
        <v>-0.86914283087096766</v>
      </c>
      <c r="I35" s="105">
        <f t="shared" si="0"/>
        <v>2.0082285513084028</v>
      </c>
      <c r="J35" s="106">
        <f t="shared" si="1"/>
        <v>0.77967951002291713</v>
      </c>
    </row>
    <row r="36" spans="1:14">
      <c r="A36" s="108">
        <v>45569</v>
      </c>
      <c r="B36" s="109">
        <v>1347.9</v>
      </c>
      <c r="C36" s="41">
        <f t="shared" si="3"/>
        <v>3.2319828444512555</v>
      </c>
      <c r="D36" s="41"/>
      <c r="E36" s="41">
        <v>25014.6</v>
      </c>
      <c r="F36" s="41">
        <f t="shared" si="2"/>
        <v>0.88261093130878698</v>
      </c>
      <c r="I36" s="105">
        <f t="shared" si="0"/>
        <v>1.9970199108345432</v>
      </c>
      <c r="J36" s="106">
        <f t="shared" si="1"/>
        <v>0.77550406036904651</v>
      </c>
    </row>
    <row r="37" spans="1:14">
      <c r="A37" s="108">
        <v>45568</v>
      </c>
      <c r="B37" s="109">
        <v>1313.8</v>
      </c>
      <c r="C37" s="41">
        <f t="shared" si="3"/>
        <v>-2.5298612656725377</v>
      </c>
      <c r="D37" s="41"/>
      <c r="E37" s="41">
        <v>25250.1</v>
      </c>
      <c r="F37" s="41">
        <f t="shared" si="2"/>
        <v>0.9414501930872371</v>
      </c>
      <c r="I37" s="105">
        <f t="shared" si="0"/>
        <v>2.0032430283737539</v>
      </c>
      <c r="J37" s="106">
        <f t="shared" si="1"/>
        <v>0.75826598895882058</v>
      </c>
    </row>
    <row r="38" spans="1:14">
      <c r="A38" s="108">
        <v>45566</v>
      </c>
      <c r="B38" s="109">
        <v>1349.2</v>
      </c>
      <c r="C38" s="41">
        <f t="shared" si="3"/>
        <v>2.6944740447556774</v>
      </c>
      <c r="D38" s="41"/>
      <c r="E38" s="41">
        <v>25796.9</v>
      </c>
      <c r="F38" s="41">
        <f t="shared" si="2"/>
        <v>2.1655359780753463</v>
      </c>
      <c r="I38" s="105">
        <f t="shared" si="0"/>
        <v>1.96281457557628</v>
      </c>
      <c r="J38" s="106">
        <f t="shared" si="1"/>
        <v>0.73701276653828773</v>
      </c>
      <c r="L38" s="107" t="s">
        <v>891</v>
      </c>
      <c r="M38" s="107"/>
      <c r="N38" s="110" t="s">
        <v>8</v>
      </c>
    </row>
    <row r="39" spans="1:14">
      <c r="A39" s="108">
        <v>45565</v>
      </c>
      <c r="B39" s="109">
        <v>1367.25</v>
      </c>
      <c r="C39" s="41">
        <f t="shared" si="3"/>
        <v>1.3378298250815264</v>
      </c>
      <c r="D39" s="41"/>
      <c r="E39" s="41">
        <v>25810.85</v>
      </c>
      <c r="F39" s="41">
        <f t="shared" si="2"/>
        <v>5.4076264977563543E-2</v>
      </c>
      <c r="I39" s="105">
        <f t="shared" si="0"/>
        <v>1.9082867919822704</v>
      </c>
      <c r="J39" s="106">
        <f t="shared" si="1"/>
        <v>0.6106803508041373</v>
      </c>
      <c r="L39" s="41" t="s">
        <v>892</v>
      </c>
      <c r="M39" s="41"/>
      <c r="N39" s="41">
        <v>1.3</v>
      </c>
    </row>
    <row r="40" spans="1:14">
      <c r="A40" s="108">
        <v>45562</v>
      </c>
      <c r="B40" s="109">
        <v>1407.55</v>
      </c>
      <c r="C40" s="41">
        <f t="shared" si="3"/>
        <v>2.9475223989760435</v>
      </c>
      <c r="D40" s="41"/>
      <c r="E40" s="41">
        <v>26178.95</v>
      </c>
      <c r="F40" s="41">
        <f t="shared" si="2"/>
        <v>1.4261444315084633</v>
      </c>
      <c r="I40" s="105">
        <f t="shared" si="0"/>
        <v>1.9037665502001779</v>
      </c>
      <c r="J40" s="106">
        <f t="shared" si="1"/>
        <v>0.61301995425105327</v>
      </c>
      <c r="L40" s="41" t="s">
        <v>801</v>
      </c>
      <c r="M40" s="41"/>
      <c r="N40" s="41">
        <v>0.97</v>
      </c>
    </row>
    <row r="41" spans="1:14">
      <c r="A41" s="108">
        <v>45561</v>
      </c>
      <c r="B41" s="109">
        <v>1321.05</v>
      </c>
      <c r="C41" s="41">
        <f t="shared" si="3"/>
        <v>-6.1454300024865907</v>
      </c>
      <c r="D41" s="41"/>
      <c r="E41" s="41">
        <v>26216.05</v>
      </c>
      <c r="F41" s="41">
        <f t="shared" si="2"/>
        <v>0.14171691377995888</v>
      </c>
      <c r="I41" s="105">
        <f t="shared" si="0"/>
        <v>1.8056105521578714</v>
      </c>
      <c r="J41" s="106">
        <f t="shared" si="1"/>
        <v>0.53766998793173248</v>
      </c>
      <c r="L41" s="41" t="s">
        <v>803</v>
      </c>
      <c r="M41" s="41"/>
      <c r="N41" s="41">
        <v>0.66</v>
      </c>
    </row>
    <row r="42" spans="1:14">
      <c r="A42" s="108">
        <v>45560</v>
      </c>
      <c r="B42" s="109">
        <v>1331.15</v>
      </c>
      <c r="C42" s="41">
        <f t="shared" si="3"/>
        <v>0.7645433556640655</v>
      </c>
      <c r="D42" s="41"/>
      <c r="E42" s="41">
        <v>26004.15</v>
      </c>
      <c r="F42" s="41">
        <f t="shared" si="2"/>
        <v>-0.80828347519934474</v>
      </c>
      <c r="I42" s="105">
        <f t="shared" si="0"/>
        <v>1.4756663600289797</v>
      </c>
      <c r="J42" s="106">
        <f t="shared" si="1"/>
        <v>0.58931802802711486</v>
      </c>
      <c r="L42" s="41" t="s">
        <v>893</v>
      </c>
      <c r="M42" s="41"/>
      <c r="N42" s="41">
        <v>0.71</v>
      </c>
    </row>
    <row r="43" spans="1:14">
      <c r="A43" s="108">
        <v>45559</v>
      </c>
      <c r="B43" s="109">
        <v>1306.3</v>
      </c>
      <c r="C43" s="41">
        <f t="shared" si="3"/>
        <v>-1.8668068962926894</v>
      </c>
      <c r="D43" s="41"/>
      <c r="E43" s="41">
        <v>25940.400000000001</v>
      </c>
      <c r="F43" s="41">
        <f t="shared" si="2"/>
        <v>-0.24515317747359552</v>
      </c>
      <c r="I43" s="105">
        <f t="shared" si="0"/>
        <v>1.5104942711324867</v>
      </c>
      <c r="J43" s="106">
        <f t="shared" si="1"/>
        <v>0.58237405688656374</v>
      </c>
      <c r="L43" s="41" t="s">
        <v>804</v>
      </c>
      <c r="M43" s="41"/>
      <c r="N43" s="41">
        <v>0.28000000000000003</v>
      </c>
    </row>
    <row r="44" spans="1:14">
      <c r="A44" s="108">
        <v>45558</v>
      </c>
      <c r="B44" s="109">
        <v>1326.45</v>
      </c>
      <c r="C44" s="41">
        <f t="shared" si="3"/>
        <v>1.542524688050225</v>
      </c>
      <c r="D44" s="41"/>
      <c r="E44" s="41">
        <v>25939.05</v>
      </c>
      <c r="F44" s="41">
        <f t="shared" si="2"/>
        <v>-5.2042374057538927E-3</v>
      </c>
      <c r="I44" s="105">
        <f t="shared" si="0"/>
        <v>1.4896583796720058</v>
      </c>
      <c r="J44" s="106">
        <f t="shared" si="1"/>
        <v>0.61538792753747651</v>
      </c>
    </row>
    <row r="45" spans="1:14">
      <c r="A45" s="108">
        <v>45555</v>
      </c>
      <c r="B45" s="109">
        <v>1335.05</v>
      </c>
      <c r="C45" s="41">
        <f t="shared" si="3"/>
        <v>0.64834709186172934</v>
      </c>
      <c r="D45" s="41"/>
      <c r="E45" s="41">
        <v>25790.95</v>
      </c>
      <c r="F45" s="41">
        <f t="shared" si="2"/>
        <v>-0.57095383215653062</v>
      </c>
      <c r="I45" s="105">
        <f t="shared" si="0"/>
        <v>1.4577278627771404</v>
      </c>
      <c r="J45" s="106">
        <f t="shared" si="1"/>
        <v>0.61658382970420311</v>
      </c>
    </row>
    <row r="46" spans="1:14">
      <c r="A46" s="108">
        <v>45554</v>
      </c>
      <c r="B46" s="109">
        <v>1374.3</v>
      </c>
      <c r="C46" s="41">
        <f t="shared" si="3"/>
        <v>2.9399647953260182</v>
      </c>
      <c r="D46" s="41"/>
      <c r="E46" s="41">
        <v>25415.8</v>
      </c>
      <c r="F46" s="41">
        <f t="shared" si="2"/>
        <v>-1.4545799980225678</v>
      </c>
      <c r="I46" s="105">
        <f t="shared" si="0"/>
        <v>1.4522867615297455</v>
      </c>
      <c r="J46" s="106">
        <f t="shared" si="1"/>
        <v>0.63088894942783591</v>
      </c>
    </row>
    <row r="47" spans="1:14">
      <c r="A47" s="108">
        <v>45553</v>
      </c>
      <c r="B47" s="109">
        <v>1378.3</v>
      </c>
      <c r="C47" s="41">
        <f t="shared" si="3"/>
        <v>0.29105726551699046</v>
      </c>
      <c r="D47" s="41"/>
      <c r="E47" s="41">
        <v>25377.55</v>
      </c>
      <c r="F47" s="41">
        <f t="shared" si="2"/>
        <v>-0.15049693497745498</v>
      </c>
      <c r="I47" s="105">
        <f t="shared" si="0"/>
        <v>1.3319395115109323</v>
      </c>
      <c r="J47" s="106">
        <f t="shared" si="1"/>
        <v>0.61097920270849959</v>
      </c>
    </row>
    <row r="48" spans="1:14">
      <c r="A48" s="108">
        <v>45552</v>
      </c>
      <c r="B48" s="109">
        <v>1398.95</v>
      </c>
      <c r="C48" s="41">
        <f t="shared" si="3"/>
        <v>1.498222447943125</v>
      </c>
      <c r="D48" s="41"/>
      <c r="E48" s="41">
        <v>25418.55</v>
      </c>
      <c r="F48" s="41">
        <f t="shared" si="2"/>
        <v>0.16156011908162923</v>
      </c>
      <c r="I48" s="105">
        <f t="shared" si="0"/>
        <v>1.373319302707555</v>
      </c>
      <c r="J48" s="106">
        <f t="shared" si="1"/>
        <v>0.64248941345696586</v>
      </c>
    </row>
    <row r="49" spans="1:18">
      <c r="A49" s="108">
        <v>45551</v>
      </c>
      <c r="B49" s="109">
        <v>1394.35</v>
      </c>
      <c r="C49" s="41">
        <f t="shared" si="3"/>
        <v>-0.32881804210301557</v>
      </c>
      <c r="D49" s="41"/>
      <c r="E49" s="41">
        <v>25383.75</v>
      </c>
      <c r="F49" s="41">
        <f t="shared" si="2"/>
        <v>-0.1369078881368106</v>
      </c>
      <c r="I49" s="105">
        <f t="shared" si="0"/>
        <v>1.572023834901938</v>
      </c>
      <c r="J49" s="106">
        <f t="shared" si="1"/>
        <v>0.64456223022139392</v>
      </c>
    </row>
    <row r="50" spans="1:18">
      <c r="A50" s="108">
        <v>45548</v>
      </c>
      <c r="B50" s="109">
        <v>1380.8</v>
      </c>
      <c r="C50" s="41">
        <f t="shared" si="3"/>
        <v>-0.97177896510918738</v>
      </c>
      <c r="D50" s="41"/>
      <c r="E50" s="41">
        <v>25356.5</v>
      </c>
      <c r="F50" s="41">
        <f t="shared" si="2"/>
        <v>-0.10735214458068645</v>
      </c>
      <c r="I50" s="105">
        <f t="shared" si="0"/>
        <v>2.1243226773778736</v>
      </c>
      <c r="J50" s="106">
        <f t="shared" si="1"/>
        <v>0.83248392297235929</v>
      </c>
    </row>
    <row r="51" spans="1:18">
      <c r="A51" s="108">
        <v>45547</v>
      </c>
      <c r="B51" s="109">
        <v>1373.65</v>
      </c>
      <c r="C51" s="41">
        <f t="shared" si="3"/>
        <v>-0.51781575898029142</v>
      </c>
      <c r="D51" s="41"/>
      <c r="E51" s="41">
        <v>25388.9</v>
      </c>
      <c r="F51" s="41">
        <f t="shared" si="2"/>
        <v>0.12777788732672668</v>
      </c>
      <c r="I51" s="105">
        <f t="shared" si="0"/>
        <v>2.1248958671527469</v>
      </c>
      <c r="J51" s="106">
        <f t="shared" si="1"/>
        <v>0.86315135376188556</v>
      </c>
    </row>
    <row r="52" spans="1:18">
      <c r="A52" s="108">
        <v>45546</v>
      </c>
      <c r="B52" s="109">
        <v>1355.75</v>
      </c>
      <c r="C52" s="41">
        <f t="shared" si="3"/>
        <v>-1.3030975867215149</v>
      </c>
      <c r="D52" s="41"/>
      <c r="E52" s="41">
        <v>24918.45</v>
      </c>
      <c r="F52" s="41">
        <f t="shared" si="2"/>
        <v>-1.8529751190480905</v>
      </c>
      <c r="I52" s="105">
        <f t="shared" si="0"/>
        <v>2.1253710621784165</v>
      </c>
      <c r="J52" s="106">
        <f t="shared" si="1"/>
        <v>0.86325649726017473</v>
      </c>
    </row>
    <row r="53" spans="1:18">
      <c r="A53" s="108">
        <v>45545</v>
      </c>
      <c r="B53" s="109">
        <v>1386.1</v>
      </c>
      <c r="C53" s="41">
        <f t="shared" si="3"/>
        <v>2.2386133136640169</v>
      </c>
      <c r="D53" s="41"/>
      <c r="E53" s="41">
        <v>25041.1</v>
      </c>
      <c r="F53" s="41">
        <f t="shared" si="2"/>
        <v>0.49220557458428515</v>
      </c>
      <c r="I53" s="105">
        <f t="shared" si="0"/>
        <v>2.1948664208423021</v>
      </c>
      <c r="J53" s="106">
        <f t="shared" si="1"/>
        <v>0.79899589409944693</v>
      </c>
    </row>
    <row r="54" spans="1:18">
      <c r="A54" s="108">
        <v>45544</v>
      </c>
      <c r="B54" s="109">
        <v>1367.1</v>
      </c>
      <c r="C54" s="41">
        <f t="shared" si="3"/>
        <v>-1.3707524709616912</v>
      </c>
      <c r="D54" s="41"/>
      <c r="E54" s="41">
        <v>24936.400000000001</v>
      </c>
      <c r="F54" s="41">
        <f t="shared" si="2"/>
        <v>-0.41811262284802619</v>
      </c>
      <c r="I54" s="105">
        <f t="shared" si="0"/>
        <v>2.1954375171732115</v>
      </c>
      <c r="J54" s="106">
        <f t="shared" si="1"/>
        <v>0.79372392578253959</v>
      </c>
    </row>
    <row r="55" spans="1:18">
      <c r="A55" s="108">
        <v>45541</v>
      </c>
      <c r="B55" s="109">
        <v>1397.9</v>
      </c>
      <c r="C55" s="41">
        <f t="shared" si="3"/>
        <v>2.252944188428073</v>
      </c>
      <c r="D55" s="41"/>
      <c r="E55" s="41">
        <v>24852.15</v>
      </c>
      <c r="F55" s="41">
        <f t="shared" si="2"/>
        <v>-0.33785951460515551</v>
      </c>
      <c r="I55" s="105">
        <f t="shared" si="0"/>
        <v>2.1828456452211151</v>
      </c>
      <c r="J55" s="106">
        <f t="shared" si="1"/>
        <v>0.79034796633622417</v>
      </c>
    </row>
    <row r="56" spans="1:18">
      <c r="A56" s="108">
        <v>45540</v>
      </c>
      <c r="B56" s="109">
        <v>1398.7</v>
      </c>
      <c r="C56" s="41">
        <f t="shared" si="3"/>
        <v>5.7228700193143599E-2</v>
      </c>
      <c r="D56" s="41"/>
      <c r="E56" s="41">
        <v>25145.1</v>
      </c>
      <c r="F56" s="41">
        <f t="shared" si="2"/>
        <v>1.1787712531913619</v>
      </c>
      <c r="I56" s="105">
        <f t="shared" si="0"/>
        <v>2.2064181622787888</v>
      </c>
      <c r="J56" s="106">
        <f t="shared" si="1"/>
        <v>0.84680579487177932</v>
      </c>
    </row>
    <row r="57" spans="1:18">
      <c r="A57" s="108">
        <v>45539</v>
      </c>
      <c r="B57" s="109">
        <v>1400.05</v>
      </c>
      <c r="C57" s="41">
        <f t="shared" si="3"/>
        <v>9.6518195467213061E-2</v>
      </c>
      <c r="D57" s="41"/>
      <c r="E57" s="41">
        <v>25198.7</v>
      </c>
      <c r="F57" s="41">
        <f t="shared" si="2"/>
        <v>0.21316280309086935</v>
      </c>
      <c r="I57" s="105">
        <f t="shared" si="0"/>
        <v>2.2114630886964779</v>
      </c>
      <c r="J57" s="106">
        <f t="shared" si="1"/>
        <v>0.8154637224533553</v>
      </c>
    </row>
    <row r="58" spans="1:18">
      <c r="A58" s="108">
        <v>45538</v>
      </c>
      <c r="B58" s="109">
        <v>1395.1</v>
      </c>
      <c r="C58" s="41">
        <f t="shared" si="3"/>
        <v>-0.3535588014713793</v>
      </c>
      <c r="D58" s="41"/>
      <c r="E58" s="41">
        <v>25279.85</v>
      </c>
      <c r="F58" s="41">
        <f t="shared" si="2"/>
        <v>0.32204042272021099</v>
      </c>
      <c r="I58" s="105">
        <f t="shared" si="0"/>
        <v>2.2979105821442802</v>
      </c>
      <c r="J58" s="106">
        <f t="shared" si="1"/>
        <v>0.81622106141359163</v>
      </c>
    </row>
    <row r="59" spans="1:18">
      <c r="A59" s="108">
        <v>45537</v>
      </c>
      <c r="B59" s="109">
        <v>1385.1</v>
      </c>
      <c r="C59" s="41">
        <f t="shared" si="3"/>
        <v>-0.7167944950182783</v>
      </c>
      <c r="D59" s="41"/>
      <c r="E59" s="41">
        <v>25278.7</v>
      </c>
      <c r="F59" s="41">
        <f t="shared" si="2"/>
        <v>-4.5490776250563881E-3</v>
      </c>
      <c r="I59" s="105">
        <f t="shared" si="0"/>
        <v>2.3600814422956757</v>
      </c>
      <c r="J59" s="106">
        <f t="shared" si="1"/>
        <v>0.81362685473611629</v>
      </c>
    </row>
    <row r="60" spans="1:18">
      <c r="A60" s="108">
        <v>45534</v>
      </c>
      <c r="B60" s="109">
        <v>1347.55</v>
      </c>
      <c r="C60" s="41">
        <f t="shared" si="3"/>
        <v>-2.7109955959858461</v>
      </c>
      <c r="D60" s="41"/>
      <c r="E60" s="41">
        <v>25235.9</v>
      </c>
      <c r="F60" s="41">
        <f t="shared" si="2"/>
        <v>-0.16931250420314048</v>
      </c>
      <c r="I60" s="105">
        <f t="shared" si="0"/>
        <v>2.3773188141571464</v>
      </c>
      <c r="J60" s="106">
        <f t="shared" si="1"/>
        <v>0.81416012985364206</v>
      </c>
    </row>
    <row r="61" spans="1:18">
      <c r="A61" s="108">
        <v>45533</v>
      </c>
      <c r="B61" s="109">
        <v>1329.6</v>
      </c>
      <c r="C61" s="41">
        <f t="shared" si="3"/>
        <v>-1.3320470483470035</v>
      </c>
      <c r="D61" s="41"/>
      <c r="E61" s="41">
        <v>25151.95</v>
      </c>
      <c r="F61" s="41">
        <f t="shared" si="2"/>
        <v>-0.3326610107030093</v>
      </c>
      <c r="I61" s="105">
        <f t="shared" si="0"/>
        <v>2.3418478456808112</v>
      </c>
      <c r="J61" s="106">
        <f t="shared" si="1"/>
        <v>0.84182273967431731</v>
      </c>
    </row>
    <row r="62" spans="1:18">
      <c r="A62" s="108">
        <v>45532</v>
      </c>
      <c r="B62" s="109">
        <v>1337.6</v>
      </c>
      <c r="C62" s="41">
        <f t="shared" si="3"/>
        <v>0.60168471720818295</v>
      </c>
      <c r="D62" s="41"/>
      <c r="E62" s="41">
        <v>25052.35</v>
      </c>
      <c r="F62" s="41">
        <f t="shared" si="2"/>
        <v>-0.39599315361235282</v>
      </c>
      <c r="I62" s="105">
        <f t="shared" si="0"/>
        <v>2.334177221249623</v>
      </c>
      <c r="J62" s="106">
        <f t="shared" si="1"/>
        <v>0.84991689361175238</v>
      </c>
    </row>
    <row r="63" spans="1:18" ht="18">
      <c r="A63" s="108">
        <v>45531</v>
      </c>
      <c r="B63" s="109">
        <v>1332.9</v>
      </c>
      <c r="C63" s="41">
        <f t="shared" si="3"/>
        <v>-0.35137559808611085</v>
      </c>
      <c r="D63" s="41"/>
      <c r="E63" s="41">
        <v>25017.75</v>
      </c>
      <c r="F63" s="41">
        <f t="shared" si="2"/>
        <v>-0.13811079599318446</v>
      </c>
      <c r="I63" s="105">
        <f t="shared" si="0"/>
        <v>2.3321477920911646</v>
      </c>
      <c r="J63" s="106">
        <f t="shared" si="1"/>
        <v>0.8477861353804842</v>
      </c>
      <c r="L63" s="111" t="s">
        <v>894</v>
      </c>
      <c r="M63" s="111"/>
      <c r="N63" s="111"/>
      <c r="O63" s="111"/>
      <c r="P63" s="111"/>
      <c r="Q63" s="111"/>
      <c r="R63" s="112">
        <v>2.5</v>
      </c>
    </row>
    <row r="64" spans="1:18" ht="18">
      <c r="A64" s="108">
        <v>45530</v>
      </c>
      <c r="B64" s="109">
        <v>1307.0999999999999</v>
      </c>
      <c r="C64" s="41">
        <f t="shared" si="3"/>
        <v>-1.9356290794508351</v>
      </c>
      <c r="D64" s="41"/>
      <c r="E64" s="41">
        <v>25010.6</v>
      </c>
      <c r="F64" s="41">
        <f t="shared" si="2"/>
        <v>-2.8579708407036823E-2</v>
      </c>
      <c r="I64" s="105">
        <f t="shared" si="0"/>
        <v>2.3589674382480026</v>
      </c>
      <c r="J64" s="106">
        <f t="shared" si="1"/>
        <v>0.84923011878483834</v>
      </c>
      <c r="L64" s="111"/>
      <c r="M64" s="111"/>
      <c r="N64" s="111"/>
      <c r="O64" s="111"/>
      <c r="P64" s="111"/>
      <c r="Q64" s="111"/>
      <c r="R64" s="91"/>
    </row>
    <row r="65" spans="1:10">
      <c r="A65" s="108">
        <v>45527</v>
      </c>
      <c r="B65" s="109">
        <v>1298.25</v>
      </c>
      <c r="C65" s="41">
        <f t="shared" si="3"/>
        <v>-0.67707137938948125</v>
      </c>
      <c r="D65" s="41"/>
      <c r="E65" s="41">
        <v>24823.15</v>
      </c>
      <c r="F65" s="41">
        <f t="shared" si="2"/>
        <v>-0.74948221953890393</v>
      </c>
      <c r="I65" s="105">
        <f t="shared" si="0"/>
        <v>2.3707957945886777</v>
      </c>
      <c r="J65" s="106">
        <f t="shared" si="1"/>
        <v>0.85826103700173095</v>
      </c>
    </row>
    <row r="66" spans="1:10">
      <c r="A66" s="108">
        <v>45526</v>
      </c>
      <c r="B66" s="109">
        <v>1251.95</v>
      </c>
      <c r="C66" s="41">
        <f t="shared" si="3"/>
        <v>-3.5663393029077568</v>
      </c>
      <c r="D66" s="41"/>
      <c r="E66" s="41">
        <v>24811.5</v>
      </c>
      <c r="F66" s="41">
        <f t="shared" si="2"/>
        <v>-4.6931996946404687E-2</v>
      </c>
      <c r="I66" s="105">
        <f t="shared" si="0"/>
        <v>2.456838940897287</v>
      </c>
      <c r="J66" s="106">
        <f t="shared" si="1"/>
        <v>0.84968280560178899</v>
      </c>
    </row>
    <row r="67" spans="1:10">
      <c r="A67" s="108">
        <v>45525</v>
      </c>
      <c r="B67" s="109">
        <v>1239.5999999999999</v>
      </c>
      <c r="C67" s="41">
        <f t="shared" si="3"/>
        <v>-0.98646112065179403</v>
      </c>
      <c r="D67" s="41"/>
      <c r="E67" s="41">
        <v>24770.2</v>
      </c>
      <c r="F67" s="41">
        <f t="shared" si="2"/>
        <v>-0.16645507123712502</v>
      </c>
      <c r="I67" s="105">
        <f t="shared" si="0"/>
        <v>2.435287830484465</v>
      </c>
      <c r="J67" s="106">
        <f t="shared" si="1"/>
        <v>0.85462728328398108</v>
      </c>
    </row>
    <row r="68" spans="1:10">
      <c r="A68" s="108">
        <v>45524</v>
      </c>
      <c r="B68" s="109">
        <v>1217.5999999999999</v>
      </c>
      <c r="C68" s="41">
        <f t="shared" si="3"/>
        <v>-1.7747660535656664</v>
      </c>
      <c r="D68" s="41"/>
      <c r="E68" s="41">
        <v>24698.85</v>
      </c>
      <c r="F68" s="41">
        <f t="shared" si="2"/>
        <v>-0.28804773477808893</v>
      </c>
      <c r="I68" s="105">
        <f t="shared" si="0"/>
        <v>2.4696418348340772</v>
      </c>
      <c r="J68" s="106">
        <f t="shared" si="1"/>
        <v>0.85762422360090229</v>
      </c>
    </row>
    <row r="69" spans="1:10">
      <c r="A69" s="108">
        <v>45523</v>
      </c>
      <c r="B69" s="109">
        <v>1231.9000000000001</v>
      </c>
      <c r="C69" s="41">
        <f t="shared" si="3"/>
        <v>1.1744415243101334</v>
      </c>
      <c r="D69" s="41"/>
      <c r="E69" s="41">
        <v>24572.65</v>
      </c>
      <c r="F69" s="41">
        <f t="shared" si="2"/>
        <v>-0.51095496349019121</v>
      </c>
      <c r="I69" s="105">
        <f t="shared" si="0"/>
        <v>2.5327311194519107</v>
      </c>
      <c r="J69" s="106">
        <f t="shared" si="1"/>
        <v>0.85662856594854409</v>
      </c>
    </row>
    <row r="70" spans="1:10">
      <c r="A70" s="108">
        <v>45520</v>
      </c>
      <c r="B70" s="109">
        <v>1221.1500000000001</v>
      </c>
      <c r="C70" s="41">
        <f t="shared" si="3"/>
        <v>-0.8726357658900884</v>
      </c>
      <c r="D70" s="41"/>
      <c r="E70" s="41">
        <v>24541.15</v>
      </c>
      <c r="F70" s="41">
        <f t="shared" si="2"/>
        <v>-0.12819130211841212</v>
      </c>
      <c r="I70" s="105">
        <f t="shared" ref="I70:I133" si="4">_xlfn.STDEV.P(C70:C99)</f>
        <v>2.5242640022683047</v>
      </c>
      <c r="J70" s="106">
        <f t="shared" ref="J70:J133" si="5">_xlfn.STDEV.P(F70:F99)</f>
        <v>0.85235461600390783</v>
      </c>
    </row>
    <row r="71" spans="1:10">
      <c r="A71" s="108">
        <v>45518</v>
      </c>
      <c r="B71" s="109">
        <v>1230.45</v>
      </c>
      <c r="C71" s="41">
        <f t="shared" si="3"/>
        <v>0.76157720181795474</v>
      </c>
      <c r="D71" s="41"/>
      <c r="E71" s="41">
        <v>24143.75</v>
      </c>
      <c r="F71" s="41">
        <f t="shared" ref="F71:F134" si="6">((E71-E70)/E70)*100</f>
        <v>-1.6193210179637116</v>
      </c>
      <c r="I71" s="105">
        <f t="shared" si="4"/>
        <v>2.5302505437016687</v>
      </c>
      <c r="J71" s="106">
        <f t="shared" si="5"/>
        <v>0.8521947183750207</v>
      </c>
    </row>
    <row r="72" spans="1:10">
      <c r="A72" s="108">
        <v>45517</v>
      </c>
      <c r="B72" s="109">
        <v>1252.7</v>
      </c>
      <c r="C72" s="41">
        <f t="shared" ref="C72:C135" si="7">(((B72-B71)/B71)*100)</f>
        <v>1.8082815230200333</v>
      </c>
      <c r="D72" s="41"/>
      <c r="E72" s="41">
        <v>24139</v>
      </c>
      <c r="F72" s="41">
        <f t="shared" si="6"/>
        <v>-1.9673828630597981E-2</v>
      </c>
      <c r="I72" s="105">
        <f t="shared" si="4"/>
        <v>2.5746614215566219</v>
      </c>
      <c r="J72" s="106">
        <f t="shared" si="5"/>
        <v>0.80916589551943263</v>
      </c>
    </row>
    <row r="73" spans="1:10">
      <c r="A73" s="108">
        <v>45516</v>
      </c>
      <c r="B73" s="109">
        <v>1238.0999999999999</v>
      </c>
      <c r="C73" s="41">
        <f t="shared" si="7"/>
        <v>-1.165482557675432</v>
      </c>
      <c r="D73" s="41"/>
      <c r="E73" s="41">
        <v>24347</v>
      </c>
      <c r="F73" s="41">
        <f t="shared" si="6"/>
        <v>0.86167612577157293</v>
      </c>
      <c r="I73" s="105">
        <f t="shared" si="4"/>
        <v>2.6259982338934549</v>
      </c>
      <c r="J73" s="106">
        <f t="shared" si="5"/>
        <v>0.80926572608211089</v>
      </c>
    </row>
    <row r="74" spans="1:10">
      <c r="A74" s="108">
        <v>45513</v>
      </c>
      <c r="B74" s="109">
        <v>1240.95</v>
      </c>
      <c r="C74" s="41">
        <f t="shared" si="7"/>
        <v>0.23019142234069434</v>
      </c>
      <c r="D74" s="41"/>
      <c r="E74" s="41">
        <v>24367.5</v>
      </c>
      <c r="F74" s="41">
        <f t="shared" si="6"/>
        <v>8.4199285332895224E-2</v>
      </c>
      <c r="I74" s="105">
        <f t="shared" si="4"/>
        <v>2.6227801694229678</v>
      </c>
      <c r="J74" s="106">
        <f t="shared" si="5"/>
        <v>0.79885950198966771</v>
      </c>
    </row>
    <row r="75" spans="1:10">
      <c r="A75" s="108">
        <v>45512</v>
      </c>
      <c r="B75" s="109">
        <v>1244.75</v>
      </c>
      <c r="C75" s="41">
        <f t="shared" si="7"/>
        <v>0.30621701116080052</v>
      </c>
      <c r="D75" s="41"/>
      <c r="E75" s="41">
        <v>24117</v>
      </c>
      <c r="F75" s="41">
        <f t="shared" si="6"/>
        <v>-1.0280086180363188</v>
      </c>
      <c r="I75" s="105">
        <f t="shared" si="4"/>
        <v>2.6253077974853398</v>
      </c>
      <c r="J75" s="106">
        <f t="shared" si="5"/>
        <v>0.79922784150831372</v>
      </c>
    </row>
    <row r="76" spans="1:10">
      <c r="A76" s="108">
        <v>45511</v>
      </c>
      <c r="B76" s="109">
        <v>1233.75</v>
      </c>
      <c r="C76" s="41">
        <f t="shared" si="7"/>
        <v>-0.88371158867242428</v>
      </c>
      <c r="D76" s="41"/>
      <c r="E76" s="41">
        <v>24297.5</v>
      </c>
      <c r="F76" s="41">
        <f t="shared" si="6"/>
        <v>0.74843471410208573</v>
      </c>
      <c r="I76" s="105">
        <f t="shared" si="4"/>
        <v>2.627151203524086</v>
      </c>
      <c r="J76" s="106">
        <f t="shared" si="5"/>
        <v>0.78870615836747271</v>
      </c>
    </row>
    <row r="77" spans="1:10">
      <c r="A77" s="108">
        <v>45510</v>
      </c>
      <c r="B77" s="109">
        <v>1204.75</v>
      </c>
      <c r="C77" s="41">
        <f t="shared" si="7"/>
        <v>-2.3505572441742655</v>
      </c>
      <c r="D77" s="41"/>
      <c r="E77" s="41">
        <v>23992.55</v>
      </c>
      <c r="F77" s="41">
        <f t="shared" si="6"/>
        <v>-1.2550673937647936</v>
      </c>
      <c r="I77" s="105">
        <f t="shared" si="4"/>
        <v>2.6239946581931592</v>
      </c>
      <c r="J77" s="106">
        <f t="shared" si="5"/>
        <v>0.78178094885650684</v>
      </c>
    </row>
    <row r="78" spans="1:10">
      <c r="A78" s="108">
        <v>45509</v>
      </c>
      <c r="B78" s="109">
        <v>1255.4000000000001</v>
      </c>
      <c r="C78" s="41">
        <f t="shared" si="7"/>
        <v>4.2041917410251166</v>
      </c>
      <c r="D78" s="41"/>
      <c r="E78" s="41">
        <v>24055.599999999999</v>
      </c>
      <c r="F78" s="41">
        <f t="shared" si="6"/>
        <v>0.26278990770051236</v>
      </c>
      <c r="I78" s="105">
        <f t="shared" si="4"/>
        <v>2.5955968611427518</v>
      </c>
      <c r="J78" s="106">
        <f t="shared" si="5"/>
        <v>0.76211788370903188</v>
      </c>
    </row>
    <row r="79" spans="1:10">
      <c r="A79" s="108">
        <v>45506</v>
      </c>
      <c r="B79" s="109">
        <v>1350.95</v>
      </c>
      <c r="C79" s="41">
        <f t="shared" si="7"/>
        <v>7.6111199617651701</v>
      </c>
      <c r="D79" s="41"/>
      <c r="E79" s="41">
        <v>24717.7</v>
      </c>
      <c r="F79" s="41">
        <f t="shared" si="6"/>
        <v>2.7523736676699073</v>
      </c>
      <c r="I79" s="105">
        <f t="shared" si="4"/>
        <v>2.4816262349433655</v>
      </c>
      <c r="J79" s="106">
        <f t="shared" si="5"/>
        <v>0.7598942108817196</v>
      </c>
    </row>
    <row r="80" spans="1:10">
      <c r="A80" s="108">
        <v>45505</v>
      </c>
      <c r="B80" s="109">
        <v>1363.2</v>
      </c>
      <c r="C80" s="41">
        <f t="shared" si="7"/>
        <v>0.90676931048521403</v>
      </c>
      <c r="D80" s="41"/>
      <c r="E80" s="41">
        <v>25010.9</v>
      </c>
      <c r="F80" s="41">
        <f t="shared" si="6"/>
        <v>1.1861945083887284</v>
      </c>
      <c r="I80" s="105">
        <f t="shared" si="4"/>
        <v>2.0093140304787172</v>
      </c>
      <c r="J80" s="106">
        <f t="shared" si="5"/>
        <v>0.55535482562990113</v>
      </c>
    </row>
    <row r="81" spans="1:10">
      <c r="A81" s="108">
        <v>45504</v>
      </c>
      <c r="B81" s="109">
        <v>1370.95</v>
      </c>
      <c r="C81" s="41">
        <f t="shared" si="7"/>
        <v>0.56851525821596238</v>
      </c>
      <c r="D81" s="41"/>
      <c r="E81" s="41">
        <v>24951.15</v>
      </c>
      <c r="F81" s="41">
        <f t="shared" si="6"/>
        <v>-0.23889584141314385</v>
      </c>
      <c r="I81" s="105">
        <f t="shared" si="4"/>
        <v>1.9923033443925231</v>
      </c>
      <c r="J81" s="106">
        <f t="shared" si="5"/>
        <v>0.49617497391339643</v>
      </c>
    </row>
    <row r="82" spans="1:10">
      <c r="A82" s="108">
        <v>45503</v>
      </c>
      <c r="B82" s="109">
        <v>1325.95</v>
      </c>
      <c r="C82" s="41">
        <f t="shared" si="7"/>
        <v>-3.2823954192348368</v>
      </c>
      <c r="D82" s="41"/>
      <c r="E82" s="41">
        <v>24857.3</v>
      </c>
      <c r="F82" s="41">
        <f t="shared" si="6"/>
        <v>-0.37613496772694716</v>
      </c>
      <c r="I82" s="105">
        <f t="shared" si="4"/>
        <v>2.013793812120054</v>
      </c>
      <c r="J82" s="106">
        <f t="shared" si="5"/>
        <v>0.5008233977476072</v>
      </c>
    </row>
    <row r="83" spans="1:10">
      <c r="A83" s="108">
        <v>45502</v>
      </c>
      <c r="B83" s="109">
        <v>1355.85</v>
      </c>
      <c r="C83" s="41">
        <f t="shared" si="7"/>
        <v>2.2549869904596598</v>
      </c>
      <c r="D83" s="41"/>
      <c r="E83" s="41">
        <v>24836.1</v>
      </c>
      <c r="F83" s="41">
        <f t="shared" si="6"/>
        <v>-8.5286817152308292E-2</v>
      </c>
      <c r="I83" s="105">
        <f t="shared" si="4"/>
        <v>2.1567390986375456</v>
      </c>
      <c r="J83" s="106">
        <f t="shared" si="5"/>
        <v>0.50102523655911302</v>
      </c>
    </row>
    <row r="84" spans="1:10">
      <c r="A84" s="108">
        <v>45499</v>
      </c>
      <c r="B84" s="109">
        <v>1361.15</v>
      </c>
      <c r="C84" s="41">
        <f t="shared" si="7"/>
        <v>0.39089869823359391</v>
      </c>
      <c r="D84" s="41"/>
      <c r="E84" s="41">
        <v>24834.85</v>
      </c>
      <c r="F84" s="41">
        <f t="shared" si="6"/>
        <v>-5.032996323899485E-3</v>
      </c>
      <c r="I84" s="105">
        <f t="shared" si="4"/>
        <v>2.1117673782829987</v>
      </c>
      <c r="J84" s="106">
        <f t="shared" si="5"/>
        <v>0.50090398726138918</v>
      </c>
    </row>
    <row r="85" spans="1:10">
      <c r="A85" s="108">
        <v>45498</v>
      </c>
      <c r="B85" s="109">
        <v>1320.3</v>
      </c>
      <c r="C85" s="41">
        <f t="shared" si="7"/>
        <v>-3.0011387429747001</v>
      </c>
      <c r="D85" s="41"/>
      <c r="E85" s="41">
        <v>24406.1</v>
      </c>
      <c r="F85" s="41">
        <f t="shared" si="6"/>
        <v>-1.7264046289790356</v>
      </c>
      <c r="I85" s="105">
        <f t="shared" si="4"/>
        <v>2.1655135089257294</v>
      </c>
      <c r="J85" s="106">
        <f t="shared" si="5"/>
        <v>0.50010043835421891</v>
      </c>
    </row>
    <row r="86" spans="1:10">
      <c r="A86" s="108">
        <v>45497</v>
      </c>
      <c r="B86" s="109">
        <v>1329.4</v>
      </c>
      <c r="C86" s="41">
        <f t="shared" si="7"/>
        <v>0.68923729455427829</v>
      </c>
      <c r="D86" s="41"/>
      <c r="E86" s="41">
        <v>24413.5</v>
      </c>
      <c r="F86" s="41">
        <f t="shared" si="6"/>
        <v>3.0320288780269915E-2</v>
      </c>
      <c r="I86" s="105">
        <f t="shared" si="4"/>
        <v>2.1230654032365166</v>
      </c>
      <c r="J86" s="106">
        <f t="shared" si="5"/>
        <v>0.4133637802533513</v>
      </c>
    </row>
    <row r="87" spans="1:10">
      <c r="A87" s="108">
        <v>45496</v>
      </c>
      <c r="B87" s="109">
        <v>1281</v>
      </c>
      <c r="C87" s="41">
        <f t="shared" si="7"/>
        <v>-3.6407401835414541</v>
      </c>
      <c r="D87" s="41"/>
      <c r="E87" s="41">
        <v>24479.05</v>
      </c>
      <c r="F87" s="41">
        <f t="shared" si="6"/>
        <v>0.26849898621663942</v>
      </c>
      <c r="I87" s="105">
        <f t="shared" si="4"/>
        <v>2.2197220952501375</v>
      </c>
      <c r="J87" s="106">
        <f t="shared" si="5"/>
        <v>0.41264727023920217</v>
      </c>
    </row>
    <row r="88" spans="1:10">
      <c r="A88" s="108">
        <v>45495</v>
      </c>
      <c r="B88" s="109">
        <v>1316</v>
      </c>
      <c r="C88" s="41">
        <f t="shared" si="7"/>
        <v>2.7322404371584699</v>
      </c>
      <c r="D88" s="41"/>
      <c r="E88" s="41">
        <v>24509.25</v>
      </c>
      <c r="F88" s="41">
        <f t="shared" si="6"/>
        <v>0.12337080074594695</v>
      </c>
      <c r="I88" s="105">
        <f t="shared" si="4"/>
        <v>2.1292511560951737</v>
      </c>
      <c r="J88" s="106">
        <f t="shared" si="5"/>
        <v>0.40865104987400075</v>
      </c>
    </row>
    <row r="89" spans="1:10">
      <c r="A89" s="108">
        <v>45492</v>
      </c>
      <c r="B89" s="109">
        <v>1336.3</v>
      </c>
      <c r="C89" s="41">
        <f t="shared" si="7"/>
        <v>1.5425531914893582</v>
      </c>
      <c r="D89" s="41"/>
      <c r="E89" s="41">
        <v>24530.9</v>
      </c>
      <c r="F89" s="41">
        <f t="shared" si="6"/>
        <v>8.833399634832341E-2</v>
      </c>
      <c r="I89" s="105">
        <f t="shared" si="4"/>
        <v>2.3569771664454033</v>
      </c>
      <c r="J89" s="106">
        <f t="shared" si="5"/>
        <v>0.5224466496471406</v>
      </c>
    </row>
    <row r="90" spans="1:10">
      <c r="A90" s="108">
        <v>45491</v>
      </c>
      <c r="B90" s="109">
        <v>1316.7</v>
      </c>
      <c r="C90" s="41">
        <f t="shared" si="7"/>
        <v>-1.4667365112624344</v>
      </c>
      <c r="D90" s="41"/>
      <c r="E90" s="41">
        <v>24800.85</v>
      </c>
      <c r="F90" s="41">
        <f t="shared" si="6"/>
        <v>1.1004488216901829</v>
      </c>
      <c r="I90" s="105">
        <f t="shared" si="4"/>
        <v>2.5883834619287311</v>
      </c>
      <c r="J90" s="106">
        <f t="shared" si="5"/>
        <v>0.53127622264851204</v>
      </c>
    </row>
    <row r="91" spans="1:10">
      <c r="A91" s="108">
        <v>45489</v>
      </c>
      <c r="B91" s="109">
        <v>1327.2</v>
      </c>
      <c r="C91" s="41">
        <f t="shared" si="7"/>
        <v>0.79744816586921841</v>
      </c>
      <c r="D91" s="41"/>
      <c r="E91" s="41">
        <v>24613</v>
      </c>
      <c r="F91" s="41">
        <f t="shared" si="6"/>
        <v>-0.75743371698953288</v>
      </c>
      <c r="I91" s="105">
        <f t="shared" si="4"/>
        <v>2.6223329879613329</v>
      </c>
      <c r="J91" s="106">
        <f t="shared" si="5"/>
        <v>0.70402157942042864</v>
      </c>
    </row>
    <row r="92" spans="1:10">
      <c r="A92" s="108">
        <v>45488</v>
      </c>
      <c r="B92" s="109">
        <v>1330.65</v>
      </c>
      <c r="C92" s="41">
        <f t="shared" si="7"/>
        <v>0.25994575045208301</v>
      </c>
      <c r="D92" s="41"/>
      <c r="E92" s="41">
        <v>24586.7</v>
      </c>
      <c r="F92" s="41">
        <f t="shared" si="6"/>
        <v>-0.10685410149107899</v>
      </c>
      <c r="I92" s="105">
        <f t="shared" si="4"/>
        <v>3.7403367209588496</v>
      </c>
      <c r="J92" s="106">
        <f t="shared" si="5"/>
        <v>1.3928816667129804</v>
      </c>
    </row>
    <row r="93" spans="1:10">
      <c r="A93" s="108">
        <v>45485</v>
      </c>
      <c r="B93" s="109">
        <v>1357.7</v>
      </c>
      <c r="C93" s="41">
        <f t="shared" si="7"/>
        <v>2.0328410926990537</v>
      </c>
      <c r="D93" s="41"/>
      <c r="E93" s="41">
        <v>24502.15</v>
      </c>
      <c r="F93" s="41">
        <f t="shared" si="6"/>
        <v>-0.34388510861563071</v>
      </c>
      <c r="I93" s="105">
        <f t="shared" si="4"/>
        <v>3.7574460751364769</v>
      </c>
      <c r="J93" s="106">
        <f t="shared" si="5"/>
        <v>1.4914263591912635</v>
      </c>
    </row>
    <row r="94" spans="1:10">
      <c r="A94" s="108">
        <v>45484</v>
      </c>
      <c r="B94" s="109">
        <v>1393.45</v>
      </c>
      <c r="C94" s="41">
        <f t="shared" si="7"/>
        <v>2.6331295573396183</v>
      </c>
      <c r="D94" s="41"/>
      <c r="E94" s="41">
        <v>24315.95</v>
      </c>
      <c r="F94" s="41">
        <f t="shared" si="6"/>
        <v>-0.7599333119746664</v>
      </c>
      <c r="I94" s="105">
        <f t="shared" si="4"/>
        <v>3.7332098075898812</v>
      </c>
      <c r="J94" s="106">
        <f t="shared" si="5"/>
        <v>1.4914680915425422</v>
      </c>
    </row>
    <row r="95" spans="1:10">
      <c r="A95" s="108">
        <v>45483</v>
      </c>
      <c r="B95" s="109">
        <v>1345.5</v>
      </c>
      <c r="C95" s="41">
        <f t="shared" si="7"/>
        <v>-3.4410994294736117</v>
      </c>
      <c r="D95" s="41"/>
      <c r="E95" s="41">
        <v>24324.45</v>
      </c>
      <c r="F95" s="41">
        <f t="shared" si="6"/>
        <v>3.4956479183416642E-2</v>
      </c>
      <c r="I95" s="105">
        <f t="shared" si="4"/>
        <v>3.7088072992804975</v>
      </c>
      <c r="J95" s="106">
        <f t="shared" si="5"/>
        <v>1.5047232413817722</v>
      </c>
    </row>
    <row r="96" spans="1:10">
      <c r="A96" s="108">
        <v>45482</v>
      </c>
      <c r="B96" s="109">
        <v>1303.5999999999999</v>
      </c>
      <c r="C96" s="41">
        <f t="shared" si="7"/>
        <v>-3.1140839836492078</v>
      </c>
      <c r="D96" s="41"/>
      <c r="E96" s="41">
        <v>24433.200000000001</v>
      </c>
      <c r="F96" s="41">
        <f t="shared" si="6"/>
        <v>0.44708102341471229</v>
      </c>
      <c r="I96" s="105">
        <f t="shared" si="4"/>
        <v>3.6660358346741115</v>
      </c>
      <c r="J96" s="106">
        <f t="shared" si="5"/>
        <v>1.5154008718279162</v>
      </c>
    </row>
    <row r="97" spans="1:10">
      <c r="A97" s="108">
        <v>45481</v>
      </c>
      <c r="B97" s="109">
        <v>1272.6500000000001</v>
      </c>
      <c r="C97" s="41">
        <f t="shared" si="7"/>
        <v>-2.3741945382018885</v>
      </c>
      <c r="D97" s="41"/>
      <c r="E97" s="41">
        <v>24320.55</v>
      </c>
      <c r="F97" s="41">
        <f t="shared" si="6"/>
        <v>-0.46105299346791029</v>
      </c>
      <c r="I97" s="105">
        <f t="shared" si="4"/>
        <v>3.630662086498194</v>
      </c>
      <c r="J97" s="106">
        <f t="shared" si="5"/>
        <v>1.5125209034200386</v>
      </c>
    </row>
    <row r="98" spans="1:10">
      <c r="A98" s="108">
        <v>45478</v>
      </c>
      <c r="B98" s="109">
        <v>1228</v>
      </c>
      <c r="C98" s="41">
        <f t="shared" si="7"/>
        <v>-3.5084272973716328</v>
      </c>
      <c r="D98" s="41"/>
      <c r="E98" s="41">
        <v>24323.85</v>
      </c>
      <c r="F98" s="41">
        <f t="shared" si="6"/>
        <v>1.3568772087799299E-2</v>
      </c>
      <c r="I98" s="105">
        <f t="shared" si="4"/>
        <v>3.6177322339376912</v>
      </c>
      <c r="J98" s="106">
        <f t="shared" si="5"/>
        <v>1.5126911043953131</v>
      </c>
    </row>
    <row r="99" spans="1:10">
      <c r="A99" s="108">
        <v>45477</v>
      </c>
      <c r="B99" s="109">
        <v>1228.25</v>
      </c>
      <c r="C99" s="41">
        <f t="shared" si="7"/>
        <v>2.0358306188925084E-2</v>
      </c>
      <c r="D99" s="41"/>
      <c r="E99" s="41">
        <v>24302.15</v>
      </c>
      <c r="F99" s="41">
        <f t="shared" si="6"/>
        <v>-8.9212850761689014E-2</v>
      </c>
      <c r="I99" s="105">
        <f t="shared" si="4"/>
        <v>3.5605149514067862</v>
      </c>
      <c r="J99" s="106">
        <f t="shared" si="5"/>
        <v>1.5128410465169106</v>
      </c>
    </row>
    <row r="100" spans="1:10">
      <c r="A100" s="108">
        <v>45476</v>
      </c>
      <c r="B100" s="109">
        <v>1245.3499999999999</v>
      </c>
      <c r="C100" s="41">
        <f t="shared" si="7"/>
        <v>1.3922247099531782</v>
      </c>
      <c r="D100" s="41"/>
      <c r="E100" s="41">
        <v>24286.5</v>
      </c>
      <c r="F100" s="41">
        <f t="shared" si="6"/>
        <v>-6.4397594451525708E-2</v>
      </c>
      <c r="I100" s="105">
        <f t="shared" si="4"/>
        <v>3.5606888538835091</v>
      </c>
      <c r="J100" s="106">
        <f t="shared" si="5"/>
        <v>1.5342927943099178</v>
      </c>
    </row>
    <row r="101" spans="1:10">
      <c r="A101" s="108">
        <v>45475</v>
      </c>
      <c r="B101" s="109">
        <v>1212.1500000000001</v>
      </c>
      <c r="C101" s="41">
        <f t="shared" si="7"/>
        <v>-2.6659172120287322</v>
      </c>
      <c r="D101" s="41"/>
      <c r="E101" s="41">
        <v>24123.85</v>
      </c>
      <c r="F101" s="41">
        <f t="shared" si="6"/>
        <v>-0.66971362691207648</v>
      </c>
      <c r="I101" s="105">
        <f t="shared" si="4"/>
        <v>3.557837501540583</v>
      </c>
      <c r="J101" s="106">
        <f t="shared" si="5"/>
        <v>1.5340312225205499</v>
      </c>
    </row>
    <row r="102" spans="1:10">
      <c r="A102" s="108">
        <v>45474</v>
      </c>
      <c r="B102" s="109">
        <v>1169.45</v>
      </c>
      <c r="C102" s="41">
        <f t="shared" si="7"/>
        <v>-3.5226663366745079</v>
      </c>
      <c r="D102" s="41"/>
      <c r="E102" s="41">
        <v>24141.95</v>
      </c>
      <c r="F102" s="41">
        <f t="shared" si="6"/>
        <v>7.5029483270714181E-2</v>
      </c>
      <c r="I102" s="105">
        <f t="shared" si="4"/>
        <v>3.5756711382683197</v>
      </c>
      <c r="J102" s="106">
        <f t="shared" si="5"/>
        <v>1.532052806882646</v>
      </c>
    </row>
    <row r="103" spans="1:10">
      <c r="A103" s="108">
        <v>45471</v>
      </c>
      <c r="B103" s="109">
        <v>1175.7</v>
      </c>
      <c r="C103" s="41">
        <f t="shared" si="7"/>
        <v>0.53443926632177519</v>
      </c>
      <c r="D103" s="41"/>
      <c r="E103" s="41">
        <v>24010.6</v>
      </c>
      <c r="F103" s="41">
        <f t="shared" si="6"/>
        <v>-0.5440736974436704</v>
      </c>
      <c r="I103" s="105">
        <f t="shared" si="4"/>
        <v>3.5144516925194274</v>
      </c>
      <c r="J103" s="106">
        <f t="shared" si="5"/>
        <v>1.531124478040844</v>
      </c>
    </row>
    <row r="104" spans="1:10">
      <c r="A104" s="108">
        <v>45470</v>
      </c>
      <c r="B104" s="109">
        <v>1182.7</v>
      </c>
      <c r="C104" s="41">
        <f t="shared" si="7"/>
        <v>0.59538998043718638</v>
      </c>
      <c r="D104" s="41"/>
      <c r="E104" s="41">
        <v>24044.5</v>
      </c>
      <c r="F104" s="41">
        <f t="shared" si="6"/>
        <v>0.14118764212473431</v>
      </c>
      <c r="I104" s="105">
        <f t="shared" si="4"/>
        <v>3.5142882751681768</v>
      </c>
      <c r="J104" s="106">
        <f t="shared" si="5"/>
        <v>1.5300370244153212</v>
      </c>
    </row>
    <row r="105" spans="1:10">
      <c r="A105" s="108">
        <v>45469</v>
      </c>
      <c r="B105" s="109">
        <v>1189.4000000000001</v>
      </c>
      <c r="C105" s="41">
        <f t="shared" si="7"/>
        <v>0.56650038048533402</v>
      </c>
      <c r="D105" s="41"/>
      <c r="E105" s="41">
        <v>23868.799999999999</v>
      </c>
      <c r="F105" s="41">
        <f t="shared" si="6"/>
        <v>-0.73072844101561985</v>
      </c>
      <c r="I105" s="105">
        <f t="shared" si="4"/>
        <v>3.5307141134648807</v>
      </c>
      <c r="J105" s="106">
        <f t="shared" si="5"/>
        <v>1.5333810920449362</v>
      </c>
    </row>
    <row r="106" spans="1:10">
      <c r="A106" s="108">
        <v>45468</v>
      </c>
      <c r="B106" s="109">
        <v>1184.3</v>
      </c>
      <c r="C106" s="41">
        <f t="shared" si="7"/>
        <v>-0.4287876240121184</v>
      </c>
      <c r="D106" s="41"/>
      <c r="E106" s="41">
        <v>23721.3</v>
      </c>
      <c r="F106" s="41">
        <f t="shared" si="6"/>
        <v>-0.61796152299235818</v>
      </c>
      <c r="I106" s="105">
        <f t="shared" si="4"/>
        <v>3.5428767272590438</v>
      </c>
      <c r="J106" s="106">
        <f t="shared" si="5"/>
        <v>1.5318717595818854</v>
      </c>
    </row>
    <row r="107" spans="1:10">
      <c r="A107" s="108">
        <v>45467</v>
      </c>
      <c r="B107" s="109">
        <v>1173.3499999999999</v>
      </c>
      <c r="C107" s="41">
        <f t="shared" si="7"/>
        <v>-0.92459680824115897</v>
      </c>
      <c r="D107" s="41"/>
      <c r="E107" s="41">
        <v>23537.85</v>
      </c>
      <c r="F107" s="41">
        <f t="shared" si="6"/>
        <v>-0.77335559180989555</v>
      </c>
      <c r="I107" s="105">
        <f t="shared" si="4"/>
        <v>3.5421378158481844</v>
      </c>
      <c r="J107" s="106">
        <f t="shared" si="5"/>
        <v>1.5310897062739914</v>
      </c>
    </row>
    <row r="108" spans="1:10">
      <c r="A108" s="108">
        <v>45464</v>
      </c>
      <c r="B108" s="109">
        <v>1156.8499999999999</v>
      </c>
      <c r="C108" s="41">
        <f t="shared" si="7"/>
        <v>-1.4062300251416884</v>
      </c>
      <c r="D108" s="41"/>
      <c r="E108" s="41">
        <v>23501.1</v>
      </c>
      <c r="F108" s="41">
        <f t="shared" si="6"/>
        <v>-0.15613150733818087</v>
      </c>
      <c r="I108" s="105">
        <f t="shared" si="4"/>
        <v>3.5404576160564085</v>
      </c>
      <c r="J108" s="106">
        <f t="shared" si="5"/>
        <v>1.5276851149013282</v>
      </c>
    </row>
    <row r="109" spans="1:10">
      <c r="A109" s="108">
        <v>45463</v>
      </c>
      <c r="B109" s="109">
        <v>1155.5999999999999</v>
      </c>
      <c r="C109" s="41">
        <f t="shared" si="7"/>
        <v>-0.10805203786143408</v>
      </c>
      <c r="D109" s="41"/>
      <c r="E109" s="41">
        <v>23567</v>
      </c>
      <c r="F109" s="41">
        <f t="shared" si="6"/>
        <v>0.28041240622779984</v>
      </c>
      <c r="I109" s="105">
        <f t="shared" si="4"/>
        <v>3.5472836988294398</v>
      </c>
      <c r="J109" s="106">
        <f t="shared" si="5"/>
        <v>1.5282458479803716</v>
      </c>
    </row>
    <row r="110" spans="1:10">
      <c r="A110" s="108">
        <v>45462</v>
      </c>
      <c r="B110" s="109">
        <v>1148.75</v>
      </c>
      <c r="C110" s="41">
        <f t="shared" si="7"/>
        <v>-0.59276566285911292</v>
      </c>
      <c r="D110" s="41"/>
      <c r="E110" s="41">
        <v>23516</v>
      </c>
      <c r="F110" s="41">
        <f t="shared" si="6"/>
        <v>-0.21640429414011117</v>
      </c>
      <c r="I110" s="105">
        <f t="shared" si="4"/>
        <v>3.6392208726925137</v>
      </c>
      <c r="J110" s="106">
        <f t="shared" si="5"/>
        <v>1.5594332581120645</v>
      </c>
    </row>
    <row r="111" spans="1:10">
      <c r="A111" s="108">
        <v>45461</v>
      </c>
      <c r="B111" s="109">
        <v>1165</v>
      </c>
      <c r="C111" s="41">
        <f t="shared" si="7"/>
        <v>1.4145810663764962</v>
      </c>
      <c r="D111" s="41"/>
      <c r="E111" s="41">
        <v>23557.9</v>
      </c>
      <c r="F111" s="41">
        <f t="shared" si="6"/>
        <v>0.17817656063957074</v>
      </c>
      <c r="I111" s="105">
        <f t="shared" si="4"/>
        <v>3.6828254583739377</v>
      </c>
      <c r="J111" s="106">
        <f t="shared" si="5"/>
        <v>1.559710285933003</v>
      </c>
    </row>
    <row r="112" spans="1:10">
      <c r="A112" s="108">
        <v>45457</v>
      </c>
      <c r="B112" s="109">
        <v>1220.2</v>
      </c>
      <c r="C112" s="41">
        <f t="shared" si="7"/>
        <v>4.7381974248927081</v>
      </c>
      <c r="D112" s="41"/>
      <c r="E112" s="41">
        <v>23465.599999999999</v>
      </c>
      <c r="F112" s="41">
        <f t="shared" si="6"/>
        <v>-0.39180062739039939</v>
      </c>
      <c r="I112" s="105">
        <f t="shared" si="4"/>
        <v>3.7251823992992104</v>
      </c>
      <c r="J112" s="106">
        <f t="shared" si="5"/>
        <v>1.5650957240887808</v>
      </c>
    </row>
    <row r="113" spans="1:10">
      <c r="A113" s="108">
        <v>45456</v>
      </c>
      <c r="B113" s="109">
        <v>1226.8</v>
      </c>
      <c r="C113" s="41">
        <f t="shared" si="7"/>
        <v>0.54089493525650789</v>
      </c>
      <c r="D113" s="41"/>
      <c r="E113" s="41">
        <v>23398.9</v>
      </c>
      <c r="F113" s="41">
        <f t="shared" si="6"/>
        <v>-0.28424587481247909</v>
      </c>
      <c r="I113" s="105">
        <f t="shared" si="4"/>
        <v>3.6357114348943691</v>
      </c>
      <c r="J113" s="106">
        <f t="shared" si="5"/>
        <v>1.565307559815182</v>
      </c>
    </row>
    <row r="114" spans="1:10">
      <c r="A114" s="108">
        <v>45455</v>
      </c>
      <c r="B114" s="109">
        <v>1256.6500000000001</v>
      </c>
      <c r="C114" s="41">
        <f t="shared" si="7"/>
        <v>2.4331594391914035</v>
      </c>
      <c r="D114" s="41"/>
      <c r="E114" s="41">
        <v>23322.95</v>
      </c>
      <c r="F114" s="41">
        <f t="shared" si="6"/>
        <v>-0.32458790797858328</v>
      </c>
      <c r="I114" s="105">
        <f t="shared" si="4"/>
        <v>3.6506332421799681</v>
      </c>
      <c r="J114" s="106">
        <f t="shared" si="5"/>
        <v>1.5732391367559087</v>
      </c>
    </row>
    <row r="115" spans="1:10">
      <c r="A115" s="108">
        <v>45454</v>
      </c>
      <c r="B115" s="109">
        <v>1234.95</v>
      </c>
      <c r="C115" s="41">
        <f t="shared" si="7"/>
        <v>-1.7268133529622445</v>
      </c>
      <c r="D115" s="41"/>
      <c r="E115" s="41">
        <v>23264.85</v>
      </c>
      <c r="F115" s="41">
        <f t="shared" si="6"/>
        <v>-0.24911085433018629</v>
      </c>
      <c r="I115" s="105">
        <f t="shared" si="4"/>
        <v>3.6248737852269879</v>
      </c>
      <c r="J115" s="106">
        <f t="shared" si="5"/>
        <v>1.5727769632930912</v>
      </c>
    </row>
    <row r="116" spans="1:10">
      <c r="A116" s="108">
        <v>45453</v>
      </c>
      <c r="B116" s="109">
        <v>1278.0999999999999</v>
      </c>
      <c r="C116" s="41">
        <f t="shared" si="7"/>
        <v>3.4940685857726925</v>
      </c>
      <c r="D116" s="41"/>
      <c r="E116" s="41">
        <v>23259.200000000001</v>
      </c>
      <c r="F116" s="41">
        <f t="shared" si="6"/>
        <v>-2.4285563844158968E-2</v>
      </c>
      <c r="I116" s="105">
        <f t="shared" si="4"/>
        <v>3.7019164567049914</v>
      </c>
      <c r="J116" s="106">
        <f t="shared" si="5"/>
        <v>1.5731836830044479</v>
      </c>
    </row>
    <row r="117" spans="1:10">
      <c r="A117" s="108">
        <v>45450</v>
      </c>
      <c r="B117" s="109">
        <v>1264.55</v>
      </c>
      <c r="C117" s="41">
        <f t="shared" si="7"/>
        <v>-1.0601674360378652</v>
      </c>
      <c r="D117" s="41"/>
      <c r="E117" s="41">
        <v>23290.15</v>
      </c>
      <c r="F117" s="41">
        <f t="shared" si="6"/>
        <v>0.1330656256449092</v>
      </c>
      <c r="I117" s="105">
        <f t="shared" si="4"/>
        <v>3.6528106705697776</v>
      </c>
      <c r="J117" s="106">
        <f t="shared" si="5"/>
        <v>1.5815534921942112</v>
      </c>
    </row>
    <row r="118" spans="1:10">
      <c r="A118" s="108">
        <v>45449</v>
      </c>
      <c r="B118" s="109">
        <v>1183.3</v>
      </c>
      <c r="C118" s="41">
        <f t="shared" si="7"/>
        <v>-6.4252105492072271</v>
      </c>
      <c r="D118" s="41"/>
      <c r="E118" s="41">
        <v>22821.4</v>
      </c>
      <c r="F118" s="41">
        <f t="shared" si="6"/>
        <v>-2.0126534178611988</v>
      </c>
      <c r="I118" s="105">
        <f t="shared" si="4"/>
        <v>3.6492535646235131</v>
      </c>
      <c r="J118" s="106">
        <f t="shared" si="5"/>
        <v>1.587245417707194</v>
      </c>
    </row>
    <row r="119" spans="1:10">
      <c r="A119" s="108">
        <v>45448</v>
      </c>
      <c r="B119" s="109">
        <v>1104.55</v>
      </c>
      <c r="C119" s="41">
        <f t="shared" si="7"/>
        <v>-6.655117045550579</v>
      </c>
      <c r="D119" s="41"/>
      <c r="E119" s="41">
        <v>22620.35</v>
      </c>
      <c r="F119" s="41">
        <f t="shared" si="6"/>
        <v>-0.88097136897825246</v>
      </c>
      <c r="I119" s="105">
        <f t="shared" si="4"/>
        <v>3.4614469782835333</v>
      </c>
      <c r="J119" s="106">
        <f t="shared" si="5"/>
        <v>1.5520268705403266</v>
      </c>
    </row>
    <row r="120" spans="1:10">
      <c r="A120" s="108">
        <v>45447</v>
      </c>
      <c r="B120" s="109">
        <v>1070.55</v>
      </c>
      <c r="C120" s="41">
        <f t="shared" si="7"/>
        <v>-3.0781766330179714</v>
      </c>
      <c r="D120" s="41"/>
      <c r="E120" s="41">
        <v>21884.5</v>
      </c>
      <c r="F120" s="41">
        <f t="shared" si="6"/>
        <v>-3.2530442720824331</v>
      </c>
      <c r="I120" s="105">
        <f t="shared" si="4"/>
        <v>3.2309979183563762</v>
      </c>
      <c r="J120" s="106">
        <f t="shared" si="5"/>
        <v>1.5445177448014344</v>
      </c>
    </row>
    <row r="121" spans="1:10">
      <c r="A121" s="108">
        <v>45446</v>
      </c>
      <c r="B121" s="109">
        <v>1222.9000000000001</v>
      </c>
      <c r="C121" s="41">
        <f t="shared" si="7"/>
        <v>14.231002755592934</v>
      </c>
      <c r="D121" s="41"/>
      <c r="E121" s="41">
        <v>23263.9</v>
      </c>
      <c r="F121" s="41">
        <f t="shared" si="6"/>
        <v>6.3030912289520042</v>
      </c>
      <c r="I121" s="105">
        <f t="shared" si="4"/>
        <v>3.1806019865452391</v>
      </c>
      <c r="J121" s="106">
        <f t="shared" si="5"/>
        <v>1.4240857366698383</v>
      </c>
    </row>
    <row r="122" spans="1:10">
      <c r="A122" s="108">
        <v>45443</v>
      </c>
      <c r="B122" s="109">
        <v>1195.0999999999999</v>
      </c>
      <c r="C122" s="41">
        <f t="shared" si="7"/>
        <v>-2.2732848147845433</v>
      </c>
      <c r="D122" s="41"/>
      <c r="E122" s="41">
        <v>22530.7</v>
      </c>
      <c r="F122" s="41">
        <f t="shared" si="6"/>
        <v>-3.1516641663693563</v>
      </c>
      <c r="I122" s="105">
        <f t="shared" si="4"/>
        <v>1.8862959710305305</v>
      </c>
      <c r="J122" s="106">
        <f t="shared" si="5"/>
        <v>0.8414799363603962</v>
      </c>
    </row>
    <row r="123" spans="1:10">
      <c r="A123" s="108">
        <v>45442</v>
      </c>
      <c r="B123" s="109">
        <v>1195.0999999999999</v>
      </c>
      <c r="C123" s="41">
        <f t="shared" si="7"/>
        <v>0</v>
      </c>
      <c r="D123" s="41"/>
      <c r="E123" s="41">
        <v>22488.65</v>
      </c>
      <c r="F123" s="41">
        <f t="shared" si="6"/>
        <v>-0.18663423684128444</v>
      </c>
      <c r="I123" s="105">
        <f t="shared" si="4"/>
        <v>1.8902385522170444</v>
      </c>
      <c r="J123" s="106">
        <f t="shared" si="5"/>
        <v>0.64197166332267475</v>
      </c>
    </row>
    <row r="124" spans="1:10">
      <c r="A124" s="108">
        <v>45441</v>
      </c>
      <c r="B124" s="109">
        <v>1213.3</v>
      </c>
      <c r="C124" s="41">
        <f t="shared" si="7"/>
        <v>1.5228851142163875</v>
      </c>
      <c r="D124" s="41"/>
      <c r="E124" s="41">
        <v>22704.7</v>
      </c>
      <c r="F124" s="41">
        <f t="shared" si="6"/>
        <v>0.96070684545314744</v>
      </c>
      <c r="I124" s="105">
        <f t="shared" si="4"/>
        <v>1.9090089037102078</v>
      </c>
      <c r="J124" s="106">
        <f t="shared" si="5"/>
        <v>0.65620352701045903</v>
      </c>
    </row>
    <row r="125" spans="1:10">
      <c r="A125" s="108">
        <v>45440</v>
      </c>
      <c r="B125" s="109">
        <v>1205.1500000000001</v>
      </c>
      <c r="C125" s="41">
        <f t="shared" si="7"/>
        <v>-0.6717217505975327</v>
      </c>
      <c r="D125" s="41"/>
      <c r="E125" s="41">
        <v>22888.15</v>
      </c>
      <c r="F125" s="41">
        <f t="shared" si="6"/>
        <v>0.80798248820729068</v>
      </c>
      <c r="I125" s="105">
        <f t="shared" si="4"/>
        <v>1.8856747099350197</v>
      </c>
      <c r="J125" s="106">
        <f t="shared" si="5"/>
        <v>0.63946721762983394</v>
      </c>
    </row>
    <row r="126" spans="1:10">
      <c r="A126" s="108">
        <v>45439</v>
      </c>
      <c r="B126" s="109">
        <v>1210.8</v>
      </c>
      <c r="C126" s="41">
        <f t="shared" si="7"/>
        <v>0.4688213085507914</v>
      </c>
      <c r="D126" s="41"/>
      <c r="E126" s="41">
        <v>22932.45</v>
      </c>
      <c r="F126" s="41">
        <f t="shared" si="6"/>
        <v>0.19354993741302493</v>
      </c>
      <c r="I126" s="105">
        <f t="shared" si="4"/>
        <v>1.8941770374186204</v>
      </c>
      <c r="J126" s="106">
        <f t="shared" si="5"/>
        <v>0.65518028920233873</v>
      </c>
    </row>
    <row r="127" spans="1:10">
      <c r="A127" s="108">
        <v>45436</v>
      </c>
      <c r="B127" s="109">
        <v>1227.5999999999999</v>
      </c>
      <c r="C127" s="41">
        <f t="shared" si="7"/>
        <v>1.387512388503465</v>
      </c>
      <c r="D127" s="41"/>
      <c r="E127" s="41">
        <v>22957.1</v>
      </c>
      <c r="F127" s="41">
        <f t="shared" si="6"/>
        <v>0.10748960534089386</v>
      </c>
      <c r="I127" s="105">
        <f t="shared" si="4"/>
        <v>1.9436023066173915</v>
      </c>
      <c r="J127" s="106">
        <f t="shared" si="5"/>
        <v>0.6828362963159198</v>
      </c>
    </row>
    <row r="128" spans="1:10">
      <c r="A128" s="108">
        <v>45435</v>
      </c>
      <c r="B128" s="109">
        <v>1227.8</v>
      </c>
      <c r="C128" s="41">
        <f t="shared" si="7"/>
        <v>1.6291951775826447E-2</v>
      </c>
      <c r="D128" s="41"/>
      <c r="E128" s="41">
        <v>22967.65</v>
      </c>
      <c r="F128" s="41">
        <f t="shared" si="6"/>
        <v>4.5955281808255012E-2</v>
      </c>
      <c r="I128" s="105">
        <f t="shared" si="4"/>
        <v>2.0513441057353892</v>
      </c>
      <c r="J128" s="106">
        <f t="shared" si="5"/>
        <v>0.6873744345837991</v>
      </c>
    </row>
    <row r="129" spans="1:10">
      <c r="A129" s="108">
        <v>45434</v>
      </c>
      <c r="B129" s="109">
        <v>1226.0999999999999</v>
      </c>
      <c r="C129" s="41">
        <f t="shared" si="7"/>
        <v>-0.13845903241570659</v>
      </c>
      <c r="D129" s="41"/>
      <c r="E129" s="41">
        <v>22597.8</v>
      </c>
      <c r="F129" s="41">
        <f t="shared" si="6"/>
        <v>-1.6103084120491309</v>
      </c>
      <c r="I129" s="105">
        <f t="shared" si="4"/>
        <v>2.0637102211899538</v>
      </c>
      <c r="J129" s="106">
        <f t="shared" si="5"/>
        <v>0.68770541511613381</v>
      </c>
    </row>
    <row r="130" spans="1:10">
      <c r="A130" s="108">
        <v>45433</v>
      </c>
      <c r="B130" s="109">
        <v>1240.0999999999999</v>
      </c>
      <c r="C130" s="41">
        <f t="shared" si="7"/>
        <v>1.1418318244841368</v>
      </c>
      <c r="D130" s="41"/>
      <c r="E130" s="41">
        <v>22529.05</v>
      </c>
      <c r="F130" s="41">
        <f t="shared" si="6"/>
        <v>-0.30423315543991009</v>
      </c>
      <c r="I130" s="105">
        <f t="shared" si="4"/>
        <v>2.064036165242694</v>
      </c>
      <c r="J130" s="106">
        <f t="shared" si="5"/>
        <v>0.63500971630048775</v>
      </c>
    </row>
    <row r="131" spans="1:10">
      <c r="A131" s="108">
        <v>45430</v>
      </c>
      <c r="B131" s="109">
        <v>1199.2</v>
      </c>
      <c r="C131" s="41">
        <f t="shared" si="7"/>
        <v>-3.2981211192645645</v>
      </c>
      <c r="D131" s="41"/>
      <c r="E131" s="41">
        <v>22502</v>
      </c>
      <c r="F131" s="41">
        <f t="shared" si="6"/>
        <v>-0.12006720212347735</v>
      </c>
      <c r="I131" s="105">
        <f t="shared" si="4"/>
        <v>2.0988553200331981</v>
      </c>
      <c r="J131" s="106">
        <f t="shared" si="5"/>
        <v>0.63266195746048237</v>
      </c>
    </row>
    <row r="132" spans="1:10">
      <c r="A132" s="108">
        <v>45429</v>
      </c>
      <c r="B132" s="109">
        <v>1201.8</v>
      </c>
      <c r="C132" s="41">
        <f t="shared" si="7"/>
        <v>0.21681120747164018</v>
      </c>
      <c r="D132" s="41"/>
      <c r="E132" s="41">
        <v>22466.1</v>
      </c>
      <c r="F132" s="41">
        <f t="shared" si="6"/>
        <v>-0.15954137410008645</v>
      </c>
      <c r="I132" s="105">
        <f t="shared" si="4"/>
        <v>2.0322447946543192</v>
      </c>
      <c r="J132" s="106">
        <f t="shared" si="5"/>
        <v>0.6355513511950508</v>
      </c>
    </row>
    <row r="133" spans="1:10">
      <c r="A133" s="108">
        <v>45428</v>
      </c>
      <c r="B133" s="109">
        <v>1199.25</v>
      </c>
      <c r="C133" s="41">
        <f t="shared" si="7"/>
        <v>-0.21218172740888291</v>
      </c>
      <c r="D133" s="41"/>
      <c r="E133" s="41">
        <v>22403.85</v>
      </c>
      <c r="F133" s="41">
        <f t="shared" si="6"/>
        <v>-0.27708414010442406</v>
      </c>
      <c r="I133" s="105">
        <f t="shared" si="4"/>
        <v>2.0313492743519519</v>
      </c>
      <c r="J133" s="106">
        <f t="shared" si="5"/>
        <v>0.6351149788486965</v>
      </c>
    </row>
    <row r="134" spans="1:10">
      <c r="A134" s="108">
        <v>45427</v>
      </c>
      <c r="B134" s="109">
        <v>1177.0999999999999</v>
      </c>
      <c r="C134" s="41">
        <f t="shared" si="7"/>
        <v>-1.8469877006462447</v>
      </c>
      <c r="D134" s="41"/>
      <c r="E134" s="41">
        <v>22200.55</v>
      </c>
      <c r="F134" s="41">
        <f t="shared" si="6"/>
        <v>-0.90743332061230231</v>
      </c>
      <c r="I134" s="105">
        <f t="shared" ref="I134:I197" si="8">_xlfn.STDEV.P(C134:C163)</f>
        <v>2.0457214642793642</v>
      </c>
      <c r="J134" s="106">
        <f t="shared" ref="J134:J197" si="9">_xlfn.STDEV.P(F134:F163)</f>
        <v>0.63304714518008276</v>
      </c>
    </row>
    <row r="135" spans="1:10">
      <c r="A135" s="108">
        <v>45426</v>
      </c>
      <c r="B135" s="109">
        <v>1157.1500000000001</v>
      </c>
      <c r="C135" s="41">
        <f t="shared" si="7"/>
        <v>-1.6948432588564963</v>
      </c>
      <c r="D135" s="41"/>
      <c r="E135" s="41">
        <v>22217.85</v>
      </c>
      <c r="F135" s="41">
        <f t="shared" ref="F135:F198" si="10">((E135-E134)/E134)*100</f>
        <v>7.792599732889173E-2</v>
      </c>
      <c r="I135" s="105">
        <f t="shared" si="8"/>
        <v>2.1529438567734909</v>
      </c>
      <c r="J135" s="106">
        <f t="shared" si="9"/>
        <v>0.6205145130700267</v>
      </c>
    </row>
    <row r="136" spans="1:10">
      <c r="A136" s="108">
        <v>45425</v>
      </c>
      <c r="B136" s="109">
        <v>1156</v>
      </c>
      <c r="C136" s="41">
        <f t="shared" ref="C136:C199" si="11">(((B136-B135)/B135)*100)</f>
        <v>-9.9382102579621559E-2</v>
      </c>
      <c r="D136" s="41"/>
      <c r="E136" s="41">
        <v>22104.05</v>
      </c>
      <c r="F136" s="41">
        <f t="shared" si="10"/>
        <v>-0.51220077550257692</v>
      </c>
      <c r="I136" s="105">
        <f t="shared" si="8"/>
        <v>2.1373275358178909</v>
      </c>
      <c r="J136" s="106">
        <f t="shared" si="9"/>
        <v>0.64245422503798788</v>
      </c>
    </row>
    <row r="137" spans="1:10">
      <c r="A137" s="108">
        <v>45422</v>
      </c>
      <c r="B137" s="109">
        <v>1164.3499999999999</v>
      </c>
      <c r="C137" s="41">
        <f t="shared" si="11"/>
        <v>0.72231833910033816</v>
      </c>
      <c r="D137" s="41"/>
      <c r="E137" s="41">
        <v>22055.200000000001</v>
      </c>
      <c r="F137" s="41">
        <f t="shared" si="10"/>
        <v>-0.22100022394085495</v>
      </c>
      <c r="I137" s="105">
        <f t="shared" si="8"/>
        <v>2.1371494192825371</v>
      </c>
      <c r="J137" s="106">
        <f t="shared" si="9"/>
        <v>0.64313071895450602</v>
      </c>
    </row>
    <row r="138" spans="1:10">
      <c r="A138" s="108">
        <v>45421</v>
      </c>
      <c r="B138" s="109">
        <v>1187.8</v>
      </c>
      <c r="C138" s="41">
        <f t="shared" si="11"/>
        <v>2.0139992270365479</v>
      </c>
      <c r="D138" s="41"/>
      <c r="E138" s="41">
        <v>21957.5</v>
      </c>
      <c r="F138" s="41">
        <f t="shared" si="10"/>
        <v>-0.44297943342160001</v>
      </c>
      <c r="I138" s="105">
        <f t="shared" si="8"/>
        <v>2.1308560767785174</v>
      </c>
      <c r="J138" s="106">
        <f t="shared" si="9"/>
        <v>0.64646731190220641</v>
      </c>
    </row>
    <row r="139" spans="1:10">
      <c r="A139" s="108">
        <v>45420</v>
      </c>
      <c r="B139" s="109">
        <v>1243.55</v>
      </c>
      <c r="C139" s="41">
        <f t="shared" si="11"/>
        <v>4.6935511028792734</v>
      </c>
      <c r="D139" s="41"/>
      <c r="E139" s="41">
        <v>22302.5</v>
      </c>
      <c r="F139" s="41">
        <f t="shared" si="10"/>
        <v>1.5712171239895254</v>
      </c>
      <c r="I139" s="105">
        <f t="shared" si="8"/>
        <v>2.1242438044183953</v>
      </c>
      <c r="J139" s="106">
        <f t="shared" si="9"/>
        <v>0.6451754007834587</v>
      </c>
    </row>
    <row r="140" spans="1:10">
      <c r="A140" s="108">
        <v>45419</v>
      </c>
      <c r="B140" s="109">
        <v>1206.95</v>
      </c>
      <c r="C140" s="41">
        <f t="shared" si="11"/>
        <v>-2.9431868441156297</v>
      </c>
      <c r="D140" s="41"/>
      <c r="E140" s="41">
        <v>22302.5</v>
      </c>
      <c r="F140" s="41">
        <f t="shared" si="10"/>
        <v>0</v>
      </c>
      <c r="I140" s="105">
        <f t="shared" si="8"/>
        <v>1.9132927664495305</v>
      </c>
      <c r="J140" s="106">
        <f t="shared" si="9"/>
        <v>0.59158100513361933</v>
      </c>
    </row>
    <row r="141" spans="1:10">
      <c r="A141" s="108">
        <v>45418</v>
      </c>
      <c r="B141" s="109">
        <v>1249.7</v>
      </c>
      <c r="C141" s="41">
        <f t="shared" si="11"/>
        <v>3.5419859977629558</v>
      </c>
      <c r="D141" s="41"/>
      <c r="E141" s="41">
        <v>22442.7</v>
      </c>
      <c r="F141" s="41">
        <f t="shared" si="10"/>
        <v>0.62862907745768737</v>
      </c>
      <c r="I141" s="105">
        <f t="shared" si="8"/>
        <v>2.198695970287651</v>
      </c>
      <c r="J141" s="106">
        <f t="shared" si="9"/>
        <v>0.59146759599134924</v>
      </c>
    </row>
    <row r="142" spans="1:10">
      <c r="A142" s="108">
        <v>45415</v>
      </c>
      <c r="B142" s="109">
        <v>1241.6500000000001</v>
      </c>
      <c r="C142" s="41">
        <f t="shared" si="11"/>
        <v>-0.64415459710330114</v>
      </c>
      <c r="D142" s="41"/>
      <c r="E142" s="41">
        <v>22475.85</v>
      </c>
      <c r="F142" s="41">
        <f t="shared" si="10"/>
        <v>0.14770950019381721</v>
      </c>
      <c r="I142" s="105">
        <f t="shared" si="8"/>
        <v>2.1345708009540774</v>
      </c>
      <c r="J142" s="106">
        <f t="shared" si="9"/>
        <v>0.61512782099124064</v>
      </c>
    </row>
    <row r="143" spans="1:10">
      <c r="A143" s="108">
        <v>45414</v>
      </c>
      <c r="B143" s="109">
        <v>1219.55</v>
      </c>
      <c r="C143" s="41">
        <f t="shared" si="11"/>
        <v>-1.779889662948507</v>
      </c>
      <c r="D143" s="41"/>
      <c r="E143" s="41">
        <v>22648.2</v>
      </c>
      <c r="F143" s="41">
        <f t="shared" si="10"/>
        <v>0.76682305674758555</v>
      </c>
      <c r="I143" s="105">
        <f t="shared" si="8"/>
        <v>2.1372054924093029</v>
      </c>
      <c r="J143" s="106">
        <f t="shared" si="9"/>
        <v>0.61414599094932709</v>
      </c>
    </row>
    <row r="144" spans="1:10">
      <c r="A144" s="108">
        <v>45412</v>
      </c>
      <c r="B144" s="109">
        <v>1225.6500000000001</v>
      </c>
      <c r="C144" s="41">
        <f t="shared" si="11"/>
        <v>0.50018449428068845</v>
      </c>
      <c r="D144" s="41"/>
      <c r="E144" s="41">
        <v>22604.85</v>
      </c>
      <c r="F144" s="41">
        <f t="shared" si="10"/>
        <v>-0.19140593954487414</v>
      </c>
      <c r="I144" s="105">
        <f t="shared" si="8"/>
        <v>2.1258922794422501</v>
      </c>
      <c r="J144" s="106">
        <f t="shared" si="9"/>
        <v>0.60585985386092067</v>
      </c>
    </row>
    <row r="145" spans="1:10">
      <c r="A145" s="108">
        <v>45411</v>
      </c>
      <c r="B145" s="109">
        <v>1170.45</v>
      </c>
      <c r="C145" s="41">
        <f t="shared" si="11"/>
        <v>-4.5037327132541956</v>
      </c>
      <c r="D145" s="41"/>
      <c r="E145" s="41">
        <v>22643.4</v>
      </c>
      <c r="F145" s="41">
        <f t="shared" si="10"/>
        <v>0.17053862334854208</v>
      </c>
      <c r="I145" s="105">
        <f t="shared" si="8"/>
        <v>2.1579245150062802</v>
      </c>
      <c r="J145" s="106">
        <f t="shared" si="9"/>
        <v>0.61508614461810229</v>
      </c>
    </row>
    <row r="146" spans="1:10">
      <c r="A146" s="108">
        <v>45408</v>
      </c>
      <c r="B146" s="109">
        <v>1186.95</v>
      </c>
      <c r="C146" s="41">
        <f t="shared" si="11"/>
        <v>1.4097142124823785</v>
      </c>
      <c r="D146" s="41"/>
      <c r="E146" s="41">
        <v>22419.95</v>
      </c>
      <c r="F146" s="41">
        <f t="shared" si="10"/>
        <v>-0.98682176704912117</v>
      </c>
      <c r="I146" s="105">
        <f t="shared" si="8"/>
        <v>2.4428234122303576</v>
      </c>
      <c r="J146" s="106">
        <f t="shared" si="9"/>
        <v>0.67976026101743947</v>
      </c>
    </row>
    <row r="147" spans="1:10">
      <c r="A147" s="108">
        <v>45407</v>
      </c>
      <c r="B147" s="109">
        <v>1183.5</v>
      </c>
      <c r="C147" s="41">
        <f t="shared" si="11"/>
        <v>-0.29066093769746371</v>
      </c>
      <c r="D147" s="41"/>
      <c r="E147" s="41">
        <v>22570.35</v>
      </c>
      <c r="F147" s="41">
        <f t="shared" si="10"/>
        <v>0.67083111246901894</v>
      </c>
      <c r="I147" s="105">
        <f t="shared" si="8"/>
        <v>2.5523770751053454</v>
      </c>
      <c r="J147" s="106">
        <f t="shared" si="9"/>
        <v>0.6567922203003359</v>
      </c>
    </row>
    <row r="148" spans="1:10">
      <c r="A148" s="108">
        <v>45406</v>
      </c>
      <c r="B148" s="109">
        <v>1174.95</v>
      </c>
      <c r="C148" s="41">
        <f t="shared" si="11"/>
        <v>-0.72243346007604181</v>
      </c>
      <c r="D148" s="41"/>
      <c r="E148" s="41">
        <v>22402.400000000001</v>
      </c>
      <c r="F148" s="41">
        <f t="shared" si="10"/>
        <v>-0.74411783601050541</v>
      </c>
      <c r="I148" s="105">
        <f t="shared" si="8"/>
        <v>2.6989712137387327</v>
      </c>
      <c r="J148" s="106">
        <f t="shared" si="9"/>
        <v>0.65856759337322801</v>
      </c>
    </row>
    <row r="149" spans="1:10">
      <c r="A149" s="108">
        <v>45405</v>
      </c>
      <c r="B149" s="109">
        <v>1179.5999999999999</v>
      </c>
      <c r="C149" s="41">
        <f t="shared" si="11"/>
        <v>0.39576152176687207</v>
      </c>
      <c r="D149" s="41"/>
      <c r="E149" s="41">
        <v>22368</v>
      </c>
      <c r="F149" s="41">
        <f t="shared" si="10"/>
        <v>-0.15355497625255088</v>
      </c>
      <c r="I149" s="105">
        <f t="shared" si="8"/>
        <v>2.8969911121698484</v>
      </c>
      <c r="J149" s="106">
        <f t="shared" si="9"/>
        <v>0.64453676304817364</v>
      </c>
    </row>
    <row r="150" spans="1:10">
      <c r="A150" s="108">
        <v>45404</v>
      </c>
      <c r="B150" s="109">
        <v>1200.6500000000001</v>
      </c>
      <c r="C150" s="41">
        <f t="shared" si="11"/>
        <v>1.784503221431009</v>
      </c>
      <c r="D150" s="41"/>
      <c r="E150" s="41">
        <v>22336.400000000001</v>
      </c>
      <c r="F150" s="41">
        <f t="shared" si="10"/>
        <v>-0.14127324749641695</v>
      </c>
      <c r="I150" s="105">
        <f t="shared" si="8"/>
        <v>2.9226008665548644</v>
      </c>
      <c r="J150" s="106">
        <f t="shared" si="9"/>
        <v>0.6511171862979519</v>
      </c>
    </row>
    <row r="151" spans="1:10">
      <c r="A151" s="108">
        <v>45401</v>
      </c>
      <c r="B151" s="109">
        <v>1206.4000000000001</v>
      </c>
      <c r="C151" s="41">
        <f t="shared" si="11"/>
        <v>0.47890725856827548</v>
      </c>
      <c r="D151" s="41"/>
      <c r="E151" s="41">
        <v>22147</v>
      </c>
      <c r="F151" s="41">
        <f t="shared" si="10"/>
        <v>-0.84794326749163451</v>
      </c>
      <c r="I151" s="105">
        <f t="shared" si="8"/>
        <v>2.8918880640364777</v>
      </c>
      <c r="J151" s="106">
        <f t="shared" si="9"/>
        <v>0.65173223990737683</v>
      </c>
    </row>
    <row r="152" spans="1:10">
      <c r="A152" s="108">
        <v>45400</v>
      </c>
      <c r="B152" s="109">
        <v>1177.8</v>
      </c>
      <c r="C152" s="41">
        <f t="shared" si="11"/>
        <v>-2.3706896551724248</v>
      </c>
      <c r="D152" s="41"/>
      <c r="E152" s="41">
        <v>21995.85</v>
      </c>
      <c r="F152" s="41">
        <f t="shared" si="10"/>
        <v>-0.68248521244412996</v>
      </c>
      <c r="I152" s="105">
        <f t="shared" si="8"/>
        <v>2.8921632686067218</v>
      </c>
      <c r="J152" s="106">
        <f t="shared" si="9"/>
        <v>0.6325271954142474</v>
      </c>
    </row>
    <row r="153" spans="1:10">
      <c r="A153" s="108">
        <v>45398</v>
      </c>
      <c r="B153" s="109">
        <v>1159.9000000000001</v>
      </c>
      <c r="C153" s="41">
        <f t="shared" si="11"/>
        <v>-1.5197826456104486</v>
      </c>
      <c r="D153" s="41"/>
      <c r="E153" s="41">
        <v>22147.9</v>
      </c>
      <c r="F153" s="41">
        <f t="shared" si="10"/>
        <v>0.69126676168460377</v>
      </c>
      <c r="I153" s="105">
        <f t="shared" si="8"/>
        <v>2.8757951723813906</v>
      </c>
      <c r="J153" s="106">
        <f t="shared" si="9"/>
        <v>0.61975204771894732</v>
      </c>
    </row>
    <row r="154" spans="1:10">
      <c r="A154" s="108">
        <v>45397</v>
      </c>
      <c r="B154" s="109">
        <v>1157.4000000000001</v>
      </c>
      <c r="C154" s="41">
        <f t="shared" si="11"/>
        <v>-0.21553582205362529</v>
      </c>
      <c r="D154" s="41"/>
      <c r="E154" s="41">
        <v>22272.5</v>
      </c>
      <c r="F154" s="41">
        <f t="shared" si="10"/>
        <v>0.56258155400737109</v>
      </c>
      <c r="I154" s="105">
        <f t="shared" si="8"/>
        <v>2.8707416608557992</v>
      </c>
      <c r="J154" s="106">
        <f t="shared" si="9"/>
        <v>0.67464421453986279</v>
      </c>
    </row>
    <row r="155" spans="1:10">
      <c r="A155" s="108">
        <v>45394</v>
      </c>
      <c r="B155" s="109">
        <v>1169.2</v>
      </c>
      <c r="C155" s="41">
        <f t="shared" si="11"/>
        <v>1.0195265249697558</v>
      </c>
      <c r="D155" s="41"/>
      <c r="E155" s="41">
        <v>22519.4</v>
      </c>
      <c r="F155" s="41">
        <f t="shared" si="10"/>
        <v>1.1085419238971892</v>
      </c>
      <c r="I155" s="105">
        <f t="shared" si="8"/>
        <v>2.8951224508053999</v>
      </c>
      <c r="J155" s="106">
        <f t="shared" si="9"/>
        <v>0.66608075759141172</v>
      </c>
    </row>
    <row r="156" spans="1:10">
      <c r="A156" s="108">
        <v>45392</v>
      </c>
      <c r="B156" s="109">
        <v>1197.1500000000001</v>
      </c>
      <c r="C156" s="41">
        <f t="shared" si="11"/>
        <v>2.3905234348272359</v>
      </c>
      <c r="D156" s="41"/>
      <c r="E156" s="41">
        <v>22753.8</v>
      </c>
      <c r="F156" s="41">
        <f t="shared" si="10"/>
        <v>1.0408803076458422</v>
      </c>
      <c r="I156" s="105">
        <f t="shared" si="8"/>
        <v>2.8862206876306757</v>
      </c>
      <c r="J156" s="106">
        <f t="shared" si="9"/>
        <v>0.66710425029133902</v>
      </c>
    </row>
    <row r="157" spans="1:10">
      <c r="A157" s="108">
        <v>45391</v>
      </c>
      <c r="B157" s="109">
        <v>1149.25</v>
      </c>
      <c r="C157" s="41">
        <f t="shared" si="11"/>
        <v>-4.0011694440964032</v>
      </c>
      <c r="D157" s="41"/>
      <c r="E157" s="41">
        <v>22642.75</v>
      </c>
      <c r="F157" s="41">
        <f t="shared" si="10"/>
        <v>-0.4880503476342381</v>
      </c>
      <c r="I157" s="105">
        <f t="shared" si="8"/>
        <v>2.8480152762225068</v>
      </c>
      <c r="J157" s="106">
        <f t="shared" si="9"/>
        <v>0.63758113986986453</v>
      </c>
    </row>
    <row r="158" spans="1:10">
      <c r="A158" s="108">
        <v>45390</v>
      </c>
      <c r="B158" s="109">
        <v>1161.55</v>
      </c>
      <c r="C158" s="41">
        <f t="shared" si="11"/>
        <v>1.0702632151403051</v>
      </c>
      <c r="D158" s="41"/>
      <c r="E158" s="41">
        <v>22666.3</v>
      </c>
      <c r="F158" s="41">
        <f t="shared" si="10"/>
        <v>0.10400680129400923</v>
      </c>
      <c r="I158" s="105">
        <f t="shared" si="8"/>
        <v>2.7766432327679857</v>
      </c>
      <c r="J158" s="106">
        <f t="shared" si="9"/>
        <v>0.63934737544916076</v>
      </c>
    </row>
    <row r="159" spans="1:10">
      <c r="A159" s="108">
        <v>45387</v>
      </c>
      <c r="B159" s="109">
        <v>1157.25</v>
      </c>
      <c r="C159" s="41">
        <f t="shared" si="11"/>
        <v>-0.37019499806292927</v>
      </c>
      <c r="D159" s="41"/>
      <c r="E159" s="41">
        <v>22513.7</v>
      </c>
      <c r="F159" s="41">
        <f t="shared" si="10"/>
        <v>-0.67324618486474874</v>
      </c>
      <c r="I159" s="105">
        <f t="shared" si="8"/>
        <v>2.8666600198591441</v>
      </c>
      <c r="J159" s="106">
        <f t="shared" si="9"/>
        <v>0.63880468920212252</v>
      </c>
    </row>
    <row r="160" spans="1:10">
      <c r="A160" s="108">
        <v>45386</v>
      </c>
      <c r="B160" s="109">
        <v>1125.5999999999999</v>
      </c>
      <c r="C160" s="41">
        <f t="shared" si="11"/>
        <v>-2.7349319507453096</v>
      </c>
      <c r="D160" s="41"/>
      <c r="E160" s="41">
        <v>22514.65</v>
      </c>
      <c r="F160" s="41">
        <f t="shared" si="10"/>
        <v>4.219652922446011E-3</v>
      </c>
      <c r="I160" s="105">
        <f t="shared" si="8"/>
        <v>2.8918022823075322</v>
      </c>
      <c r="J160" s="106">
        <f t="shared" si="9"/>
        <v>0.64071866427918089</v>
      </c>
    </row>
    <row r="161" spans="1:10">
      <c r="A161" s="108">
        <v>45385</v>
      </c>
      <c r="B161" s="109">
        <v>1111.7</v>
      </c>
      <c r="C161" s="41">
        <f t="shared" si="11"/>
        <v>-1.2348969438521558</v>
      </c>
      <c r="D161" s="41"/>
      <c r="E161" s="41">
        <v>22434.65</v>
      </c>
      <c r="F161" s="41">
        <f t="shared" si="10"/>
        <v>-0.35532420002087528</v>
      </c>
      <c r="I161" s="105">
        <f t="shared" si="8"/>
        <v>2.8878870332400801</v>
      </c>
      <c r="J161" s="106">
        <f t="shared" si="9"/>
        <v>0.65322226546888074</v>
      </c>
    </row>
    <row r="162" spans="1:10">
      <c r="A162" s="108">
        <v>45384</v>
      </c>
      <c r="B162" s="109">
        <v>1105.4000000000001</v>
      </c>
      <c r="C162" s="41">
        <f t="shared" si="11"/>
        <v>-0.5666996491859273</v>
      </c>
      <c r="D162" s="41"/>
      <c r="E162" s="41">
        <v>22453.3</v>
      </c>
      <c r="F162" s="41">
        <f t="shared" si="10"/>
        <v>8.3130336332404631E-2</v>
      </c>
      <c r="I162" s="105">
        <f t="shared" si="8"/>
        <v>2.9489933520401568</v>
      </c>
      <c r="J162" s="106">
        <f t="shared" si="9"/>
        <v>0.65293355602877856</v>
      </c>
    </row>
    <row r="163" spans="1:10">
      <c r="A163" s="108">
        <v>45383</v>
      </c>
      <c r="B163" s="109">
        <v>1117.45</v>
      </c>
      <c r="C163" s="41">
        <f t="shared" si="11"/>
        <v>1.0901031300886515</v>
      </c>
      <c r="D163" s="41"/>
      <c r="E163" s="41">
        <v>22462</v>
      </c>
      <c r="F163" s="41">
        <f t="shared" si="10"/>
        <v>3.8747088401262744E-2</v>
      </c>
      <c r="I163" s="105">
        <f t="shared" si="8"/>
        <v>2.9624548990048667</v>
      </c>
      <c r="J163" s="106">
        <f t="shared" si="9"/>
        <v>0.65502022971493357</v>
      </c>
    </row>
    <row r="164" spans="1:10">
      <c r="A164" s="108">
        <v>45379</v>
      </c>
      <c r="B164" s="109">
        <v>1069.8499999999999</v>
      </c>
      <c r="C164" s="41">
        <f t="shared" si="11"/>
        <v>-4.2596984205109969</v>
      </c>
      <c r="D164" s="41"/>
      <c r="E164" s="41">
        <v>22326.9</v>
      </c>
      <c r="F164" s="41">
        <f t="shared" si="10"/>
        <v>-0.60146024396758324</v>
      </c>
      <c r="I164" s="105">
        <f t="shared" si="8"/>
        <v>2.9544413599749131</v>
      </c>
      <c r="J164" s="106">
        <f t="shared" si="9"/>
        <v>0.66155189530030423</v>
      </c>
    </row>
    <row r="165" spans="1:10">
      <c r="A165" s="108">
        <v>45378</v>
      </c>
      <c r="B165" s="109">
        <v>1065.75</v>
      </c>
      <c r="C165" s="41">
        <f t="shared" si="11"/>
        <v>-0.38323129410664203</v>
      </c>
      <c r="D165" s="41"/>
      <c r="E165" s="41">
        <v>22123.65</v>
      </c>
      <c r="F165" s="41">
        <f t="shared" si="10"/>
        <v>-0.91033685822931087</v>
      </c>
      <c r="I165" s="105">
        <f t="shared" si="8"/>
        <v>2.923431318184964</v>
      </c>
      <c r="J165" s="106">
        <f t="shared" si="9"/>
        <v>0.65610576109182106</v>
      </c>
    </row>
    <row r="166" spans="1:10">
      <c r="A166" s="108">
        <v>45377</v>
      </c>
      <c r="B166" s="109">
        <v>1063.3499999999999</v>
      </c>
      <c r="C166" s="41">
        <f t="shared" si="11"/>
        <v>-0.22519352568614506</v>
      </c>
      <c r="D166" s="41"/>
      <c r="E166" s="41">
        <v>22004.7</v>
      </c>
      <c r="F166" s="41">
        <f t="shared" si="10"/>
        <v>-0.53765992501237692</v>
      </c>
      <c r="I166" s="105">
        <f t="shared" si="8"/>
        <v>3.3453710296024877</v>
      </c>
      <c r="J166" s="106">
        <f t="shared" si="9"/>
        <v>0.64138715752947806</v>
      </c>
    </row>
    <row r="167" spans="1:10">
      <c r="A167" s="108">
        <v>45373</v>
      </c>
      <c r="B167" s="109">
        <v>1064.9000000000001</v>
      </c>
      <c r="C167" s="41">
        <f t="shared" si="11"/>
        <v>0.14576574034891446</v>
      </c>
      <c r="D167" s="41"/>
      <c r="E167" s="41">
        <v>22096.75</v>
      </c>
      <c r="F167" s="41">
        <f t="shared" si="10"/>
        <v>0.41831972260471295</v>
      </c>
      <c r="I167" s="105">
        <f t="shared" si="8"/>
        <v>3.3955304402081219</v>
      </c>
      <c r="J167" s="106">
        <f t="shared" si="9"/>
        <v>0.64262816378074405</v>
      </c>
    </row>
    <row r="168" spans="1:10">
      <c r="A168" s="108">
        <v>45372</v>
      </c>
      <c r="B168" s="109">
        <v>1084.3</v>
      </c>
      <c r="C168" s="41">
        <f t="shared" si="11"/>
        <v>1.8217673020940806</v>
      </c>
      <c r="D168" s="41"/>
      <c r="E168" s="41">
        <v>22011.95</v>
      </c>
      <c r="F168" s="41">
        <f t="shared" si="10"/>
        <v>-0.38376684354033636</v>
      </c>
      <c r="I168" s="105">
        <f t="shared" si="8"/>
        <v>3.4111473668201797</v>
      </c>
      <c r="J168" s="106">
        <f t="shared" si="9"/>
        <v>0.65430063467337396</v>
      </c>
    </row>
    <row r="169" spans="1:10">
      <c r="A169" s="108">
        <v>45371</v>
      </c>
      <c r="B169" s="109">
        <v>1081.75</v>
      </c>
      <c r="C169" s="41">
        <f t="shared" si="11"/>
        <v>-0.23517476713086366</v>
      </c>
      <c r="D169" s="41"/>
      <c r="E169" s="41">
        <v>21839.1</v>
      </c>
      <c r="F169" s="41">
        <f t="shared" si="10"/>
        <v>-0.78525528179012838</v>
      </c>
      <c r="I169" s="105">
        <f t="shared" si="8"/>
        <v>3.411738514574556</v>
      </c>
      <c r="J169" s="106">
        <f t="shared" si="9"/>
        <v>0.65298129872609012</v>
      </c>
    </row>
    <row r="170" spans="1:10">
      <c r="A170" s="108">
        <v>45370</v>
      </c>
      <c r="B170" s="109">
        <v>1006.85</v>
      </c>
      <c r="C170" s="41">
        <f t="shared" si="11"/>
        <v>-6.9239657961636212</v>
      </c>
      <c r="D170" s="41"/>
      <c r="E170" s="41">
        <v>21817.45</v>
      </c>
      <c r="F170" s="41">
        <f t="shared" si="10"/>
        <v>-9.9134121827354704E-2</v>
      </c>
      <c r="I170" s="105">
        <f t="shared" si="8"/>
        <v>3.4125413906775854</v>
      </c>
      <c r="J170" s="106">
        <f t="shared" si="9"/>
        <v>0.66281202661041749</v>
      </c>
    </row>
    <row r="171" spans="1:10">
      <c r="A171" s="108">
        <v>45369</v>
      </c>
      <c r="B171" s="109">
        <v>1030.7</v>
      </c>
      <c r="C171" s="41">
        <f t="shared" si="11"/>
        <v>2.3687738987932683</v>
      </c>
      <c r="D171" s="41"/>
      <c r="E171" s="41">
        <v>22055.7</v>
      </c>
      <c r="F171" s="41">
        <f t="shared" si="10"/>
        <v>1.0920157946964471</v>
      </c>
      <c r="I171" s="105">
        <f t="shared" si="8"/>
        <v>3.3077863603928295</v>
      </c>
      <c r="J171" s="106">
        <f t="shared" si="9"/>
        <v>0.66248175220999439</v>
      </c>
    </row>
    <row r="172" spans="1:10">
      <c r="A172" s="108">
        <v>45366</v>
      </c>
      <c r="B172" s="109">
        <v>1030.45</v>
      </c>
      <c r="C172" s="41">
        <f t="shared" si="11"/>
        <v>-2.4255360434656058E-2</v>
      </c>
      <c r="D172" s="41"/>
      <c r="E172" s="41">
        <v>22023.35</v>
      </c>
      <c r="F172" s="41">
        <f t="shared" si="10"/>
        <v>-0.14667410238624112</v>
      </c>
      <c r="I172" s="105">
        <f t="shared" si="8"/>
        <v>3.2977250534043927</v>
      </c>
      <c r="J172" s="106">
        <f t="shared" si="9"/>
        <v>0.64424388705823876</v>
      </c>
    </row>
    <row r="173" spans="1:10">
      <c r="A173" s="108">
        <v>45365</v>
      </c>
      <c r="B173" s="109">
        <v>1024.2</v>
      </c>
      <c r="C173" s="41">
        <f t="shared" si="11"/>
        <v>-0.60653112717744673</v>
      </c>
      <c r="D173" s="41"/>
      <c r="E173" s="41">
        <v>22146.65</v>
      </c>
      <c r="F173" s="41">
        <f t="shared" si="10"/>
        <v>0.55986033005879177</v>
      </c>
      <c r="I173" s="105">
        <f t="shared" si="8"/>
        <v>3.3152603092122028</v>
      </c>
      <c r="J173" s="106">
        <f t="shared" si="9"/>
        <v>0.64823147205760068</v>
      </c>
    </row>
    <row r="174" spans="1:10">
      <c r="A174" s="108">
        <v>45364</v>
      </c>
      <c r="B174" s="41">
        <v>994.2</v>
      </c>
      <c r="C174" s="41">
        <f t="shared" si="11"/>
        <v>-2.9291154071470418</v>
      </c>
      <c r="D174" s="41"/>
      <c r="E174" s="41">
        <v>21997.7</v>
      </c>
      <c r="F174" s="41">
        <f t="shared" si="10"/>
        <v>-0.67256221595591525</v>
      </c>
      <c r="I174" s="105">
        <f t="shared" si="8"/>
        <v>3.3601811407933284</v>
      </c>
      <c r="J174" s="106">
        <f t="shared" si="9"/>
        <v>0.65038371181183097</v>
      </c>
    </row>
    <row r="175" spans="1:10">
      <c r="A175" s="108">
        <v>45363</v>
      </c>
      <c r="B175" s="109">
        <v>1063.5</v>
      </c>
      <c r="C175" s="41">
        <f t="shared" si="11"/>
        <v>6.9704284852142377</v>
      </c>
      <c r="D175" s="41"/>
      <c r="E175" s="41">
        <v>22335.7</v>
      </c>
      <c r="F175" s="41">
        <f t="shared" si="10"/>
        <v>1.5365242729921764</v>
      </c>
      <c r="I175" s="105">
        <f t="shared" si="8"/>
        <v>3.3360793720846957</v>
      </c>
      <c r="J175" s="106">
        <f t="shared" si="9"/>
        <v>0.64133548630180126</v>
      </c>
    </row>
    <row r="176" spans="1:10">
      <c r="A176" s="108">
        <v>45362</v>
      </c>
      <c r="B176" s="109">
        <v>1107.45</v>
      </c>
      <c r="C176" s="41">
        <f t="shared" si="11"/>
        <v>4.1325811001410484</v>
      </c>
      <c r="D176" s="41"/>
      <c r="E176" s="41">
        <v>22332.65</v>
      </c>
      <c r="F176" s="41">
        <f t="shared" si="10"/>
        <v>-1.365526936697427E-2</v>
      </c>
      <c r="I176" s="105">
        <f t="shared" si="8"/>
        <v>3.0584535109733961</v>
      </c>
      <c r="J176" s="106">
        <f t="shared" si="9"/>
        <v>0.59041557005979683</v>
      </c>
    </row>
    <row r="177" spans="1:10">
      <c r="A177" s="108">
        <v>45358</v>
      </c>
      <c r="B177" s="109">
        <v>1051.1500000000001</v>
      </c>
      <c r="C177" s="41">
        <f t="shared" si="11"/>
        <v>-5.0837509594112564</v>
      </c>
      <c r="D177" s="41"/>
      <c r="E177" s="41">
        <v>22493.55</v>
      </c>
      <c r="F177" s="41">
        <f t="shared" si="10"/>
        <v>0.72046980541940975</v>
      </c>
      <c r="I177" s="105">
        <f t="shared" si="8"/>
        <v>2.9041729625408825</v>
      </c>
      <c r="J177" s="106">
        <f t="shared" si="9"/>
        <v>0.62378314285549019</v>
      </c>
    </row>
    <row r="178" spans="1:10">
      <c r="A178" s="108">
        <v>45357</v>
      </c>
      <c r="B178" s="41">
        <v>985.75</v>
      </c>
      <c r="C178" s="41">
        <f t="shared" si="11"/>
        <v>-6.2217571231508426</v>
      </c>
      <c r="D178" s="41"/>
      <c r="E178" s="41">
        <v>22474.05</v>
      </c>
      <c r="F178" s="41">
        <f t="shared" si="10"/>
        <v>-8.669151823522743E-2</v>
      </c>
      <c r="I178" s="105">
        <f t="shared" si="8"/>
        <v>2.8170221709152439</v>
      </c>
      <c r="J178" s="106">
        <f t="shared" si="9"/>
        <v>0.67442181317540595</v>
      </c>
    </row>
    <row r="179" spans="1:10">
      <c r="A179" s="108">
        <v>45356</v>
      </c>
      <c r="B179" s="109">
        <v>1003.35</v>
      </c>
      <c r="C179" s="41">
        <f t="shared" si="11"/>
        <v>1.7854425564291172</v>
      </c>
      <c r="D179" s="41"/>
      <c r="E179" s="41">
        <v>22356.3</v>
      </c>
      <c r="F179" s="41">
        <f t="shared" si="10"/>
        <v>-0.52393760804127432</v>
      </c>
      <c r="I179" s="105">
        <f t="shared" si="8"/>
        <v>2.6517295077379437</v>
      </c>
      <c r="J179" s="106">
        <f t="shared" si="9"/>
        <v>0.68421958287257956</v>
      </c>
    </row>
    <row r="180" spans="1:10">
      <c r="A180" s="108">
        <v>45355</v>
      </c>
      <c r="B180" s="41">
        <v>998.95</v>
      </c>
      <c r="C180" s="41">
        <f t="shared" si="11"/>
        <v>-0.43853092141326333</v>
      </c>
      <c r="D180" s="41"/>
      <c r="E180" s="41">
        <v>22405.599999999999</v>
      </c>
      <c r="F180" s="41">
        <f t="shared" si="10"/>
        <v>0.22051949562315443</v>
      </c>
      <c r="I180" s="105">
        <f t="shared" si="8"/>
        <v>2.6101358728215125</v>
      </c>
      <c r="J180" s="106">
        <f t="shared" si="9"/>
        <v>0.69814728196004661</v>
      </c>
    </row>
    <row r="181" spans="1:10">
      <c r="A181" s="108">
        <v>45353</v>
      </c>
      <c r="B181" s="41">
        <v>981.85</v>
      </c>
      <c r="C181" s="41">
        <f t="shared" si="11"/>
        <v>-1.7117973872566214</v>
      </c>
      <c r="D181" s="41"/>
      <c r="E181" s="41">
        <v>22378.400000000001</v>
      </c>
      <c r="F181" s="41">
        <f t="shared" si="10"/>
        <v>-0.12139822187309016</v>
      </c>
      <c r="I181" s="105">
        <f t="shared" si="8"/>
        <v>2.6167294004863164</v>
      </c>
      <c r="J181" s="106">
        <f t="shared" si="9"/>
        <v>0.76212510286714896</v>
      </c>
    </row>
    <row r="182" spans="1:10">
      <c r="A182" s="108">
        <v>45352</v>
      </c>
      <c r="B182" s="41">
        <v>971.05</v>
      </c>
      <c r="C182" s="41">
        <f t="shared" si="11"/>
        <v>-1.0999643530070853</v>
      </c>
      <c r="D182" s="41"/>
      <c r="E182" s="41">
        <v>22338.75</v>
      </c>
      <c r="F182" s="41">
        <f t="shared" si="10"/>
        <v>-0.17717978050263403</v>
      </c>
      <c r="I182" s="105">
        <f t="shared" si="8"/>
        <v>2.6280119559027719</v>
      </c>
      <c r="J182" s="106">
        <f t="shared" si="9"/>
        <v>0.76483050709756717</v>
      </c>
    </row>
    <row r="183" spans="1:10">
      <c r="A183" s="108">
        <v>45351</v>
      </c>
      <c r="B183" s="41">
        <v>966.2</v>
      </c>
      <c r="C183" s="41">
        <f t="shared" si="11"/>
        <v>-0.49945934812830539</v>
      </c>
      <c r="D183" s="41"/>
      <c r="E183" s="41">
        <v>21982.799999999999</v>
      </c>
      <c r="F183" s="41">
        <f t="shared" si="10"/>
        <v>-1.5934195064629879</v>
      </c>
      <c r="I183" s="105">
        <f t="shared" si="8"/>
        <v>2.6278878323214836</v>
      </c>
      <c r="J183" s="106">
        <f t="shared" si="9"/>
        <v>0.77308591673939819</v>
      </c>
    </row>
    <row r="184" spans="1:10">
      <c r="A184" s="108">
        <v>45350</v>
      </c>
      <c r="B184" s="41">
        <v>981.1</v>
      </c>
      <c r="C184" s="41">
        <f t="shared" si="11"/>
        <v>1.5421237838956714</v>
      </c>
      <c r="D184" s="41"/>
      <c r="E184" s="41">
        <v>21951.15</v>
      </c>
      <c r="F184" s="41">
        <f t="shared" si="10"/>
        <v>-0.14397619957420266</v>
      </c>
      <c r="I184" s="105">
        <f t="shared" si="8"/>
        <v>2.6916507227517226</v>
      </c>
      <c r="J184" s="106">
        <f t="shared" si="9"/>
        <v>0.73150800923900328</v>
      </c>
    </row>
    <row r="185" spans="1:10">
      <c r="A185" s="108">
        <v>45349</v>
      </c>
      <c r="B185" s="41">
        <v>984.9</v>
      </c>
      <c r="C185" s="41">
        <f t="shared" si="11"/>
        <v>0.38732035470389914</v>
      </c>
      <c r="D185" s="41"/>
      <c r="E185" s="41">
        <v>22198.35</v>
      </c>
      <c r="F185" s="41">
        <f t="shared" si="10"/>
        <v>1.1261368994335017</v>
      </c>
      <c r="I185" s="105">
        <f t="shared" si="8"/>
        <v>2.6920248435334826</v>
      </c>
      <c r="J185" s="106">
        <f t="shared" si="9"/>
        <v>0.83041555439465475</v>
      </c>
    </row>
    <row r="186" spans="1:10">
      <c r="A186" s="108">
        <v>45348</v>
      </c>
      <c r="B186" s="41">
        <v>993.7</v>
      </c>
      <c r="C186" s="41">
        <f t="shared" si="11"/>
        <v>0.89349172504823526</v>
      </c>
      <c r="D186" s="41"/>
      <c r="E186" s="41">
        <v>22122.05</v>
      </c>
      <c r="F186" s="41">
        <f t="shared" si="10"/>
        <v>-0.34371924039398999</v>
      </c>
      <c r="I186" s="105">
        <f t="shared" si="8"/>
        <v>2.6932934546285914</v>
      </c>
      <c r="J186" s="106">
        <f t="shared" si="9"/>
        <v>0.8064347548955042</v>
      </c>
    </row>
    <row r="187" spans="1:10">
      <c r="A187" s="108">
        <v>45345</v>
      </c>
      <c r="B187" s="41">
        <v>986.3</v>
      </c>
      <c r="C187" s="41">
        <f t="shared" si="11"/>
        <v>-0.74469155680789889</v>
      </c>
      <c r="D187" s="41"/>
      <c r="E187" s="41">
        <v>22212.7</v>
      </c>
      <c r="F187" s="41">
        <f t="shared" si="10"/>
        <v>0.40977215041102183</v>
      </c>
      <c r="I187" s="105">
        <f t="shared" si="8"/>
        <v>2.6860923665685652</v>
      </c>
      <c r="J187" s="106">
        <f t="shared" si="9"/>
        <v>0.82077905945772045</v>
      </c>
    </row>
    <row r="188" spans="1:10">
      <c r="A188" s="108">
        <v>45344</v>
      </c>
      <c r="B188" s="41">
        <v>938.95</v>
      </c>
      <c r="C188" s="41">
        <f t="shared" si="11"/>
        <v>-4.8007705566257641</v>
      </c>
      <c r="D188" s="41"/>
      <c r="E188" s="41">
        <v>22217.45</v>
      </c>
      <c r="F188" s="41">
        <f t="shared" si="10"/>
        <v>2.1384163113894305E-2</v>
      </c>
      <c r="I188" s="105">
        <f t="shared" si="8"/>
        <v>2.7133274162105319</v>
      </c>
      <c r="J188" s="106">
        <f t="shared" si="9"/>
        <v>0.83952370431483436</v>
      </c>
    </row>
    <row r="189" spans="1:10">
      <c r="A189" s="108">
        <v>45343</v>
      </c>
      <c r="B189" s="41">
        <v>912.5</v>
      </c>
      <c r="C189" s="41">
        <f t="shared" si="11"/>
        <v>-2.8169764098194836</v>
      </c>
      <c r="D189" s="41"/>
      <c r="E189" s="41">
        <v>22055.05</v>
      </c>
      <c r="F189" s="41">
        <f t="shared" si="10"/>
        <v>-0.73095697300996043</v>
      </c>
      <c r="I189" s="105">
        <f t="shared" si="8"/>
        <v>2.6152105528454586</v>
      </c>
      <c r="J189" s="106">
        <f t="shared" si="9"/>
        <v>0.83934247350593172</v>
      </c>
    </row>
    <row r="190" spans="1:10">
      <c r="A190" s="108">
        <v>45342</v>
      </c>
      <c r="B190" s="41">
        <v>923.45</v>
      </c>
      <c r="C190" s="41">
        <f t="shared" si="11"/>
        <v>1.2000000000000051</v>
      </c>
      <c r="D190" s="41"/>
      <c r="E190" s="41">
        <v>22196.95</v>
      </c>
      <c r="F190" s="41">
        <f t="shared" si="10"/>
        <v>0.64339006259338094</v>
      </c>
      <c r="I190" s="105">
        <f t="shared" si="8"/>
        <v>2.5871108088230677</v>
      </c>
      <c r="J190" s="106">
        <f t="shared" si="9"/>
        <v>0.83227315798846602</v>
      </c>
    </row>
    <row r="191" spans="1:10">
      <c r="A191" s="108">
        <v>45341</v>
      </c>
      <c r="B191" s="41">
        <v>949.25</v>
      </c>
      <c r="C191" s="41">
        <f t="shared" si="11"/>
        <v>2.7938708105473986</v>
      </c>
      <c r="D191" s="41"/>
      <c r="E191" s="41">
        <v>22122.25</v>
      </c>
      <c r="F191" s="41">
        <f t="shared" si="10"/>
        <v>-0.33653272183791344</v>
      </c>
      <c r="I191" s="105">
        <f t="shared" si="8"/>
        <v>2.5730507298207863</v>
      </c>
      <c r="J191" s="106">
        <f t="shared" si="9"/>
        <v>0.82157276386574563</v>
      </c>
    </row>
    <row r="192" spans="1:10">
      <c r="A192" s="108">
        <v>45338</v>
      </c>
      <c r="B192" s="41">
        <v>959.65</v>
      </c>
      <c r="C192" s="41">
        <f t="shared" si="11"/>
        <v>1.0956017908875404</v>
      </c>
      <c r="D192" s="41"/>
      <c r="E192" s="41">
        <v>22040.7</v>
      </c>
      <c r="F192" s="41">
        <f t="shared" si="10"/>
        <v>-0.36863338946083368</v>
      </c>
      <c r="I192" s="105">
        <f t="shared" si="8"/>
        <v>2.541450435879411</v>
      </c>
      <c r="J192" s="106">
        <f t="shared" si="9"/>
        <v>0.84028688241890848</v>
      </c>
    </row>
    <row r="193" spans="1:10">
      <c r="A193" s="108">
        <v>45337</v>
      </c>
      <c r="B193" s="41">
        <v>964.6</v>
      </c>
      <c r="C193" s="41">
        <f t="shared" si="11"/>
        <v>0.51581305684364565</v>
      </c>
      <c r="D193" s="41"/>
      <c r="E193" s="41">
        <v>21910.75</v>
      </c>
      <c r="F193" s="41">
        <f t="shared" si="10"/>
        <v>-0.58959107469363825</v>
      </c>
      <c r="I193" s="105">
        <f t="shared" si="8"/>
        <v>2.5254559466761966</v>
      </c>
      <c r="J193" s="106">
        <f t="shared" si="9"/>
        <v>0.83902658954948317</v>
      </c>
    </row>
    <row r="194" spans="1:10">
      <c r="A194" s="108">
        <v>45336</v>
      </c>
      <c r="B194" s="41">
        <v>991.95</v>
      </c>
      <c r="C194" s="41">
        <f t="shared" si="11"/>
        <v>2.8353721749948191</v>
      </c>
      <c r="D194" s="41"/>
      <c r="E194" s="41">
        <v>21840.05</v>
      </c>
      <c r="F194" s="41">
        <f t="shared" si="10"/>
        <v>-0.32267266068026301</v>
      </c>
      <c r="I194" s="105">
        <f t="shared" si="8"/>
        <v>2.5629636846339867</v>
      </c>
      <c r="J194" s="106">
        <f t="shared" si="9"/>
        <v>0.84043018565390115</v>
      </c>
    </row>
    <row r="195" spans="1:10">
      <c r="A195" s="108">
        <v>45335</v>
      </c>
      <c r="B195" s="41">
        <v>900.05</v>
      </c>
      <c r="C195" s="41">
        <f t="shared" si="11"/>
        <v>-9.2645798679369005</v>
      </c>
      <c r="D195" s="41"/>
      <c r="E195" s="41">
        <v>21743.25</v>
      </c>
      <c r="F195" s="41">
        <f t="shared" si="10"/>
        <v>-0.44322242852007793</v>
      </c>
      <c r="I195" s="105">
        <f t="shared" si="8"/>
        <v>2.4644388973092974</v>
      </c>
      <c r="J195" s="106">
        <f t="shared" si="9"/>
        <v>0.8493624579385558</v>
      </c>
    </row>
    <row r="196" spans="1:10">
      <c r="A196" s="108">
        <v>45334</v>
      </c>
      <c r="B196" s="41">
        <v>866.15</v>
      </c>
      <c r="C196" s="41">
        <f t="shared" si="11"/>
        <v>-3.7664574190322737</v>
      </c>
      <c r="D196" s="41"/>
      <c r="E196" s="41">
        <v>21616.05</v>
      </c>
      <c r="F196" s="41">
        <f t="shared" si="10"/>
        <v>-0.58500914076782784</v>
      </c>
      <c r="I196" s="105">
        <f t="shared" si="8"/>
        <v>2.0208022124440288</v>
      </c>
      <c r="J196" s="106">
        <f t="shared" si="9"/>
        <v>0.84823515659630022</v>
      </c>
    </row>
    <row r="197" spans="1:10">
      <c r="A197" s="108">
        <v>45331</v>
      </c>
      <c r="B197" s="41">
        <v>877.7</v>
      </c>
      <c r="C197" s="41">
        <f t="shared" si="11"/>
        <v>1.3334872712578731</v>
      </c>
      <c r="D197" s="41"/>
      <c r="E197" s="41">
        <v>21782.5</v>
      </c>
      <c r="F197" s="41">
        <f t="shared" si="10"/>
        <v>0.7700296770224011</v>
      </c>
      <c r="I197" s="105">
        <f t="shared" si="8"/>
        <v>1.9419383410900082</v>
      </c>
      <c r="J197" s="106">
        <f t="shared" si="9"/>
        <v>0.8412678579374665</v>
      </c>
    </row>
    <row r="198" spans="1:10">
      <c r="A198" s="108">
        <v>45330</v>
      </c>
      <c r="B198" s="41">
        <v>849.8</v>
      </c>
      <c r="C198" s="41">
        <f t="shared" si="11"/>
        <v>-3.1787626751737594</v>
      </c>
      <c r="D198" s="41"/>
      <c r="E198" s="41">
        <v>21717.95</v>
      </c>
      <c r="F198" s="41">
        <f t="shared" si="10"/>
        <v>-0.2963388040858454</v>
      </c>
      <c r="I198" s="105">
        <f t="shared" ref="I198:I225" si="12">_xlfn.STDEV.P(C198:C227)</f>
        <v>2.2413663334314617</v>
      </c>
      <c r="J198" s="106">
        <f t="shared" ref="J198:J223" si="13">_xlfn.STDEV.P(F198:F227)</f>
        <v>0.83065656495753948</v>
      </c>
    </row>
    <row r="199" spans="1:10">
      <c r="A199" s="108">
        <v>45329</v>
      </c>
      <c r="B199" s="41">
        <v>849</v>
      </c>
      <c r="C199" s="41">
        <f t="shared" si="11"/>
        <v>-9.4139797599429809E-2</v>
      </c>
      <c r="D199" s="41"/>
      <c r="E199" s="41">
        <v>21930.5</v>
      </c>
      <c r="F199" s="41">
        <f t="shared" ref="F199:F252" si="14">((E199-E198)/E198)*100</f>
        <v>0.97868353136460506</v>
      </c>
      <c r="I199" s="105">
        <f t="shared" si="12"/>
        <v>2.2035554548534968</v>
      </c>
      <c r="J199" s="106">
        <f t="shared" si="13"/>
        <v>0.83536195357473109</v>
      </c>
    </row>
    <row r="200" spans="1:10">
      <c r="A200" s="108">
        <v>45328</v>
      </c>
      <c r="B200" s="41">
        <v>881.5</v>
      </c>
      <c r="C200" s="41">
        <f t="shared" ref="C200:C252" si="15">(((B200-B199)/B199)*100)</f>
        <v>3.828032979976443</v>
      </c>
      <c r="D200" s="41"/>
      <c r="E200" s="41">
        <v>21929.4</v>
      </c>
      <c r="F200" s="41">
        <f t="shared" si="14"/>
        <v>-5.0158455119515962E-3</v>
      </c>
      <c r="I200" s="105">
        <f t="shared" si="12"/>
        <v>2.2001512015162827</v>
      </c>
      <c r="J200" s="106">
        <f t="shared" si="13"/>
        <v>0.83256901363104752</v>
      </c>
    </row>
    <row r="201" spans="1:10">
      <c r="A201" s="108">
        <v>45327</v>
      </c>
      <c r="B201" s="41">
        <v>855.55</v>
      </c>
      <c r="C201" s="41">
        <f t="shared" si="15"/>
        <v>-2.9438457175269477</v>
      </c>
      <c r="D201" s="41"/>
      <c r="E201" s="41">
        <v>21771.7</v>
      </c>
      <c r="F201" s="41">
        <f t="shared" si="14"/>
        <v>-0.71912592227785854</v>
      </c>
      <c r="I201" s="105">
        <f t="shared" si="12"/>
        <v>2.0178722210577238</v>
      </c>
      <c r="J201" s="106">
        <f t="shared" si="13"/>
        <v>0.83491018049170029</v>
      </c>
    </row>
    <row r="202" spans="1:10">
      <c r="A202" s="108">
        <v>45324</v>
      </c>
      <c r="B202" s="41">
        <v>833.65</v>
      </c>
      <c r="C202" s="41">
        <f t="shared" si="15"/>
        <v>-2.5597568815381893</v>
      </c>
      <c r="D202" s="41"/>
      <c r="E202" s="41">
        <v>21853.8</v>
      </c>
      <c r="F202" s="41">
        <f t="shared" si="14"/>
        <v>0.3770950362167334</v>
      </c>
      <c r="I202" s="105">
        <f t="shared" si="12"/>
        <v>1.9966390189889618</v>
      </c>
      <c r="J202" s="106">
        <f t="shared" si="13"/>
        <v>0.82936591532851855</v>
      </c>
    </row>
    <row r="203" spans="1:10">
      <c r="A203" s="108">
        <v>45323</v>
      </c>
      <c r="B203" s="41">
        <v>802.8</v>
      </c>
      <c r="C203" s="41">
        <f t="shared" si="15"/>
        <v>-3.7005937743657435</v>
      </c>
      <c r="D203" s="41"/>
      <c r="E203" s="41">
        <v>21697.45</v>
      </c>
      <c r="F203" s="41">
        <f t="shared" si="14"/>
        <v>-0.7154362170423384</v>
      </c>
      <c r="I203" s="105">
        <f t="shared" si="12"/>
        <v>2.0285362412981236</v>
      </c>
      <c r="J203" s="106">
        <f t="shared" si="13"/>
        <v>0.82821447271686632</v>
      </c>
    </row>
    <row r="204" spans="1:10">
      <c r="A204" s="108">
        <v>45322</v>
      </c>
      <c r="B204" s="41">
        <v>795.3</v>
      </c>
      <c r="C204" s="41">
        <f t="shared" si="15"/>
        <v>-0.93423019431988041</v>
      </c>
      <c r="D204" s="41"/>
      <c r="E204" s="41">
        <v>21725.7</v>
      </c>
      <c r="F204" s="41">
        <f t="shared" si="14"/>
        <v>0.13019963175396188</v>
      </c>
      <c r="I204" s="105">
        <f t="shared" si="12"/>
        <v>2.1504423756536264</v>
      </c>
      <c r="J204" s="106">
        <f t="shared" si="13"/>
        <v>0.86444450647115512</v>
      </c>
    </row>
    <row r="205" spans="1:10">
      <c r="A205" s="108">
        <v>45321</v>
      </c>
      <c r="B205" s="41">
        <v>765.8</v>
      </c>
      <c r="C205" s="41">
        <f t="shared" si="15"/>
        <v>-3.7092920910348299</v>
      </c>
      <c r="D205" s="41"/>
      <c r="E205" s="41">
        <v>21522.1</v>
      </c>
      <c r="F205" s="41">
        <f t="shared" si="14"/>
        <v>-0.93713896445224865</v>
      </c>
      <c r="I205" s="105">
        <f t="shared" si="12"/>
        <v>2.1518618621829799</v>
      </c>
      <c r="J205" s="106">
        <f t="shared" si="13"/>
        <v>0.86417903681075792</v>
      </c>
    </row>
    <row r="206" spans="1:10">
      <c r="A206" s="108">
        <v>45320</v>
      </c>
      <c r="B206" s="41">
        <v>758.8</v>
      </c>
      <c r="C206" s="41">
        <f t="shared" si="15"/>
        <v>-0.91407678244972579</v>
      </c>
      <c r="D206" s="41"/>
      <c r="E206" s="41">
        <v>21737.599999999999</v>
      </c>
      <c r="F206" s="41">
        <f t="shared" si="14"/>
        <v>1.0012963418997216</v>
      </c>
      <c r="I206" s="105">
        <f t="shared" si="12"/>
        <v>2.0786725557104853</v>
      </c>
      <c r="J206" s="106">
        <f t="shared" si="13"/>
        <v>0.84879200533896171</v>
      </c>
    </row>
    <row r="207" spans="1:10">
      <c r="A207" s="108">
        <v>45316</v>
      </c>
      <c r="B207" s="41">
        <v>744.8</v>
      </c>
      <c r="C207" s="41">
        <f t="shared" si="15"/>
        <v>-1.8450184501845017</v>
      </c>
      <c r="D207" s="41"/>
      <c r="E207" s="41">
        <v>21352.6</v>
      </c>
      <c r="F207" s="41">
        <f t="shared" si="14"/>
        <v>-1.7711246871779773</v>
      </c>
      <c r="I207" s="105">
        <f t="shared" si="12"/>
        <v>2.0879456849474192</v>
      </c>
      <c r="J207" s="106">
        <f t="shared" si="13"/>
        <v>0.85708990833849419</v>
      </c>
    </row>
    <row r="208" spans="1:10">
      <c r="A208" s="108">
        <v>45315</v>
      </c>
      <c r="B208" s="41">
        <v>737.3</v>
      </c>
      <c r="C208" s="41">
        <f t="shared" si="15"/>
        <v>-1.006981740064447</v>
      </c>
      <c r="D208" s="41"/>
      <c r="E208" s="41">
        <v>21453.95</v>
      </c>
      <c r="F208" s="41">
        <f t="shared" si="14"/>
        <v>0.47464945720896839</v>
      </c>
      <c r="I208" s="105">
        <f t="shared" si="12"/>
        <v>2.0769763082218877</v>
      </c>
      <c r="J208" s="106">
        <f t="shared" si="13"/>
        <v>0.82558705057437098</v>
      </c>
    </row>
    <row r="209" spans="1:10">
      <c r="A209" s="108">
        <v>45314</v>
      </c>
      <c r="B209" s="41">
        <v>722.1</v>
      </c>
      <c r="C209" s="41">
        <f t="shared" si="15"/>
        <v>-2.061576020615751</v>
      </c>
      <c r="D209" s="41"/>
      <c r="E209" s="41">
        <v>21238.799999999999</v>
      </c>
      <c r="F209" s="41">
        <f t="shared" si="14"/>
        <v>-1.0028456298257498</v>
      </c>
      <c r="I209" s="105">
        <f t="shared" si="12"/>
        <v>2.0754930880312301</v>
      </c>
      <c r="J209" s="106">
        <f t="shared" si="13"/>
        <v>0.81951330187373572</v>
      </c>
    </row>
    <row r="210" spans="1:10">
      <c r="A210" s="108">
        <v>45311</v>
      </c>
      <c r="B210" s="41">
        <v>723.1</v>
      </c>
      <c r="C210" s="41">
        <f t="shared" si="15"/>
        <v>0.13848497438027974</v>
      </c>
      <c r="D210" s="41"/>
      <c r="E210" s="41">
        <v>21571.8</v>
      </c>
      <c r="F210" s="41">
        <f t="shared" si="14"/>
        <v>1.5678851912537433</v>
      </c>
      <c r="I210" s="105">
        <f t="shared" si="12"/>
        <v>2.0510169619784229</v>
      </c>
      <c r="J210" s="106">
        <f t="shared" si="13"/>
        <v>0.80621909092259736</v>
      </c>
    </row>
    <row r="211" spans="1:10">
      <c r="A211" s="108">
        <v>45310</v>
      </c>
      <c r="B211" s="41">
        <v>726.8</v>
      </c>
      <c r="C211" s="41">
        <f t="shared" si="15"/>
        <v>0.51168579726177998</v>
      </c>
      <c r="D211" s="41"/>
      <c r="E211" s="41">
        <v>21622.400000000001</v>
      </c>
      <c r="F211" s="41">
        <f t="shared" si="14"/>
        <v>0.23456549754773448</v>
      </c>
      <c r="I211" s="105">
        <f t="shared" si="12"/>
        <v>2.0569390190050667</v>
      </c>
      <c r="J211" s="106">
        <f t="shared" si="13"/>
        <v>0.74930721620436636</v>
      </c>
    </row>
    <row r="212" spans="1:10">
      <c r="A212" s="108">
        <v>45309</v>
      </c>
      <c r="B212" s="41">
        <v>719.9</v>
      </c>
      <c r="C212" s="41">
        <f t="shared" si="15"/>
        <v>-0.94936708860759189</v>
      </c>
      <c r="D212" s="41"/>
      <c r="E212" s="41">
        <v>21462.25</v>
      </c>
      <c r="F212" s="41">
        <f t="shared" si="14"/>
        <v>-0.74066708598491127</v>
      </c>
      <c r="I212" s="105">
        <f t="shared" si="12"/>
        <v>2.1591962019886792</v>
      </c>
      <c r="J212" s="106">
        <f t="shared" si="13"/>
        <v>0.74792459005301348</v>
      </c>
    </row>
    <row r="213" spans="1:10">
      <c r="A213" s="108">
        <v>45308</v>
      </c>
      <c r="B213" s="41">
        <v>736.5</v>
      </c>
      <c r="C213" s="41">
        <f t="shared" si="15"/>
        <v>2.3058758160855706</v>
      </c>
      <c r="D213" s="41"/>
      <c r="E213" s="41">
        <v>21571.95</v>
      </c>
      <c r="F213" s="41">
        <f t="shared" si="14"/>
        <v>0.51113000733846981</v>
      </c>
      <c r="I213" s="105">
        <f t="shared" si="12"/>
        <v>2.1568951220743742</v>
      </c>
      <c r="J213" s="106">
        <f t="shared" si="13"/>
        <v>0.74021695148370903</v>
      </c>
    </row>
    <row r="214" spans="1:10">
      <c r="A214" s="108">
        <v>45307</v>
      </c>
      <c r="B214" s="41">
        <v>747.95</v>
      </c>
      <c r="C214" s="41">
        <f t="shared" si="15"/>
        <v>1.5546503733876504</v>
      </c>
      <c r="D214" s="41"/>
      <c r="E214" s="41">
        <v>22032.3</v>
      </c>
      <c r="F214" s="41">
        <f t="shared" si="14"/>
        <v>2.1340212637244131</v>
      </c>
      <c r="I214" s="105">
        <f t="shared" si="12"/>
        <v>2.1119150986770405</v>
      </c>
      <c r="J214" s="106">
        <f t="shared" si="13"/>
        <v>0.73394566960466501</v>
      </c>
    </row>
    <row r="215" spans="1:10">
      <c r="A215" s="108">
        <v>45306</v>
      </c>
      <c r="B215" s="41">
        <v>730.9</v>
      </c>
      <c r="C215" s="41">
        <f t="shared" si="15"/>
        <v>-2.2795641419881099</v>
      </c>
      <c r="D215" s="41"/>
      <c r="E215" s="41">
        <v>22097.45</v>
      </c>
      <c r="F215" s="41">
        <f t="shared" si="14"/>
        <v>0.29570221901481669</v>
      </c>
      <c r="I215" s="105">
        <f t="shared" si="12"/>
        <v>2.0904034219263292</v>
      </c>
      <c r="J215" s="106">
        <f t="shared" si="13"/>
        <v>0.6143480892691453</v>
      </c>
    </row>
    <row r="216" spans="1:10">
      <c r="A216" s="108">
        <v>45303</v>
      </c>
      <c r="B216" s="41">
        <v>734.9</v>
      </c>
      <c r="C216" s="41">
        <f t="shared" si="15"/>
        <v>0.54727048843891102</v>
      </c>
      <c r="D216" s="41"/>
      <c r="E216" s="41">
        <v>21894.55</v>
      </c>
      <c r="F216" s="41">
        <f t="shared" si="14"/>
        <v>-0.91820549429912257</v>
      </c>
      <c r="I216" s="105">
        <f t="shared" si="12"/>
        <v>2.1708670763606523</v>
      </c>
      <c r="J216" s="106">
        <f t="shared" si="13"/>
        <v>0.6877770513358068</v>
      </c>
    </row>
    <row r="217" spans="1:10">
      <c r="A217" s="108">
        <v>45302</v>
      </c>
      <c r="B217" s="41">
        <v>743.55</v>
      </c>
      <c r="C217" s="41">
        <f t="shared" si="15"/>
        <v>1.177030888556263</v>
      </c>
      <c r="D217" s="41"/>
      <c r="E217" s="41">
        <v>21647.200000000001</v>
      </c>
      <c r="F217" s="41">
        <f t="shared" si="14"/>
        <v>-1.1297331984443553</v>
      </c>
      <c r="I217" s="105">
        <f t="shared" si="12"/>
        <v>2.1667159698335299</v>
      </c>
      <c r="J217" s="106">
        <f t="shared" si="13"/>
        <v>0.68148024116176198</v>
      </c>
    </row>
    <row r="218" spans="1:10">
      <c r="A218" s="108">
        <v>45301</v>
      </c>
      <c r="B218" s="41">
        <v>739.7</v>
      </c>
      <c r="C218" s="41">
        <f t="shared" si="15"/>
        <v>-0.51778629547440103</v>
      </c>
      <c r="D218" s="41"/>
      <c r="E218" s="41">
        <v>21618.7</v>
      </c>
      <c r="F218" s="41">
        <f t="shared" si="14"/>
        <v>-0.13165675006467348</v>
      </c>
      <c r="I218" s="105">
        <f t="shared" si="12"/>
        <v>2.2376071702920353</v>
      </c>
      <c r="J218" s="106">
        <f t="shared" si="13"/>
        <v>0.66292685494846948</v>
      </c>
    </row>
    <row r="219" spans="1:10">
      <c r="A219" s="108">
        <v>45300</v>
      </c>
      <c r="B219" s="41">
        <v>734.1</v>
      </c>
      <c r="C219" s="41">
        <f t="shared" si="15"/>
        <v>-0.75706367446262302</v>
      </c>
      <c r="D219" s="41"/>
      <c r="E219" s="41">
        <v>21544.85</v>
      </c>
      <c r="F219" s="41">
        <f t="shared" si="14"/>
        <v>-0.34160240902552963</v>
      </c>
      <c r="I219" s="105">
        <f t="shared" si="12"/>
        <v>2.2383173276075907</v>
      </c>
      <c r="J219" s="106">
        <f t="shared" si="13"/>
        <v>0.67723681450356088</v>
      </c>
    </row>
    <row r="220" spans="1:10">
      <c r="A220" s="108">
        <v>45299</v>
      </c>
      <c r="B220" s="41">
        <v>737.75</v>
      </c>
      <c r="C220" s="41">
        <f t="shared" si="15"/>
        <v>0.49720746492303186</v>
      </c>
      <c r="D220" s="41"/>
      <c r="E220" s="41">
        <v>21513</v>
      </c>
      <c r="F220" s="41">
        <f t="shared" si="14"/>
        <v>-0.14783115222430673</v>
      </c>
      <c r="I220" s="105">
        <f t="shared" si="12"/>
        <v>2.2462587676929542</v>
      </c>
      <c r="J220" s="106">
        <f t="shared" si="13"/>
        <v>0.67812124332077883</v>
      </c>
    </row>
    <row r="221" spans="1:10">
      <c r="A221" s="108">
        <v>45296</v>
      </c>
      <c r="B221" s="41">
        <v>752.65</v>
      </c>
      <c r="C221" s="41">
        <f t="shared" si="15"/>
        <v>2.0196543544561139</v>
      </c>
      <c r="D221" s="41"/>
      <c r="E221" s="41">
        <v>21710.799999999999</v>
      </c>
      <c r="F221" s="41">
        <f t="shared" si="14"/>
        <v>0.91944405708176113</v>
      </c>
      <c r="I221" s="105">
        <f t="shared" si="12"/>
        <v>2.2565962593337505</v>
      </c>
      <c r="J221" s="106">
        <f t="shared" si="13"/>
        <v>0.680126207224655</v>
      </c>
    </row>
    <row r="222" spans="1:10">
      <c r="A222" s="108">
        <v>45295</v>
      </c>
      <c r="B222" s="41">
        <v>738.8</v>
      </c>
      <c r="C222" s="41">
        <f t="shared" si="15"/>
        <v>-1.840164751212386</v>
      </c>
      <c r="D222" s="41"/>
      <c r="E222" s="41">
        <v>21658.6</v>
      </c>
      <c r="F222" s="41">
        <f t="shared" si="14"/>
        <v>-0.24043333271920303</v>
      </c>
      <c r="I222" s="105">
        <f t="shared" si="12"/>
        <v>2.210508691012758</v>
      </c>
      <c r="J222" s="106">
        <f t="shared" si="13"/>
        <v>0.64635449533325406</v>
      </c>
    </row>
    <row r="223" spans="1:10">
      <c r="A223" s="108">
        <v>45294</v>
      </c>
      <c r="B223" s="41">
        <v>711.55</v>
      </c>
      <c r="C223" s="41">
        <f t="shared" si="15"/>
        <v>-3.6884136437466166</v>
      </c>
      <c r="D223" s="41"/>
      <c r="E223" s="41">
        <v>21517.35</v>
      </c>
      <c r="F223" s="41">
        <f t="shared" si="14"/>
        <v>-0.65216588329808944</v>
      </c>
      <c r="I223" s="105">
        <f t="shared" si="12"/>
        <v>2.2344263268725326</v>
      </c>
      <c r="J223" s="106">
        <f t="shared" si="13"/>
        <v>0.6468981228097993</v>
      </c>
    </row>
    <row r="224" spans="1:10">
      <c r="A224" s="108">
        <v>45293</v>
      </c>
      <c r="B224" s="41">
        <v>700.75</v>
      </c>
      <c r="C224" s="41">
        <f t="shared" si="15"/>
        <v>-1.5178132246504048</v>
      </c>
      <c r="D224" s="41"/>
      <c r="E224" s="41">
        <v>21665.8</v>
      </c>
      <c r="F224" s="41">
        <f t="shared" si="14"/>
        <v>0.68990837626380919</v>
      </c>
      <c r="I224" s="105">
        <f t="shared" si="12"/>
        <v>2.1853872734495576</v>
      </c>
      <c r="J224" s="106">
        <f ca="1">_xlfn.STDEV.P(J224:J253)</f>
        <v>0.65457316721098269</v>
      </c>
    </row>
    <row r="225" spans="1:10">
      <c r="A225" s="108">
        <v>45292</v>
      </c>
      <c r="B225" s="41">
        <v>716.15</v>
      </c>
      <c r="C225" s="41">
        <f t="shared" si="15"/>
        <v>2.1976453799500506</v>
      </c>
      <c r="D225" s="41"/>
      <c r="E225" s="41">
        <v>21741.9</v>
      </c>
      <c r="F225" s="41">
        <f t="shared" si="14"/>
        <v>0.35124481902354027</v>
      </c>
      <c r="I225" s="105">
        <f t="shared" si="12"/>
        <v>2.2111400060529061</v>
      </c>
      <c r="J225" s="106">
        <f ca="1">_xlfn.STDEV.P(J225:J254)</f>
        <v>0.63910630213705055</v>
      </c>
    </row>
    <row r="226" spans="1:10">
      <c r="A226" s="108">
        <v>45289</v>
      </c>
      <c r="B226" s="41">
        <v>709.2</v>
      </c>
      <c r="C226" s="41">
        <f t="shared" si="15"/>
        <v>-0.9704670809187923</v>
      </c>
      <c r="D226" s="41"/>
      <c r="E226" s="41">
        <v>21731.4</v>
      </c>
      <c r="F226" s="41">
        <f t="shared" si="14"/>
        <v>-4.8293847363845843E-2</v>
      </c>
      <c r="I226" s="105">
        <f>_xlfn.STDEV.P(C226:C254)</f>
        <v>2.2009518617164674</v>
      </c>
      <c r="J226" s="106">
        <f ca="1">_xlfn.STDEV.P(J226:J254)</f>
        <v>0.63731770390753306</v>
      </c>
    </row>
    <row r="227" spans="1:10">
      <c r="A227" s="108">
        <v>45288</v>
      </c>
      <c r="B227" s="41">
        <v>657.6</v>
      </c>
      <c r="C227" s="41">
        <f t="shared" si="15"/>
        <v>-7.2758037225042331</v>
      </c>
      <c r="D227" s="41"/>
      <c r="E227" s="41">
        <v>21778.7</v>
      </c>
      <c r="F227" s="41">
        <f t="shared" si="14"/>
        <v>0.21765739897107078</v>
      </c>
      <c r="I227" s="105">
        <f t="shared" ref="I227:I252" si="16">_xlfn.STDEV.P(C227:C254)</f>
        <v>2.2390856664051095</v>
      </c>
      <c r="J227" s="106">
        <f t="shared" ref="J227:J252" ca="1" si="17">_xlfn.STDEV.P(J227:J254)</f>
        <v>0.64670922245406481</v>
      </c>
    </row>
    <row r="228" spans="1:10">
      <c r="A228" s="108">
        <v>45287</v>
      </c>
      <c r="B228" s="41">
        <v>649.15</v>
      </c>
      <c r="C228" s="41">
        <f t="shared" si="15"/>
        <v>-1.2849756690997636</v>
      </c>
      <c r="D228" s="41"/>
      <c r="E228" s="41">
        <v>21654.75</v>
      </c>
      <c r="F228" s="41">
        <f t="shared" si="14"/>
        <v>-0.56913406218002327</v>
      </c>
      <c r="I228" s="105">
        <f t="shared" si="16"/>
        <v>1.7848354653699705</v>
      </c>
      <c r="J228" s="106">
        <f t="shared" ca="1" si="17"/>
        <v>0.64896421619453271</v>
      </c>
    </row>
    <row r="229" spans="1:10">
      <c r="A229" s="108">
        <v>45286</v>
      </c>
      <c r="B229" s="41">
        <v>640.6</v>
      </c>
      <c r="C229" s="41">
        <f t="shared" si="15"/>
        <v>-1.3171069860586853</v>
      </c>
      <c r="D229" s="41"/>
      <c r="E229" s="41">
        <v>21441.35</v>
      </c>
      <c r="F229" s="41">
        <f t="shared" si="14"/>
        <v>-0.9854650827185788</v>
      </c>
      <c r="I229" s="105">
        <f t="shared" si="16"/>
        <v>1.8022830475788159</v>
      </c>
      <c r="J229" s="106">
        <f t="shared" ca="1" si="17"/>
        <v>0.66119187795315704</v>
      </c>
    </row>
    <row r="230" spans="1:10">
      <c r="A230" s="108">
        <v>45282</v>
      </c>
      <c r="B230" s="41">
        <v>631.15</v>
      </c>
      <c r="C230" s="41">
        <f t="shared" si="15"/>
        <v>-1.4751795192007564</v>
      </c>
      <c r="D230" s="41"/>
      <c r="E230" s="41">
        <v>21349.4</v>
      </c>
      <c r="F230" s="41">
        <f t="shared" si="14"/>
        <v>-0.42884426586943969</v>
      </c>
      <c r="I230" s="105">
        <f t="shared" si="16"/>
        <v>1.8182354608376852</v>
      </c>
      <c r="J230" s="106">
        <f t="shared" ca="1" si="17"/>
        <v>0.66272328122187774</v>
      </c>
    </row>
    <row r="231" spans="1:10">
      <c r="A231" s="108">
        <v>45281</v>
      </c>
      <c r="B231" s="41">
        <v>631.15</v>
      </c>
      <c r="C231" s="41">
        <f t="shared" si="15"/>
        <v>0</v>
      </c>
      <c r="D231" s="41"/>
      <c r="E231" s="41">
        <v>21255.05</v>
      </c>
      <c r="F231" s="41">
        <f t="shared" si="14"/>
        <v>-0.44193279436425459</v>
      </c>
      <c r="I231" s="105">
        <f t="shared" si="16"/>
        <v>1.8271842424577625</v>
      </c>
      <c r="J231" s="106">
        <f t="shared" ca="1" si="17"/>
        <v>0.67738339211017562</v>
      </c>
    </row>
    <row r="232" spans="1:10">
      <c r="A232" s="108">
        <v>45280</v>
      </c>
      <c r="B232" s="41">
        <v>641.5</v>
      </c>
      <c r="C232" s="41">
        <f t="shared" si="15"/>
        <v>1.639863740790624</v>
      </c>
      <c r="D232" s="41"/>
      <c r="E232" s="41">
        <v>21150.15</v>
      </c>
      <c r="F232" s="41">
        <f t="shared" si="14"/>
        <v>-0.49352977292454181</v>
      </c>
      <c r="I232" s="105">
        <f t="shared" si="16"/>
        <v>1.8697981308271105</v>
      </c>
      <c r="J232" s="106">
        <f t="shared" ca="1" si="17"/>
        <v>0.69297444336779934</v>
      </c>
    </row>
    <row r="233" spans="1:10">
      <c r="A233" s="108">
        <v>45279</v>
      </c>
      <c r="B233" s="41">
        <v>668.45</v>
      </c>
      <c r="C233" s="41">
        <f t="shared" si="15"/>
        <v>4.201091192517544</v>
      </c>
      <c r="D233" s="41"/>
      <c r="E233" s="41">
        <v>21453.1</v>
      </c>
      <c r="F233" s="41">
        <f t="shared" si="14"/>
        <v>1.4323775481497629</v>
      </c>
      <c r="I233" s="105">
        <f t="shared" si="16"/>
        <v>1.8864620923089421</v>
      </c>
      <c r="J233" s="106">
        <f t="shared" ca="1" si="17"/>
        <v>0.70920052755530405</v>
      </c>
    </row>
    <row r="234" spans="1:10">
      <c r="A234" s="108">
        <v>45278</v>
      </c>
      <c r="B234" s="41">
        <v>668.4</v>
      </c>
      <c r="C234" s="41">
        <f t="shared" si="15"/>
        <v>-7.4799910240209754E-3</v>
      </c>
      <c r="D234" s="41"/>
      <c r="E234" s="41">
        <v>21418.65</v>
      </c>
      <c r="F234" s="41">
        <f t="shared" si="14"/>
        <v>-0.1605828528277829</v>
      </c>
      <c r="I234" s="105">
        <f t="shared" si="16"/>
        <v>1.6782179550185519</v>
      </c>
      <c r="J234" s="106">
        <f t="shared" ca="1" si="17"/>
        <v>0.59764369394808659</v>
      </c>
    </row>
    <row r="235" spans="1:10">
      <c r="A235" s="108">
        <v>45275</v>
      </c>
      <c r="B235" s="41">
        <v>672.25</v>
      </c>
      <c r="C235" s="41">
        <f t="shared" si="15"/>
        <v>0.57600239377618534</v>
      </c>
      <c r="D235" s="41"/>
      <c r="E235" s="41">
        <v>21456.65</v>
      </c>
      <c r="F235" s="41">
        <f t="shared" si="14"/>
        <v>0.17741547669904498</v>
      </c>
      <c r="I235" s="105">
        <f t="shared" si="16"/>
        <v>1.724023455005947</v>
      </c>
      <c r="J235" s="106">
        <f t="shared" ca="1" si="17"/>
        <v>0.6107045463655052</v>
      </c>
    </row>
    <row r="236" spans="1:10">
      <c r="A236" s="108">
        <v>45274</v>
      </c>
      <c r="B236" s="41">
        <v>677.75</v>
      </c>
      <c r="C236" s="41">
        <f t="shared" si="15"/>
        <v>0.81814801041279284</v>
      </c>
      <c r="D236" s="41"/>
      <c r="E236" s="41">
        <v>21182.7</v>
      </c>
      <c r="F236" s="41">
        <f t="shared" si="14"/>
        <v>-1.2767603516858441</v>
      </c>
      <c r="I236" s="105">
        <f t="shared" si="16"/>
        <v>1.7655656709262433</v>
      </c>
      <c r="J236" s="106">
        <f t="shared" ca="1" si="17"/>
        <v>0.60932904574553126</v>
      </c>
    </row>
    <row r="237" spans="1:10">
      <c r="A237" s="108">
        <v>45273</v>
      </c>
      <c r="B237" s="41">
        <v>682.35</v>
      </c>
      <c r="C237" s="41">
        <f t="shared" si="15"/>
        <v>0.67871634083364407</v>
      </c>
      <c r="D237" s="41"/>
      <c r="E237" s="41">
        <v>20926.349999999999</v>
      </c>
      <c r="F237" s="41">
        <f t="shared" si="14"/>
        <v>-1.2101856703819729</v>
      </c>
      <c r="I237" s="105">
        <f t="shared" si="16"/>
        <v>1.8024605635361162</v>
      </c>
      <c r="J237" s="106">
        <f t="shared" ca="1" si="17"/>
        <v>0.59308991404717493</v>
      </c>
    </row>
    <row r="238" spans="1:10">
      <c r="A238" s="108">
        <v>45272</v>
      </c>
      <c r="B238" s="41">
        <v>684.95</v>
      </c>
      <c r="C238" s="41">
        <f t="shared" si="15"/>
        <v>0.38103612515571517</v>
      </c>
      <c r="D238" s="41"/>
      <c r="E238" s="41">
        <v>20906.400000000001</v>
      </c>
      <c r="F238" s="41">
        <f t="shared" si="14"/>
        <v>-9.5334351188798294E-2</v>
      </c>
      <c r="I238" s="105">
        <f t="shared" si="16"/>
        <v>1.8461424039892611</v>
      </c>
      <c r="J238" s="106">
        <f t="shared" ca="1" si="17"/>
        <v>0.57558960776349555</v>
      </c>
    </row>
    <row r="239" spans="1:10">
      <c r="A239" s="108">
        <v>45271</v>
      </c>
      <c r="B239" s="41">
        <v>679.1</v>
      </c>
      <c r="C239" s="41">
        <f t="shared" si="15"/>
        <v>-0.85407693992262534</v>
      </c>
      <c r="D239" s="41"/>
      <c r="E239" s="41">
        <v>20997.1</v>
      </c>
      <c r="F239" s="41">
        <f t="shared" si="14"/>
        <v>0.433838441816846</v>
      </c>
      <c r="I239" s="105">
        <f t="shared" si="16"/>
        <v>1.9022204408163863</v>
      </c>
      <c r="J239" s="106">
        <f t="shared" ca="1" si="17"/>
        <v>0.59085287063200087</v>
      </c>
    </row>
    <row r="240" spans="1:10">
      <c r="A240" s="108">
        <v>45268</v>
      </c>
      <c r="B240" s="41">
        <v>684.1</v>
      </c>
      <c r="C240" s="41">
        <f t="shared" si="15"/>
        <v>0.7362685907819172</v>
      </c>
      <c r="D240" s="41"/>
      <c r="E240" s="41">
        <v>20969.400000000001</v>
      </c>
      <c r="F240" s="41">
        <f t="shared" si="14"/>
        <v>-0.1319229798400593</v>
      </c>
      <c r="I240" s="105">
        <f t="shared" si="16"/>
        <v>1.9681481610423353</v>
      </c>
      <c r="J240" s="106">
        <f t="shared" ca="1" si="17"/>
        <v>0.56523127608049661</v>
      </c>
    </row>
    <row r="241" spans="1:10">
      <c r="A241" s="108">
        <v>45267</v>
      </c>
      <c r="B241" s="41">
        <v>708.3</v>
      </c>
      <c r="C241" s="41">
        <f t="shared" si="15"/>
        <v>3.5374945183452611</v>
      </c>
      <c r="D241" s="41"/>
      <c r="E241" s="41">
        <v>20901.150000000001</v>
      </c>
      <c r="F241" s="41">
        <f t="shared" si="14"/>
        <v>-0.32547426249678096</v>
      </c>
      <c r="I241" s="105">
        <f t="shared" si="16"/>
        <v>2.0254261942596838</v>
      </c>
      <c r="J241" s="106">
        <f t="shared" ca="1" si="17"/>
        <v>0.5802300400937126</v>
      </c>
    </row>
    <row r="242" spans="1:10">
      <c r="A242" s="108">
        <v>45266</v>
      </c>
      <c r="B242" s="41">
        <v>702.9</v>
      </c>
      <c r="C242" s="41">
        <f t="shared" si="15"/>
        <v>-0.76238881829732841</v>
      </c>
      <c r="D242" s="41"/>
      <c r="E242" s="41">
        <v>20937.7</v>
      </c>
      <c r="F242" s="41">
        <f t="shared" si="14"/>
        <v>0.17487076069976659</v>
      </c>
      <c r="I242" s="105">
        <f t="shared" si="16"/>
        <v>1.7208844736252096</v>
      </c>
      <c r="J242" s="106">
        <f t="shared" ca="1" si="17"/>
        <v>0.60401481044677785</v>
      </c>
    </row>
    <row r="243" spans="1:10">
      <c r="A243" s="108">
        <v>45265</v>
      </c>
      <c r="B243" s="41">
        <v>701.2</v>
      </c>
      <c r="C243" s="41">
        <f t="shared" si="15"/>
        <v>-0.24185517143262653</v>
      </c>
      <c r="D243" s="41"/>
      <c r="E243" s="41">
        <v>20855.099999999999</v>
      </c>
      <c r="F243" s="41">
        <f t="shared" si="14"/>
        <v>-0.39450369429307985</v>
      </c>
      <c r="I243" s="105">
        <f t="shared" si="16"/>
        <v>1.8048355458637255</v>
      </c>
      <c r="J243" s="106">
        <f t="shared" ca="1" si="17"/>
        <v>0.59306635441491129</v>
      </c>
    </row>
    <row r="244" spans="1:10">
      <c r="A244" s="108">
        <v>45264</v>
      </c>
      <c r="B244" s="41">
        <v>696.15</v>
      </c>
      <c r="C244" s="41">
        <f t="shared" si="15"/>
        <v>-0.7201939532230559</v>
      </c>
      <c r="D244" s="41"/>
      <c r="E244" s="41">
        <v>20686.8</v>
      </c>
      <c r="F244" s="41">
        <f t="shared" si="14"/>
        <v>-0.80699684969143903</v>
      </c>
      <c r="I244" s="105">
        <f t="shared" si="16"/>
        <v>1.8950026089249179</v>
      </c>
      <c r="J244" s="106">
        <f t="shared" ca="1" si="17"/>
        <v>0.62231370714682921</v>
      </c>
    </row>
    <row r="245" spans="1:10">
      <c r="A245" s="108">
        <v>45261</v>
      </c>
      <c r="B245" s="41">
        <v>668</v>
      </c>
      <c r="C245" s="41">
        <f t="shared" si="15"/>
        <v>-4.0436687495510988</v>
      </c>
      <c r="D245" s="41"/>
      <c r="E245" s="41">
        <v>20267.900000000001</v>
      </c>
      <c r="F245" s="41">
        <f t="shared" si="14"/>
        <v>-2.0249627781967141</v>
      </c>
      <c r="I245" s="105">
        <f t="shared" si="16"/>
        <v>2.0098519659845886</v>
      </c>
      <c r="J245" s="106">
        <f t="shared" ca="1" si="17"/>
        <v>0.65467260180801479</v>
      </c>
    </row>
    <row r="246" spans="1:10">
      <c r="A246" s="108">
        <v>45260</v>
      </c>
      <c r="B246" s="41">
        <v>663.25</v>
      </c>
      <c r="C246" s="41">
        <f t="shared" si="15"/>
        <v>-0.71107784431137722</v>
      </c>
      <c r="D246" s="41"/>
      <c r="E246" s="41">
        <v>20133.150000000001</v>
      </c>
      <c r="F246" s="41">
        <f t="shared" si="14"/>
        <v>-0.66484440913957532</v>
      </c>
      <c r="I246" s="105">
        <f t="shared" si="16"/>
        <v>1.6966138701775324</v>
      </c>
      <c r="J246" s="106">
        <f t="shared" ca="1" si="17"/>
        <v>0.36982626896557252</v>
      </c>
    </row>
    <row r="247" spans="1:10">
      <c r="A247" s="108">
        <v>45259</v>
      </c>
      <c r="B247" s="41">
        <v>637.75</v>
      </c>
      <c r="C247" s="41">
        <f t="shared" si="15"/>
        <v>-3.8447041085563516</v>
      </c>
      <c r="D247" s="41"/>
      <c r="E247" s="41">
        <v>20096.599999999999</v>
      </c>
      <c r="F247" s="41">
        <f t="shared" si="14"/>
        <v>-0.18154138820801966</v>
      </c>
      <c r="I247" s="105">
        <f t="shared" si="16"/>
        <v>1.8242012433057089</v>
      </c>
      <c r="J247" s="106">
        <f t="shared" ca="1" si="17"/>
        <v>0.37362468387003517</v>
      </c>
    </row>
    <row r="248" spans="1:10">
      <c r="A248" s="108">
        <v>45258</v>
      </c>
      <c r="B248" s="41">
        <v>632.65</v>
      </c>
      <c r="C248" s="41">
        <f t="shared" si="15"/>
        <v>-0.79968639749118353</v>
      </c>
      <c r="D248" s="41"/>
      <c r="E248" s="41">
        <v>19889.7</v>
      </c>
      <c r="F248" s="41">
        <f t="shared" si="14"/>
        <v>-1.0295273827413485</v>
      </c>
      <c r="I248" s="105">
        <f t="shared" si="16"/>
        <v>0.94329280684640682</v>
      </c>
      <c r="J248" s="106">
        <f t="shared" ca="1" si="17"/>
        <v>0.40576073840046262</v>
      </c>
    </row>
    <row r="249" spans="1:10">
      <c r="A249" s="108">
        <v>45254</v>
      </c>
      <c r="B249" s="41">
        <v>636.45000000000005</v>
      </c>
      <c r="C249" s="41">
        <f t="shared" si="15"/>
        <v>0.600648067651951</v>
      </c>
      <c r="D249" s="41"/>
      <c r="E249" s="41">
        <v>19794.7</v>
      </c>
      <c r="F249" s="41">
        <f t="shared" si="14"/>
        <v>-0.47763415235021139</v>
      </c>
      <c r="I249" s="105">
        <f t="shared" si="16"/>
        <v>0.77980657634063011</v>
      </c>
      <c r="J249" s="106">
        <f t="shared" ca="1" si="17"/>
        <v>0.21280090341865995</v>
      </c>
    </row>
    <row r="250" spans="1:10">
      <c r="A250" s="108">
        <v>45253</v>
      </c>
      <c r="B250" s="41">
        <v>643.25</v>
      </c>
      <c r="C250" s="41">
        <f t="shared" si="15"/>
        <v>1.0684264278419284</v>
      </c>
      <c r="D250" s="41"/>
      <c r="E250" s="41">
        <v>19802</v>
      </c>
      <c r="F250" s="41">
        <f t="shared" si="14"/>
        <v>3.687855840199282E-2</v>
      </c>
      <c r="I250" s="105">
        <f t="shared" si="16"/>
        <v>0.89173786385747511</v>
      </c>
      <c r="J250" s="106">
        <f t="shared" ca="1" si="17"/>
        <v>8.8267261408163669E-2</v>
      </c>
    </row>
    <row r="251" spans="1:10">
      <c r="A251" s="108">
        <v>45252</v>
      </c>
      <c r="B251" s="41">
        <v>641.1</v>
      </c>
      <c r="C251" s="41">
        <f t="shared" si="15"/>
        <v>-0.33424018655265869</v>
      </c>
      <c r="D251" s="41"/>
      <c r="E251" s="41">
        <v>19811.849999999999</v>
      </c>
      <c r="F251" s="41">
        <f t="shared" si="14"/>
        <v>4.9742450257542398E-2</v>
      </c>
      <c r="I251" s="105">
        <f t="shared" si="16"/>
        <v>1.0757146963023767</v>
      </c>
      <c r="J251" s="106">
        <f t="shared" ca="1" si="17"/>
        <v>9.6671687983065718E-2</v>
      </c>
    </row>
    <row r="252" spans="1:10">
      <c r="A252" s="108">
        <v>45251</v>
      </c>
      <c r="B252" s="41">
        <v>652.75</v>
      </c>
      <c r="C252" s="41">
        <f t="shared" si="15"/>
        <v>1.8171892060520944</v>
      </c>
      <c r="D252" s="41"/>
      <c r="E252" s="41">
        <v>19783.400000000001</v>
      </c>
      <c r="F252" s="41">
        <f t="shared" si="14"/>
        <v>-0.14360092570858901</v>
      </c>
      <c r="I252" s="105">
        <f t="shared" si="16"/>
        <v>0</v>
      </c>
      <c r="J252" s="106">
        <f t="shared" ca="1" si="17"/>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B6F5B-0DAE-40CD-A9C9-D1933ED8A7A0}">
  <dimension ref="A1:S45"/>
  <sheetViews>
    <sheetView topLeftCell="AI26" zoomScale="60" workbookViewId="0">
      <selection activeCell="W41" sqref="W41"/>
    </sheetView>
  </sheetViews>
  <sheetFormatPr defaultRowHeight="14.4"/>
  <cols>
    <col min="18" max="18" width="11.109375" customWidth="1"/>
  </cols>
  <sheetData>
    <row r="1" spans="1:16">
      <c r="A1" s="83" t="s">
        <v>895</v>
      </c>
      <c r="B1" s="83" t="s">
        <v>896</v>
      </c>
      <c r="C1" s="83"/>
      <c r="D1" s="83"/>
      <c r="E1" s="83"/>
      <c r="F1" s="83"/>
      <c r="G1" s="83"/>
      <c r="H1" s="83"/>
      <c r="I1" s="83"/>
    </row>
    <row r="2" spans="1:16">
      <c r="B2" s="83" t="s">
        <v>897</v>
      </c>
      <c r="C2" s="83"/>
      <c r="D2" s="83"/>
      <c r="E2" s="83"/>
      <c r="F2" s="83"/>
      <c r="G2" s="83"/>
      <c r="H2" s="83"/>
      <c r="I2" s="83"/>
    </row>
    <row r="4" spans="1:16" ht="15" thickBot="1"/>
    <row r="5" spans="1:16" ht="15.6">
      <c r="B5" s="60"/>
      <c r="C5" s="49"/>
      <c r="D5" s="49"/>
      <c r="E5" s="113">
        <v>41334</v>
      </c>
      <c r="F5" s="113">
        <v>41699</v>
      </c>
      <c r="G5" s="113">
        <v>42064</v>
      </c>
      <c r="H5" s="113">
        <v>42430</v>
      </c>
      <c r="I5" s="113">
        <v>42795</v>
      </c>
      <c r="J5" s="113">
        <v>43160</v>
      </c>
      <c r="K5" s="113">
        <v>43525</v>
      </c>
      <c r="L5" s="113">
        <v>43891</v>
      </c>
      <c r="M5" s="113">
        <v>44256</v>
      </c>
      <c r="N5" s="113">
        <v>44621</v>
      </c>
      <c r="O5" s="113">
        <v>44986</v>
      </c>
      <c r="P5" s="114">
        <v>45352</v>
      </c>
    </row>
    <row r="6" spans="1:16">
      <c r="B6" s="58"/>
      <c r="P6" s="55"/>
    </row>
    <row r="7" spans="1:16">
      <c r="B7" s="115" t="s">
        <v>898</v>
      </c>
      <c r="C7" s="116"/>
      <c r="D7" s="116"/>
      <c r="P7" s="55"/>
    </row>
    <row r="8" spans="1:16">
      <c r="B8" s="117" t="s">
        <v>899</v>
      </c>
      <c r="C8" s="118"/>
      <c r="D8" s="118"/>
      <c r="E8" s="119">
        <v>1278</v>
      </c>
      <c r="F8" s="119">
        <v>1766</v>
      </c>
      <c r="G8" s="119">
        <v>3204</v>
      </c>
      <c r="H8" s="119">
        <v>3081</v>
      </c>
      <c r="I8" s="119">
        <v>3061</v>
      </c>
      <c r="J8" s="119">
        <v>3062</v>
      </c>
      <c r="K8" s="119">
        <v>3141</v>
      </c>
      <c r="L8" s="119">
        <v>3444</v>
      </c>
      <c r="M8" s="119">
        <v>3472</v>
      </c>
      <c r="N8" s="119">
        <v>3559</v>
      </c>
      <c r="O8" s="119">
        <v>3124</v>
      </c>
      <c r="P8" s="120">
        <v>3073</v>
      </c>
    </row>
    <row r="9" spans="1:16">
      <c r="B9" s="117" t="s">
        <v>900</v>
      </c>
      <c r="C9" s="118"/>
      <c r="D9" s="118"/>
      <c r="E9" s="121"/>
      <c r="F9" s="122">
        <f>((F8-E8)/E8)*100</f>
        <v>38.184663536776213</v>
      </c>
      <c r="G9" s="122">
        <f t="shared" ref="G9:P9" si="0">((G8-F8)/F8)*100</f>
        <v>81.426953567383919</v>
      </c>
      <c r="H9" s="122">
        <f t="shared" si="0"/>
        <v>-3.838951310861423</v>
      </c>
      <c r="I9" s="122">
        <f t="shared" si="0"/>
        <v>-0.64913988964621872</v>
      </c>
      <c r="J9" s="122">
        <f t="shared" si="0"/>
        <v>3.2669062397909177E-2</v>
      </c>
      <c r="K9" s="122">
        <f t="shared" si="0"/>
        <v>2.5800130633572826</v>
      </c>
      <c r="L9" s="122">
        <f t="shared" si="0"/>
        <v>9.6466093600764093</v>
      </c>
      <c r="M9" s="122">
        <f t="shared" si="0"/>
        <v>0.81300813008130091</v>
      </c>
      <c r="N9" s="122">
        <f t="shared" si="0"/>
        <v>2.5057603686635943</v>
      </c>
      <c r="O9" s="122">
        <f t="shared" si="0"/>
        <v>-12.222534419780837</v>
      </c>
      <c r="P9" s="123">
        <f t="shared" si="0"/>
        <v>-1.6325224071702944</v>
      </c>
    </row>
    <row r="10" spans="1:16">
      <c r="B10" s="117" t="s">
        <v>901</v>
      </c>
      <c r="C10" s="118"/>
      <c r="D10" s="118"/>
      <c r="E10" s="124">
        <v>-345</v>
      </c>
      <c r="F10" s="124">
        <v>-820</v>
      </c>
      <c r="G10" s="124">
        <v>-584</v>
      </c>
      <c r="H10" s="124">
        <v>-370</v>
      </c>
      <c r="I10" s="124">
        <v>-238</v>
      </c>
      <c r="J10" s="124">
        <v>-683</v>
      </c>
      <c r="K10" s="124">
        <v>-712</v>
      </c>
      <c r="L10" s="124">
        <v>-470</v>
      </c>
      <c r="M10" s="124">
        <v>-261</v>
      </c>
      <c r="N10" s="124">
        <v>-308</v>
      </c>
      <c r="O10" s="124">
        <v>-771</v>
      </c>
      <c r="P10" s="125">
        <v>-35</v>
      </c>
    </row>
    <row r="11" spans="1:16">
      <c r="B11" s="117" t="s">
        <v>902</v>
      </c>
      <c r="C11" s="118"/>
      <c r="D11" s="118"/>
      <c r="E11" s="119">
        <v>6051</v>
      </c>
      <c r="F11" s="119">
        <v>7058</v>
      </c>
      <c r="G11" s="119">
        <v>7152</v>
      </c>
      <c r="H11" s="119">
        <v>7142</v>
      </c>
      <c r="I11" s="119">
        <v>7446</v>
      </c>
      <c r="J11" s="119">
        <v>8709</v>
      </c>
      <c r="K11" s="119">
        <v>10840</v>
      </c>
      <c r="L11" s="119">
        <v>12676</v>
      </c>
      <c r="M11" s="119">
        <v>12949</v>
      </c>
      <c r="N11" s="119">
        <v>14777</v>
      </c>
      <c r="O11" s="119">
        <v>16361</v>
      </c>
      <c r="P11" s="120">
        <v>19626</v>
      </c>
    </row>
    <row r="12" spans="1:16">
      <c r="B12" s="117" t="s">
        <v>903</v>
      </c>
      <c r="C12" s="118"/>
      <c r="D12" s="118"/>
      <c r="E12" s="126">
        <v>0.1449</v>
      </c>
      <c r="F12" s="126">
        <v>0.1663</v>
      </c>
      <c r="G12" s="126">
        <v>1.34E-2</v>
      </c>
      <c r="H12" s="126">
        <v>-1.2999999999999999E-3</v>
      </c>
      <c r="I12" s="126">
        <v>4.2500000000000003E-2</v>
      </c>
      <c r="J12" s="126">
        <v>0.1696</v>
      </c>
      <c r="K12" s="126">
        <v>0.2447</v>
      </c>
      <c r="L12" s="126">
        <v>0.16930000000000001</v>
      </c>
      <c r="M12" s="126">
        <v>2.1600000000000001E-2</v>
      </c>
      <c r="N12" s="126">
        <v>0.14119999999999999</v>
      </c>
      <c r="O12" s="126">
        <v>0.1072</v>
      </c>
      <c r="P12" s="127">
        <v>0.1996</v>
      </c>
    </row>
    <row r="13" spans="1:16">
      <c r="B13" s="117" t="s">
        <v>904</v>
      </c>
      <c r="C13" s="118"/>
      <c r="D13" s="118"/>
      <c r="E13" s="124">
        <v>505</v>
      </c>
      <c r="F13" s="124">
        <v>623</v>
      </c>
      <c r="G13" s="124">
        <v>740</v>
      </c>
      <c r="H13" s="124">
        <v>838</v>
      </c>
      <c r="I13" s="124">
        <v>921</v>
      </c>
      <c r="J13" s="119">
        <v>1100</v>
      </c>
      <c r="K13" s="119">
        <v>1414</v>
      </c>
      <c r="L13" s="119">
        <v>1543</v>
      </c>
      <c r="M13" s="119">
        <v>1574</v>
      </c>
      <c r="N13" s="119">
        <v>1295</v>
      </c>
      <c r="O13" s="119">
        <v>1490</v>
      </c>
      <c r="P13" s="120">
        <v>1814</v>
      </c>
    </row>
    <row r="14" spans="1:16">
      <c r="B14" s="117" t="s">
        <v>905</v>
      </c>
      <c r="C14" s="118"/>
      <c r="D14" s="118"/>
      <c r="E14" s="121"/>
      <c r="F14" s="122">
        <f>((F13-E13)/E13)*100</f>
        <v>23.366336633663369</v>
      </c>
      <c r="G14" s="122">
        <f t="shared" ref="G14:P14" si="1">((G13-F13)/F13)*100</f>
        <v>18.780096308186195</v>
      </c>
      <c r="H14" s="122">
        <f t="shared" si="1"/>
        <v>13.243243243243244</v>
      </c>
      <c r="I14" s="122">
        <f t="shared" si="1"/>
        <v>9.9045346062052513</v>
      </c>
      <c r="J14" s="122">
        <f t="shared" si="1"/>
        <v>19.435396308360477</v>
      </c>
      <c r="K14" s="122">
        <f t="shared" si="1"/>
        <v>28.545454545454547</v>
      </c>
      <c r="L14" s="122">
        <f t="shared" si="1"/>
        <v>9.1230551626591225</v>
      </c>
      <c r="M14" s="122">
        <f t="shared" si="1"/>
        <v>2.0090732339598185</v>
      </c>
      <c r="N14" s="122">
        <f t="shared" si="1"/>
        <v>-17.725540025412961</v>
      </c>
      <c r="O14" s="122">
        <f t="shared" si="1"/>
        <v>15.057915057915059</v>
      </c>
      <c r="P14" s="123">
        <f t="shared" si="1"/>
        <v>21.744966442953022</v>
      </c>
    </row>
    <row r="15" spans="1:16">
      <c r="B15" s="58"/>
      <c r="P15" s="55"/>
    </row>
    <row r="16" spans="1:16">
      <c r="B16" s="58"/>
      <c r="P16" s="55"/>
    </row>
    <row r="17" spans="2:16">
      <c r="B17" s="115" t="s">
        <v>849</v>
      </c>
      <c r="C17" s="116"/>
      <c r="D17" s="116"/>
      <c r="P17" s="55"/>
    </row>
    <row r="18" spans="2:16">
      <c r="B18" s="117" t="s">
        <v>899</v>
      </c>
      <c r="C18" s="118"/>
      <c r="D18" s="118"/>
      <c r="E18" s="119">
        <v>1117</v>
      </c>
      <c r="F18" s="119">
        <v>1725</v>
      </c>
      <c r="G18" s="119">
        <v>4055</v>
      </c>
      <c r="H18" s="119">
        <v>1137</v>
      </c>
      <c r="I18" s="119">
        <v>1313</v>
      </c>
      <c r="J18" s="119">
        <v>1234</v>
      </c>
      <c r="K18" s="119">
        <v>2468</v>
      </c>
      <c r="L18" s="119">
        <v>3060</v>
      </c>
      <c r="M18" s="119">
        <v>3174</v>
      </c>
      <c r="N18" s="119">
        <v>3351</v>
      </c>
      <c r="O18" s="119">
        <v>3246</v>
      </c>
      <c r="P18" s="120">
        <v>3209</v>
      </c>
    </row>
    <row r="19" spans="2:16">
      <c r="B19" s="117" t="s">
        <v>900</v>
      </c>
      <c r="C19" s="118"/>
      <c r="D19" s="118"/>
      <c r="E19" s="128"/>
      <c r="F19" s="129">
        <f>((F18-E18)/E18)*100</f>
        <v>54.431512981199639</v>
      </c>
      <c r="G19" s="129">
        <f t="shared" ref="G19:P19" si="2">((G18-F18)/F18)*100</f>
        <v>135.07246376811594</v>
      </c>
      <c r="H19" s="129">
        <f t="shared" si="2"/>
        <v>-71.960542540073973</v>
      </c>
      <c r="I19" s="129">
        <f t="shared" si="2"/>
        <v>15.479331574318381</v>
      </c>
      <c r="J19" s="129">
        <f t="shared" si="2"/>
        <v>-6.0167555217060169</v>
      </c>
      <c r="K19" s="129">
        <f t="shared" si="2"/>
        <v>100</v>
      </c>
      <c r="L19" s="129">
        <f t="shared" si="2"/>
        <v>23.9870340356564</v>
      </c>
      <c r="M19" s="129">
        <f t="shared" si="2"/>
        <v>3.7254901960784315</v>
      </c>
      <c r="N19" s="129">
        <f t="shared" si="2"/>
        <v>5.5765595463137991</v>
      </c>
      <c r="O19" s="129">
        <f t="shared" si="2"/>
        <v>-3.1333930170098481</v>
      </c>
      <c r="P19" s="130">
        <f t="shared" si="2"/>
        <v>-1.1398644485520641</v>
      </c>
    </row>
    <row r="20" spans="2:16">
      <c r="B20" s="117" t="s">
        <v>901</v>
      </c>
      <c r="C20" s="118"/>
      <c r="D20" s="118"/>
      <c r="E20" s="119">
        <v>-1459</v>
      </c>
      <c r="F20" s="119">
        <v>-1664</v>
      </c>
      <c r="G20" s="119">
        <v>-1159</v>
      </c>
      <c r="H20" s="124">
        <v>-224</v>
      </c>
      <c r="I20" s="124">
        <v>-213</v>
      </c>
      <c r="J20" s="124">
        <v>-458</v>
      </c>
      <c r="K20" s="124">
        <v>-838</v>
      </c>
      <c r="L20" s="124">
        <v>-420</v>
      </c>
      <c r="M20" s="124">
        <v>-456</v>
      </c>
      <c r="N20" s="124">
        <v>-687</v>
      </c>
      <c r="O20" s="124">
        <v>-375</v>
      </c>
      <c r="P20" s="125">
        <v>-280</v>
      </c>
    </row>
    <row r="21" spans="2:16">
      <c r="B21" s="117" t="s">
        <v>902</v>
      </c>
      <c r="C21" s="118"/>
      <c r="D21" s="118"/>
      <c r="E21" s="119">
        <v>3092</v>
      </c>
      <c r="F21" s="119">
        <v>2564</v>
      </c>
      <c r="G21" s="119">
        <v>3097</v>
      </c>
      <c r="H21" s="119">
        <v>2144</v>
      </c>
      <c r="I21" s="119">
        <v>2449</v>
      </c>
      <c r="J21" s="119">
        <v>3177</v>
      </c>
      <c r="K21" s="119">
        <v>5087</v>
      </c>
      <c r="L21" s="119">
        <v>5154</v>
      </c>
      <c r="M21" s="119">
        <v>4825</v>
      </c>
      <c r="N21" s="119">
        <v>5437</v>
      </c>
      <c r="O21" s="119">
        <v>6925</v>
      </c>
      <c r="P21" s="120">
        <v>5478</v>
      </c>
    </row>
    <row r="22" spans="2:16">
      <c r="B22" s="117" t="s">
        <v>903</v>
      </c>
      <c r="C22" s="118"/>
      <c r="D22" s="118"/>
      <c r="E22" s="126">
        <v>0.17949999999999999</v>
      </c>
      <c r="F22" s="126">
        <v>-0.1709</v>
      </c>
      <c r="G22" s="126">
        <v>0.20799999999999999</v>
      </c>
      <c r="H22" s="126">
        <v>-0.30769999999999997</v>
      </c>
      <c r="I22" s="126">
        <v>0.14219999999999999</v>
      </c>
      <c r="J22" s="126">
        <v>0.2974</v>
      </c>
      <c r="K22" s="126">
        <v>0.60119999999999996</v>
      </c>
      <c r="L22" s="126">
        <v>1.32E-2</v>
      </c>
      <c r="M22" s="126">
        <v>-6.3899999999999998E-2</v>
      </c>
      <c r="N22" s="126">
        <v>0.1268</v>
      </c>
      <c r="O22" s="126">
        <v>0.2737</v>
      </c>
      <c r="P22" s="127">
        <v>-0.20899999999999999</v>
      </c>
    </row>
    <row r="23" spans="2:16">
      <c r="B23" s="117" t="s">
        <v>904</v>
      </c>
      <c r="C23" s="118"/>
      <c r="D23" s="118"/>
      <c r="E23" s="124">
        <v>227</v>
      </c>
      <c r="F23" s="124">
        <v>277</v>
      </c>
      <c r="G23" s="124">
        <v>463</v>
      </c>
      <c r="H23" s="124">
        <v>459</v>
      </c>
      <c r="I23" s="124">
        <v>519</v>
      </c>
      <c r="J23" s="124">
        <v>746</v>
      </c>
      <c r="K23" s="119">
        <v>1120</v>
      </c>
      <c r="L23" s="119">
        <v>1061</v>
      </c>
      <c r="M23" s="124">
        <v>807</v>
      </c>
      <c r="N23" s="124">
        <v>665</v>
      </c>
      <c r="O23" s="124">
        <v>895</v>
      </c>
      <c r="P23" s="125">
        <v>570</v>
      </c>
    </row>
    <row r="24" spans="2:16">
      <c r="B24" s="117" t="s">
        <v>905</v>
      </c>
      <c r="C24" s="118"/>
      <c r="D24" s="118"/>
      <c r="E24" s="128"/>
      <c r="F24" s="129">
        <f>((F23-E23)/E23)*100</f>
        <v>22.026431718061673</v>
      </c>
      <c r="G24" s="129">
        <f t="shared" ref="G24:P24" si="3">((G23-F23)/F23)*100</f>
        <v>67.148014440433215</v>
      </c>
      <c r="H24" s="129">
        <f t="shared" si="3"/>
        <v>-0.86393088552915775</v>
      </c>
      <c r="I24" s="129">
        <f t="shared" si="3"/>
        <v>13.071895424836603</v>
      </c>
      <c r="J24" s="129">
        <f t="shared" si="3"/>
        <v>43.737957610789977</v>
      </c>
      <c r="K24" s="129">
        <f t="shared" si="3"/>
        <v>50.134048257372655</v>
      </c>
      <c r="L24" s="129">
        <f t="shared" si="3"/>
        <v>-5.2678571428571432</v>
      </c>
      <c r="M24" s="129">
        <f t="shared" si="3"/>
        <v>-23.939679547596608</v>
      </c>
      <c r="N24" s="129">
        <f t="shared" si="3"/>
        <v>-17.596034696406441</v>
      </c>
      <c r="O24" s="129">
        <f t="shared" si="3"/>
        <v>34.586466165413533</v>
      </c>
      <c r="P24" s="130">
        <f t="shared" si="3"/>
        <v>-36.312849162011176</v>
      </c>
    </row>
    <row r="25" spans="2:16">
      <c r="B25" s="58"/>
      <c r="P25" s="55"/>
    </row>
    <row r="26" spans="2:16">
      <c r="B26" s="58"/>
      <c r="P26" s="55"/>
    </row>
    <row r="27" spans="2:16">
      <c r="B27" s="115" t="s">
        <v>850</v>
      </c>
      <c r="C27" s="116"/>
      <c r="D27" s="116"/>
      <c r="P27" s="55"/>
    </row>
    <row r="28" spans="2:16">
      <c r="B28" s="117" t="s">
        <v>899</v>
      </c>
      <c r="C28" s="118"/>
      <c r="D28" s="118"/>
      <c r="E28" s="124">
        <v>326</v>
      </c>
      <c r="F28" s="124">
        <v>339</v>
      </c>
      <c r="G28" s="124">
        <v>351</v>
      </c>
      <c r="H28" s="124">
        <v>385</v>
      </c>
      <c r="I28" s="124">
        <v>497</v>
      </c>
      <c r="J28" s="124">
        <v>521</v>
      </c>
      <c r="K28" s="124">
        <v>514</v>
      </c>
      <c r="L28" s="124">
        <v>579</v>
      </c>
      <c r="M28" s="124">
        <v>657</v>
      </c>
      <c r="N28" s="124">
        <v>657</v>
      </c>
      <c r="O28" s="124">
        <v>697</v>
      </c>
      <c r="P28" s="125">
        <v>749</v>
      </c>
    </row>
    <row r="29" spans="2:16">
      <c r="B29" s="117" t="s">
        <v>900</v>
      </c>
      <c r="C29" s="118"/>
      <c r="D29" s="118"/>
      <c r="E29" s="128"/>
      <c r="F29" s="129">
        <f>((F28-E28)/E28)*100</f>
        <v>3.9877300613496933</v>
      </c>
      <c r="G29" s="129">
        <f t="shared" ref="G29:P29" si="4">((G28-F28)/F28)*100</f>
        <v>3.5398230088495577</v>
      </c>
      <c r="H29" s="129">
        <f t="shared" si="4"/>
        <v>9.6866096866096854</v>
      </c>
      <c r="I29" s="129">
        <f t="shared" si="4"/>
        <v>29.09090909090909</v>
      </c>
      <c r="J29" s="129">
        <f t="shared" si="4"/>
        <v>4.8289738430583498</v>
      </c>
      <c r="K29" s="129">
        <f t="shared" si="4"/>
        <v>-1.3435700575815739</v>
      </c>
      <c r="L29" s="129">
        <f t="shared" si="4"/>
        <v>12.645914396887159</v>
      </c>
      <c r="M29" s="129">
        <f t="shared" si="4"/>
        <v>13.471502590673575</v>
      </c>
      <c r="N29" s="129">
        <f t="shared" si="4"/>
        <v>0</v>
      </c>
      <c r="O29" s="129">
        <f t="shared" si="4"/>
        <v>6.0882800608828003</v>
      </c>
      <c r="P29" s="130">
        <f t="shared" si="4"/>
        <v>7.4605451936872305</v>
      </c>
    </row>
    <row r="30" spans="2:16">
      <c r="B30" s="117" t="s">
        <v>901</v>
      </c>
      <c r="C30" s="118"/>
      <c r="D30" s="118"/>
      <c r="E30" s="124">
        <v>-56</v>
      </c>
      <c r="F30" s="124">
        <v>-32</v>
      </c>
      <c r="G30" s="124">
        <v>-32</v>
      </c>
      <c r="H30" s="124">
        <v>-92</v>
      </c>
      <c r="I30" s="124">
        <v>-79</v>
      </c>
      <c r="J30" s="124">
        <v>-42</v>
      </c>
      <c r="K30" s="124">
        <v>-41</v>
      </c>
      <c r="L30" s="124">
        <v>-51</v>
      </c>
      <c r="M30" s="124">
        <v>-100</v>
      </c>
      <c r="N30" s="124">
        <v>-48</v>
      </c>
      <c r="O30" s="124">
        <v>-98</v>
      </c>
      <c r="P30" s="125">
        <v>-187</v>
      </c>
    </row>
    <row r="31" spans="2:16">
      <c r="B31" s="117" t="s">
        <v>902</v>
      </c>
      <c r="C31" s="118"/>
      <c r="D31" s="118"/>
      <c r="E31" s="124">
        <v>898</v>
      </c>
      <c r="F31" s="119">
        <v>1039</v>
      </c>
      <c r="G31" s="119">
        <v>1310</v>
      </c>
      <c r="H31" s="119">
        <v>1501</v>
      </c>
      <c r="I31" s="119">
        <v>1665</v>
      </c>
      <c r="J31" s="119">
        <v>2074</v>
      </c>
      <c r="K31" s="119">
        <v>1871</v>
      </c>
      <c r="L31" s="119">
        <v>1391</v>
      </c>
      <c r="M31" s="119">
        <v>1582</v>
      </c>
      <c r="N31" s="119">
        <v>1707</v>
      </c>
      <c r="O31" s="119">
        <v>1980</v>
      </c>
      <c r="P31" s="120">
        <v>3282</v>
      </c>
    </row>
    <row r="32" spans="2:16">
      <c r="B32" s="117" t="s">
        <v>903</v>
      </c>
      <c r="C32" s="118"/>
      <c r="D32" s="118"/>
      <c r="E32" s="131">
        <v>0.18</v>
      </c>
      <c r="F32" s="131">
        <v>0.16</v>
      </c>
      <c r="G32" s="131">
        <v>0.26</v>
      </c>
      <c r="H32" s="131">
        <v>0.15</v>
      </c>
      <c r="I32" s="131">
        <v>0.11</v>
      </c>
      <c r="J32" s="131">
        <v>0.25</v>
      </c>
      <c r="K32" s="131">
        <v>-0.1</v>
      </c>
      <c r="L32" s="131">
        <v>-0.26</v>
      </c>
      <c r="M32" s="131">
        <v>0.14000000000000001</v>
      </c>
      <c r="N32" s="131">
        <v>0.08</v>
      </c>
      <c r="O32" s="131">
        <v>0.16</v>
      </c>
      <c r="P32" s="132">
        <v>0.66</v>
      </c>
    </row>
    <row r="33" spans="1:19">
      <c r="B33" s="117" t="s">
        <v>904</v>
      </c>
      <c r="C33" s="118"/>
      <c r="D33" s="118"/>
      <c r="E33" s="124">
        <v>90</v>
      </c>
      <c r="F33" s="124">
        <v>118</v>
      </c>
      <c r="G33" s="124">
        <v>228</v>
      </c>
      <c r="H33" s="124">
        <v>227</v>
      </c>
      <c r="I33" s="124">
        <v>273</v>
      </c>
      <c r="J33" s="124">
        <v>305</v>
      </c>
      <c r="K33" s="124">
        <v>182</v>
      </c>
      <c r="L33" s="124">
        <v>140</v>
      </c>
      <c r="M33" s="124">
        <v>145</v>
      </c>
      <c r="N33" s="124">
        <v>168</v>
      </c>
      <c r="O33" s="124">
        <v>193</v>
      </c>
      <c r="P33" s="125">
        <v>321</v>
      </c>
    </row>
    <row r="34" spans="1:19">
      <c r="B34" s="117" t="s">
        <v>905</v>
      </c>
      <c r="C34" s="118"/>
      <c r="D34" s="118"/>
      <c r="E34" s="128"/>
      <c r="F34" s="129">
        <f>((F33-E33)/E33)*100</f>
        <v>31.111111111111111</v>
      </c>
      <c r="G34" s="129">
        <f t="shared" ref="G34:P34" si="5">((G33-F33)/F33)*100</f>
        <v>93.220338983050837</v>
      </c>
      <c r="H34" s="129">
        <f t="shared" si="5"/>
        <v>-0.43859649122807015</v>
      </c>
      <c r="I34" s="129">
        <f t="shared" si="5"/>
        <v>20.264317180616739</v>
      </c>
      <c r="J34" s="129">
        <f t="shared" si="5"/>
        <v>11.721611721611721</v>
      </c>
      <c r="K34" s="129">
        <f t="shared" si="5"/>
        <v>-40.327868852459012</v>
      </c>
      <c r="L34" s="129">
        <f t="shared" si="5"/>
        <v>-23.076923076923077</v>
      </c>
      <c r="M34" s="129">
        <f t="shared" si="5"/>
        <v>3.5714285714285712</v>
      </c>
      <c r="N34" s="129">
        <f t="shared" si="5"/>
        <v>15.862068965517242</v>
      </c>
      <c r="O34" s="129">
        <f t="shared" si="5"/>
        <v>14.880952380952381</v>
      </c>
      <c r="P34" s="130">
        <f t="shared" si="5"/>
        <v>66.32124352331607</v>
      </c>
    </row>
    <row r="35" spans="1:19">
      <c r="B35" s="58"/>
      <c r="E35" s="133"/>
      <c r="F35" s="133"/>
      <c r="G35" s="133"/>
      <c r="H35" s="133"/>
      <c r="I35" s="133"/>
      <c r="J35" s="133"/>
      <c r="K35" s="133"/>
      <c r="L35" s="133"/>
      <c r="M35" s="133"/>
      <c r="N35" s="133"/>
      <c r="O35" s="133"/>
      <c r="P35" s="134"/>
    </row>
    <row r="36" spans="1:19">
      <c r="B36" s="58"/>
      <c r="E36" s="133"/>
      <c r="F36" s="133"/>
      <c r="G36" s="133"/>
      <c r="H36" s="133"/>
      <c r="I36" s="133"/>
      <c r="J36" s="133"/>
      <c r="K36" s="133"/>
      <c r="L36" s="133"/>
      <c r="M36" s="133"/>
      <c r="N36" s="133"/>
      <c r="O36" s="133"/>
      <c r="P36" s="134"/>
    </row>
    <row r="37" spans="1:19">
      <c r="B37" s="115" t="s">
        <v>848</v>
      </c>
      <c r="C37" s="116"/>
      <c r="D37" s="116"/>
      <c r="E37" s="133"/>
      <c r="F37" s="133"/>
      <c r="G37" s="133"/>
      <c r="H37" s="133"/>
      <c r="I37" s="133"/>
      <c r="J37" s="133"/>
      <c r="K37" s="133"/>
      <c r="L37" s="133"/>
      <c r="M37" s="133"/>
      <c r="N37" s="133"/>
      <c r="O37" s="133"/>
      <c r="P37" s="134"/>
    </row>
    <row r="38" spans="1:19" ht="18">
      <c r="B38" s="117" t="s">
        <v>899</v>
      </c>
      <c r="C38" s="118"/>
      <c r="D38" s="118"/>
      <c r="E38" s="119">
        <v>11316</v>
      </c>
      <c r="F38" s="119">
        <v>10301</v>
      </c>
      <c r="G38" s="119">
        <v>17697</v>
      </c>
      <c r="H38" s="119">
        <v>32887</v>
      </c>
      <c r="I38" s="119">
        <v>36567</v>
      </c>
      <c r="J38" s="119">
        <v>39393</v>
      </c>
      <c r="K38" s="119">
        <v>24948</v>
      </c>
      <c r="L38" s="119">
        <v>23253</v>
      </c>
      <c r="M38" s="119">
        <v>19505</v>
      </c>
      <c r="N38" s="119">
        <v>19002</v>
      </c>
      <c r="O38" s="119">
        <v>19756</v>
      </c>
      <c r="P38" s="120">
        <v>17757</v>
      </c>
      <c r="R38" s="135" t="s">
        <v>906</v>
      </c>
      <c r="S38" s="135">
        <v>3.5</v>
      </c>
    </row>
    <row r="39" spans="1:19">
      <c r="B39" s="117" t="s">
        <v>900</v>
      </c>
      <c r="C39" s="118"/>
      <c r="D39" s="118"/>
      <c r="E39" s="128"/>
      <c r="F39" s="129">
        <f>((F38-E38)/E38)*100</f>
        <v>-8.9696005655708735</v>
      </c>
      <c r="G39" s="129">
        <f t="shared" ref="G39:P39" si="6">((G38-F38)/F38)*100</f>
        <v>71.798854480147554</v>
      </c>
      <c r="H39" s="129">
        <f t="shared" si="6"/>
        <v>85.8337571339775</v>
      </c>
      <c r="I39" s="129">
        <f t="shared" si="6"/>
        <v>11.189831848450755</v>
      </c>
      <c r="J39" s="129">
        <f t="shared" si="6"/>
        <v>7.7282795963573712</v>
      </c>
      <c r="K39" s="129">
        <f t="shared" si="6"/>
        <v>-36.668951336531869</v>
      </c>
      <c r="L39" s="129">
        <f t="shared" si="6"/>
        <v>-6.7941317941317942</v>
      </c>
      <c r="M39" s="129">
        <f t="shared" si="6"/>
        <v>-16.118350320388767</v>
      </c>
      <c r="N39" s="129">
        <f t="shared" si="6"/>
        <v>-2.5788259420661368</v>
      </c>
      <c r="O39" s="129">
        <f t="shared" si="6"/>
        <v>3.9680033680665194</v>
      </c>
      <c r="P39" s="130">
        <f t="shared" si="6"/>
        <v>-10.11844502935817</v>
      </c>
    </row>
    <row r="40" spans="1:19">
      <c r="B40" s="117" t="s">
        <v>901</v>
      </c>
      <c r="C40" s="118"/>
      <c r="D40" s="118"/>
      <c r="E40" s="119">
        <v>-4048</v>
      </c>
      <c r="F40" s="119">
        <v>-3635</v>
      </c>
      <c r="G40" s="119">
        <v>-1974</v>
      </c>
      <c r="H40" s="119">
        <v>-1150</v>
      </c>
      <c r="I40" s="119">
        <v>-2340</v>
      </c>
      <c r="J40" s="119">
        <v>-1605</v>
      </c>
      <c r="K40" s="119">
        <v>-1449</v>
      </c>
      <c r="L40" s="119">
        <v>-1323</v>
      </c>
      <c r="M40" s="124">
        <v>-982</v>
      </c>
      <c r="N40" s="124">
        <v>-810</v>
      </c>
      <c r="O40" s="119">
        <v>-1343</v>
      </c>
      <c r="P40" s="120">
        <v>-1027</v>
      </c>
    </row>
    <row r="41" spans="1:19">
      <c r="B41" s="117" t="s">
        <v>902</v>
      </c>
      <c r="C41" s="118"/>
      <c r="D41" s="118"/>
      <c r="E41" s="119">
        <v>22485</v>
      </c>
      <c r="F41" s="119">
        <v>19151</v>
      </c>
      <c r="G41" s="119">
        <v>16185</v>
      </c>
      <c r="H41" s="119">
        <v>26952</v>
      </c>
      <c r="I41" s="119">
        <v>25229</v>
      </c>
      <c r="J41" s="119">
        <v>18728</v>
      </c>
      <c r="K41" s="119">
        <v>19731</v>
      </c>
      <c r="L41" s="119">
        <v>19990</v>
      </c>
      <c r="M41" s="119">
        <v>17735</v>
      </c>
      <c r="N41" s="119">
        <v>19689</v>
      </c>
      <c r="O41" s="119">
        <v>22398</v>
      </c>
      <c r="P41" s="120">
        <v>22805</v>
      </c>
    </row>
    <row r="42" spans="1:19">
      <c r="B42" s="117" t="s">
        <v>903</v>
      </c>
      <c r="C42" s="118"/>
      <c r="D42" s="118"/>
      <c r="E42" s="126">
        <v>-7.1499999999999994E-2</v>
      </c>
      <c r="F42" s="126">
        <v>-0.14829999999999999</v>
      </c>
      <c r="G42" s="126">
        <v>-0.15490000000000001</v>
      </c>
      <c r="H42" s="126">
        <v>0.6653</v>
      </c>
      <c r="I42" s="126">
        <v>-6.3899999999999998E-2</v>
      </c>
      <c r="J42" s="126">
        <v>-0.25769999999999998</v>
      </c>
      <c r="K42" s="126">
        <v>5.3499999999999999E-2</v>
      </c>
      <c r="L42" s="126">
        <v>1.3100000000000001E-2</v>
      </c>
      <c r="M42" s="126">
        <v>-0.1128</v>
      </c>
      <c r="N42" s="126">
        <v>0.11020000000000001</v>
      </c>
      <c r="O42" s="126">
        <v>0.1376</v>
      </c>
      <c r="P42" s="127">
        <v>1.8100000000000002E-2</v>
      </c>
    </row>
    <row r="43" spans="1:19">
      <c r="B43" s="117" t="s">
        <v>904</v>
      </c>
      <c r="C43" s="118"/>
      <c r="D43" s="118"/>
      <c r="E43" s="119">
        <v>2979</v>
      </c>
      <c r="F43" s="119">
        <v>2811</v>
      </c>
      <c r="G43" s="119">
        <v>1796</v>
      </c>
      <c r="H43" s="119">
        <v>4518</v>
      </c>
      <c r="I43" s="119">
        <v>4774</v>
      </c>
      <c r="J43" s="119">
        <v>3183</v>
      </c>
      <c r="K43" s="119">
        <v>-4511</v>
      </c>
      <c r="L43" s="119">
        <v>1383</v>
      </c>
      <c r="M43" s="124">
        <v>264</v>
      </c>
      <c r="N43" s="119">
        <v>1857</v>
      </c>
      <c r="O43" s="119">
        <v>1427</v>
      </c>
      <c r="P43" s="120">
        <v>2151</v>
      </c>
    </row>
    <row r="44" spans="1:19" ht="15" thickBot="1">
      <c r="B44" s="136" t="s">
        <v>905</v>
      </c>
      <c r="C44" s="137"/>
      <c r="D44" s="137"/>
      <c r="E44" s="138"/>
      <c r="F44" s="138">
        <f>((F43-E43)/E43)*100</f>
        <v>-5.6394763343403831</v>
      </c>
      <c r="G44" s="138">
        <f t="shared" ref="G44:P44" si="7">((G43-F43)/F43)*100</f>
        <v>-36.108146567057986</v>
      </c>
      <c r="H44" s="138">
        <f t="shared" si="7"/>
        <v>151.55902004454342</v>
      </c>
      <c r="I44" s="138">
        <f t="shared" si="7"/>
        <v>5.66622399291722</v>
      </c>
      <c r="J44" s="138">
        <f t="shared" si="7"/>
        <v>-33.326351068286556</v>
      </c>
      <c r="K44" s="138">
        <f t="shared" si="7"/>
        <v>-241.72164624568015</v>
      </c>
      <c r="L44" s="138">
        <f t="shared" si="7"/>
        <v>-130.65839060075371</v>
      </c>
      <c r="M44" s="138">
        <f t="shared" si="7"/>
        <v>-80.91106290672451</v>
      </c>
      <c r="N44" s="138">
        <f t="shared" si="7"/>
        <v>603.40909090909088</v>
      </c>
      <c r="O44" s="138">
        <f t="shared" si="7"/>
        <v>-23.155627355950458</v>
      </c>
      <c r="P44" s="139">
        <f t="shared" si="7"/>
        <v>50.735809390329365</v>
      </c>
    </row>
    <row r="45" spans="1:19">
      <c r="A45" s="140" t="s">
        <v>907</v>
      </c>
      <c r="B45" s="140"/>
      <c r="C45" s="140"/>
      <c r="D45" s="140"/>
      <c r="F45" s="141">
        <f t="shared" ref="F45:P45" si="8">AVERAGE(F44,F34,F24,F14)</f>
        <v>17.716100782123942</v>
      </c>
      <c r="G45" s="141">
        <f t="shared" si="8"/>
        <v>35.760075791153064</v>
      </c>
      <c r="H45" s="141">
        <f t="shared" si="8"/>
        <v>40.874933977757358</v>
      </c>
      <c r="I45" s="141">
        <f t="shared" si="8"/>
        <v>12.226742801143955</v>
      </c>
      <c r="J45" s="141">
        <f t="shared" si="8"/>
        <v>10.392153643118906</v>
      </c>
      <c r="K45" s="141">
        <f t="shared" si="8"/>
        <v>-50.842503073827999</v>
      </c>
      <c r="L45" s="141">
        <f t="shared" si="8"/>
        <v>-37.470028914468699</v>
      </c>
      <c r="M45" s="141">
        <f t="shared" si="8"/>
        <v>-24.817560162233182</v>
      </c>
      <c r="N45" s="141">
        <f t="shared" si="8"/>
        <v>145.98739628819715</v>
      </c>
      <c r="O45" s="141">
        <f t="shared" si="8"/>
        <v>10.342426562082629</v>
      </c>
      <c r="P45" s="141">
        <f t="shared" si="8"/>
        <v>25.622292548646818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6272-3C1A-44E9-93D9-E926F360649F}">
  <dimension ref="A1:J36"/>
  <sheetViews>
    <sheetView workbookViewId="0">
      <selection sqref="A1:XFD1048576"/>
    </sheetView>
  </sheetViews>
  <sheetFormatPr defaultRowHeight="14.4"/>
  <sheetData>
    <row r="1" spans="1:10">
      <c r="A1" s="83" t="s">
        <v>908</v>
      </c>
      <c r="B1" s="83" t="s">
        <v>909</v>
      </c>
      <c r="C1" s="83"/>
      <c r="D1" s="83"/>
      <c r="E1" s="83"/>
      <c r="F1" s="83"/>
      <c r="G1" s="83"/>
      <c r="H1" s="83"/>
      <c r="I1" s="83"/>
      <c r="J1" s="83"/>
    </row>
    <row r="2" spans="1:10">
      <c r="B2" s="83" t="s">
        <v>910</v>
      </c>
      <c r="C2" s="83"/>
      <c r="D2" s="83"/>
      <c r="E2" s="83"/>
      <c r="F2" s="83"/>
      <c r="G2" s="83"/>
      <c r="H2" s="83"/>
      <c r="I2" s="83"/>
      <c r="J2" s="83"/>
    </row>
    <row r="36" spans="2:3">
      <c r="B36" s="91" t="s">
        <v>911</v>
      </c>
      <c r="C36" s="91">
        <v>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DBCC9-E1B8-4481-B224-E1F1BC63EB67}">
  <dimension ref="A2:K1248"/>
  <sheetViews>
    <sheetView workbookViewId="0">
      <selection activeCell="H21" sqref="H21"/>
    </sheetView>
  </sheetViews>
  <sheetFormatPr defaultRowHeight="14.4"/>
  <cols>
    <col min="1" max="1" width="13.6640625" customWidth="1"/>
    <col min="3" max="3" width="13.77734375" customWidth="1"/>
  </cols>
  <sheetData>
    <row r="2" spans="1:11">
      <c r="B2" s="41" t="s">
        <v>884</v>
      </c>
    </row>
    <row r="4" spans="1:11">
      <c r="A4" s="41" t="s">
        <v>3</v>
      </c>
      <c r="B4" s="41" t="s">
        <v>912</v>
      </c>
      <c r="C4" s="41" t="s">
        <v>913</v>
      </c>
    </row>
    <row r="5" spans="1:11" ht="15" thickBot="1">
      <c r="A5" s="108">
        <v>43790</v>
      </c>
      <c r="B5" s="41">
        <v>11968.4</v>
      </c>
      <c r="C5" s="41"/>
    </row>
    <row r="6" spans="1:11">
      <c r="A6" s="108">
        <v>43791</v>
      </c>
      <c r="B6" s="41">
        <v>11914.4</v>
      </c>
      <c r="C6" s="41">
        <f>(B6-B5)/B5</f>
        <v>-4.5118812873901279E-3</v>
      </c>
      <c r="E6" s="142" t="s">
        <v>914</v>
      </c>
      <c r="F6" s="143"/>
      <c r="G6" s="143"/>
      <c r="H6" s="144">
        <f>AVERAGE(C6:C1248)</f>
        <v>6.1032771919849462E-4</v>
      </c>
    </row>
    <row r="7" spans="1:11">
      <c r="A7" s="108">
        <v>43794</v>
      </c>
      <c r="B7" s="41">
        <v>12073.75</v>
      </c>
      <c r="C7" s="41">
        <f t="shared" ref="C7:C70" si="0">(B7-B6)/B6</f>
        <v>1.3374571946552102E-2</v>
      </c>
      <c r="E7" s="145" t="s">
        <v>915</v>
      </c>
      <c r="F7" s="146"/>
      <c r="G7" s="146"/>
      <c r="H7" s="147">
        <f>((1+H6)^252)-1</f>
        <v>0.16620591210085234</v>
      </c>
    </row>
    <row r="8" spans="1:11">
      <c r="A8" s="108">
        <v>43795</v>
      </c>
      <c r="B8" s="41">
        <v>12037.7</v>
      </c>
      <c r="C8" s="41">
        <f t="shared" si="0"/>
        <v>-2.9858163370948773E-3</v>
      </c>
      <c r="E8" s="117"/>
      <c r="F8" s="118" t="s">
        <v>916</v>
      </c>
      <c r="G8" s="118"/>
      <c r="H8" s="148">
        <f>(H7*100)</f>
        <v>16.620591210085234</v>
      </c>
    </row>
    <row r="9" spans="1:11">
      <c r="A9" s="108">
        <v>43796</v>
      </c>
      <c r="B9" s="41">
        <v>12100.7</v>
      </c>
      <c r="C9" s="41">
        <f t="shared" si="0"/>
        <v>5.2335579055799693E-3</v>
      </c>
      <c r="E9" s="117"/>
      <c r="F9" s="118" t="s">
        <v>917</v>
      </c>
      <c r="G9" s="118"/>
      <c r="H9" s="148">
        <v>6.85</v>
      </c>
      <c r="I9" t="s">
        <v>918</v>
      </c>
      <c r="K9" s="149" t="s">
        <v>919</v>
      </c>
    </row>
    <row r="10" spans="1:11" ht="15" thickBot="1">
      <c r="A10" s="108">
        <v>43797</v>
      </c>
      <c r="B10" s="41">
        <v>12151.15</v>
      </c>
      <c r="C10" s="41">
        <f t="shared" si="0"/>
        <v>4.1691802953547239E-3</v>
      </c>
      <c r="E10" s="136"/>
      <c r="F10" s="137" t="s">
        <v>920</v>
      </c>
      <c r="G10" s="137"/>
      <c r="H10" s="150">
        <f>(H8-H9)</f>
        <v>9.7705912100852341</v>
      </c>
    </row>
    <row r="11" spans="1:11">
      <c r="A11" s="108">
        <v>43798</v>
      </c>
      <c r="B11" s="41">
        <v>12056.05</v>
      </c>
      <c r="C11" s="41">
        <f t="shared" si="0"/>
        <v>-7.8264197215901672E-3</v>
      </c>
    </row>
    <row r="12" spans="1:11">
      <c r="A12" s="108">
        <v>43801</v>
      </c>
      <c r="B12" s="41">
        <v>12048.2</v>
      </c>
      <c r="C12" s="41">
        <f t="shared" si="0"/>
        <v>-6.5112536859075277E-4</v>
      </c>
    </row>
    <row r="13" spans="1:11">
      <c r="A13" s="108">
        <v>43802</v>
      </c>
      <c r="B13" s="41">
        <v>11994.2</v>
      </c>
      <c r="C13" s="41">
        <f t="shared" si="0"/>
        <v>-4.4819973108016133E-3</v>
      </c>
    </row>
    <row r="14" spans="1:11">
      <c r="A14" s="108">
        <v>43803</v>
      </c>
      <c r="B14" s="41">
        <v>12043.2</v>
      </c>
      <c r="C14" s="41">
        <f t="shared" si="0"/>
        <v>4.0853078988177614E-3</v>
      </c>
    </row>
    <row r="15" spans="1:11">
      <c r="A15" s="108">
        <v>43804</v>
      </c>
      <c r="B15" s="41">
        <v>12018.4</v>
      </c>
      <c r="C15" s="41">
        <f t="shared" si="0"/>
        <v>-2.0592533545902326E-3</v>
      </c>
    </row>
    <row r="16" spans="1:11">
      <c r="A16" s="108">
        <v>43805</v>
      </c>
      <c r="B16" s="41">
        <v>11921.5</v>
      </c>
      <c r="C16" s="41">
        <f t="shared" si="0"/>
        <v>-8.0626372894894195E-3</v>
      </c>
    </row>
    <row r="17" spans="1:3">
      <c r="A17" s="108">
        <v>43808</v>
      </c>
      <c r="B17" s="41">
        <v>11937.5</v>
      </c>
      <c r="C17" s="41">
        <f t="shared" si="0"/>
        <v>1.3421129891372731E-3</v>
      </c>
    </row>
    <row r="18" spans="1:3">
      <c r="A18" s="108">
        <v>43809</v>
      </c>
      <c r="B18" s="41">
        <v>11856.8</v>
      </c>
      <c r="C18" s="41">
        <f t="shared" si="0"/>
        <v>-6.7602094240838302E-3</v>
      </c>
    </row>
    <row r="19" spans="1:3">
      <c r="A19" s="108">
        <v>43810</v>
      </c>
      <c r="B19" s="41">
        <v>11910.15</v>
      </c>
      <c r="C19" s="41">
        <f t="shared" si="0"/>
        <v>4.4995276971864558E-3</v>
      </c>
    </row>
    <row r="20" spans="1:3">
      <c r="A20" s="108">
        <v>43811</v>
      </c>
      <c r="B20" s="41">
        <v>11971.8</v>
      </c>
      <c r="C20" s="41">
        <f t="shared" si="0"/>
        <v>5.1762572259794913E-3</v>
      </c>
    </row>
    <row r="21" spans="1:3">
      <c r="A21" s="108">
        <v>43812</v>
      </c>
      <c r="B21" s="41">
        <v>12086.7</v>
      </c>
      <c r="C21" s="41">
        <f t="shared" si="0"/>
        <v>9.5975542524934822E-3</v>
      </c>
    </row>
    <row r="22" spans="1:3">
      <c r="A22" s="108">
        <v>43815</v>
      </c>
      <c r="B22" s="41">
        <v>12053.95</v>
      </c>
      <c r="C22" s="41">
        <f t="shared" si="0"/>
        <v>-2.7095898797852183E-3</v>
      </c>
    </row>
    <row r="23" spans="1:3">
      <c r="A23" s="108">
        <v>43816</v>
      </c>
      <c r="B23" s="41">
        <v>12165</v>
      </c>
      <c r="C23" s="41">
        <f t="shared" si="0"/>
        <v>9.2127476885169816E-3</v>
      </c>
    </row>
    <row r="24" spans="1:3">
      <c r="A24" s="108">
        <v>43817</v>
      </c>
      <c r="B24" s="41">
        <v>12221.65</v>
      </c>
      <c r="C24" s="41">
        <f t="shared" si="0"/>
        <v>4.6568023016851324E-3</v>
      </c>
    </row>
    <row r="25" spans="1:3">
      <c r="A25" s="108">
        <v>43818</v>
      </c>
      <c r="B25" s="41">
        <v>12259.7</v>
      </c>
      <c r="C25" s="41">
        <f t="shared" si="0"/>
        <v>3.1133275785185381E-3</v>
      </c>
    </row>
    <row r="26" spans="1:3">
      <c r="A26" s="108">
        <v>43819</v>
      </c>
      <c r="B26" s="41">
        <v>12271.8</v>
      </c>
      <c r="C26" s="41">
        <f t="shared" si="0"/>
        <v>9.8697358010379891E-4</v>
      </c>
    </row>
    <row r="27" spans="1:3">
      <c r="A27" s="108">
        <v>43822</v>
      </c>
      <c r="B27" s="41">
        <v>12262.75</v>
      </c>
      <c r="C27" s="41">
        <f t="shared" si="0"/>
        <v>-7.3746312684359861E-4</v>
      </c>
    </row>
    <row r="28" spans="1:3">
      <c r="A28" s="108">
        <v>43823</v>
      </c>
      <c r="B28" s="41">
        <v>12214.55</v>
      </c>
      <c r="C28" s="41">
        <f t="shared" si="0"/>
        <v>-3.9306028419400811E-3</v>
      </c>
    </row>
    <row r="29" spans="1:3">
      <c r="A29" s="108">
        <v>43825</v>
      </c>
      <c r="B29" s="41">
        <v>12126.55</v>
      </c>
      <c r="C29" s="41">
        <f t="shared" si="0"/>
        <v>-7.2045224752446879E-3</v>
      </c>
    </row>
    <row r="30" spans="1:3">
      <c r="A30" s="108">
        <v>43826</v>
      </c>
      <c r="B30" s="41">
        <v>12245.8</v>
      </c>
      <c r="C30" s="41">
        <f t="shared" si="0"/>
        <v>9.8337944427722649E-3</v>
      </c>
    </row>
    <row r="31" spans="1:3">
      <c r="A31" s="108">
        <v>43829</v>
      </c>
      <c r="B31" s="41">
        <v>12255.85</v>
      </c>
      <c r="C31" s="41">
        <f t="shared" si="0"/>
        <v>8.2068954253712231E-4</v>
      </c>
    </row>
    <row r="32" spans="1:3">
      <c r="A32" s="108">
        <v>43830</v>
      </c>
      <c r="B32" s="41">
        <v>12168.45</v>
      </c>
      <c r="C32" s="41">
        <f t="shared" si="0"/>
        <v>-7.1312883235352615E-3</v>
      </c>
    </row>
    <row r="33" spans="1:3">
      <c r="A33" s="108">
        <v>43831</v>
      </c>
      <c r="B33" s="41">
        <v>12182.5</v>
      </c>
      <c r="C33" s="41">
        <f t="shared" si="0"/>
        <v>1.1546252809519102E-3</v>
      </c>
    </row>
    <row r="34" spans="1:3">
      <c r="A34" s="108">
        <v>43832</v>
      </c>
      <c r="B34" s="41">
        <v>12282.2</v>
      </c>
      <c r="C34" s="41">
        <f t="shared" si="0"/>
        <v>8.1838703057665278E-3</v>
      </c>
    </row>
    <row r="35" spans="1:3">
      <c r="A35" s="108">
        <v>43833</v>
      </c>
      <c r="B35" s="41">
        <v>12226.65</v>
      </c>
      <c r="C35" s="41">
        <f t="shared" si="0"/>
        <v>-4.5228053606032378E-3</v>
      </c>
    </row>
    <row r="36" spans="1:3">
      <c r="A36" s="108">
        <v>43836</v>
      </c>
      <c r="B36" s="41">
        <v>11993.05</v>
      </c>
      <c r="C36" s="41">
        <f t="shared" si="0"/>
        <v>-1.9105805760367751E-2</v>
      </c>
    </row>
    <row r="37" spans="1:3">
      <c r="A37" s="108">
        <v>43837</v>
      </c>
      <c r="B37" s="41">
        <v>12052.95</v>
      </c>
      <c r="C37" s="41">
        <f t="shared" si="0"/>
        <v>4.9945593489563924E-3</v>
      </c>
    </row>
    <row r="38" spans="1:3">
      <c r="A38" s="108">
        <v>43838</v>
      </c>
      <c r="B38" s="41">
        <v>12025.35</v>
      </c>
      <c r="C38" s="41">
        <f t="shared" si="0"/>
        <v>-2.2898958346297266E-3</v>
      </c>
    </row>
    <row r="39" spans="1:3">
      <c r="A39" s="108">
        <v>43839</v>
      </c>
      <c r="B39" s="41">
        <v>12215.9</v>
      </c>
      <c r="C39" s="41">
        <f t="shared" si="0"/>
        <v>1.5845692640962573E-2</v>
      </c>
    </row>
    <row r="40" spans="1:3">
      <c r="A40" s="108">
        <v>43840</v>
      </c>
      <c r="B40" s="41">
        <v>12256.8</v>
      </c>
      <c r="C40" s="41">
        <f t="shared" si="0"/>
        <v>3.3480955148617489E-3</v>
      </c>
    </row>
    <row r="41" spans="1:3">
      <c r="A41" s="108">
        <v>43843</v>
      </c>
      <c r="B41" s="41">
        <v>12329.55</v>
      </c>
      <c r="C41" s="41">
        <f t="shared" si="0"/>
        <v>5.9354807127472101E-3</v>
      </c>
    </row>
    <row r="42" spans="1:3">
      <c r="A42" s="108">
        <v>43844</v>
      </c>
      <c r="B42" s="41">
        <v>12362.3</v>
      </c>
      <c r="C42" s="41">
        <f t="shared" si="0"/>
        <v>2.6562202189049887E-3</v>
      </c>
    </row>
    <row r="43" spans="1:3">
      <c r="A43" s="108">
        <v>43845</v>
      </c>
      <c r="B43" s="41">
        <v>12343.3</v>
      </c>
      <c r="C43" s="41">
        <f t="shared" si="0"/>
        <v>-1.5369308300235394E-3</v>
      </c>
    </row>
    <row r="44" spans="1:3">
      <c r="A44" s="108">
        <v>43846</v>
      </c>
      <c r="B44" s="41">
        <v>12355.5</v>
      </c>
      <c r="C44" s="41">
        <f t="shared" si="0"/>
        <v>9.883904628422487E-4</v>
      </c>
    </row>
    <row r="45" spans="1:3">
      <c r="A45" s="108">
        <v>43847</v>
      </c>
      <c r="B45" s="41">
        <v>12352.35</v>
      </c>
      <c r="C45" s="41">
        <f t="shared" si="0"/>
        <v>-2.5494718951071474E-4</v>
      </c>
    </row>
    <row r="46" spans="1:3">
      <c r="A46" s="108">
        <v>43850</v>
      </c>
      <c r="B46" s="41">
        <v>12224.55</v>
      </c>
      <c r="C46" s="41">
        <f t="shared" si="0"/>
        <v>-1.034620942573689E-2</v>
      </c>
    </row>
    <row r="47" spans="1:3">
      <c r="A47" s="108">
        <v>43851</v>
      </c>
      <c r="B47" s="41">
        <v>12169.85</v>
      </c>
      <c r="C47" s="41">
        <f t="shared" si="0"/>
        <v>-4.4746023371002542E-3</v>
      </c>
    </row>
    <row r="48" spans="1:3">
      <c r="A48" s="108">
        <v>43852</v>
      </c>
      <c r="B48" s="41">
        <v>12106.9</v>
      </c>
      <c r="C48" s="41">
        <f t="shared" si="0"/>
        <v>-5.1726192188071935E-3</v>
      </c>
    </row>
    <row r="49" spans="1:3">
      <c r="A49" s="108">
        <v>43853</v>
      </c>
      <c r="B49" s="41">
        <v>12180.35</v>
      </c>
      <c r="C49" s="41">
        <f t="shared" si="0"/>
        <v>6.0667883603565511E-3</v>
      </c>
    </row>
    <row r="50" spans="1:3">
      <c r="A50" s="108">
        <v>43854</v>
      </c>
      <c r="B50" s="41">
        <v>12248.25</v>
      </c>
      <c r="C50" s="41">
        <f t="shared" si="0"/>
        <v>5.5745524553891829E-3</v>
      </c>
    </row>
    <row r="51" spans="1:3">
      <c r="A51" s="108">
        <v>43857</v>
      </c>
      <c r="B51" s="41">
        <v>12119</v>
      </c>
      <c r="C51" s="41">
        <f t="shared" si="0"/>
        <v>-1.0552527912150715E-2</v>
      </c>
    </row>
    <row r="52" spans="1:3">
      <c r="A52" s="108">
        <v>43858</v>
      </c>
      <c r="B52" s="41">
        <v>12055.8</v>
      </c>
      <c r="C52" s="41">
        <f t="shared" si="0"/>
        <v>-5.2149517286905461E-3</v>
      </c>
    </row>
    <row r="53" spans="1:3">
      <c r="A53" s="108">
        <v>43859</v>
      </c>
      <c r="B53" s="41">
        <v>12129.5</v>
      </c>
      <c r="C53" s="41">
        <f t="shared" si="0"/>
        <v>6.1132401002007937E-3</v>
      </c>
    </row>
    <row r="54" spans="1:3">
      <c r="A54" s="108">
        <v>43860</v>
      </c>
      <c r="B54" s="41">
        <v>12035.8</v>
      </c>
      <c r="C54" s="41">
        <f t="shared" si="0"/>
        <v>-7.7249680530937573E-3</v>
      </c>
    </row>
    <row r="55" spans="1:3">
      <c r="A55" s="108">
        <v>43861</v>
      </c>
      <c r="B55" s="41">
        <v>11962.1</v>
      </c>
      <c r="C55" s="41">
        <f t="shared" si="0"/>
        <v>-6.1233985277255286E-3</v>
      </c>
    </row>
    <row r="56" spans="1:3">
      <c r="A56" s="108">
        <v>43862</v>
      </c>
      <c r="B56" s="41">
        <v>11661.85</v>
      </c>
      <c r="C56" s="41">
        <f t="shared" si="0"/>
        <v>-2.5100107840596551E-2</v>
      </c>
    </row>
    <row r="57" spans="1:3">
      <c r="A57" s="108">
        <v>43864</v>
      </c>
      <c r="B57" s="41">
        <v>11707.9</v>
      </c>
      <c r="C57" s="41">
        <f t="shared" si="0"/>
        <v>3.9487731363376539E-3</v>
      </c>
    </row>
    <row r="58" spans="1:3">
      <c r="A58" s="108">
        <v>43865</v>
      </c>
      <c r="B58" s="41">
        <v>11979.65</v>
      </c>
      <c r="C58" s="41">
        <f t="shared" si="0"/>
        <v>2.3210823461081834E-2</v>
      </c>
    </row>
    <row r="59" spans="1:3">
      <c r="A59" s="108">
        <v>43866</v>
      </c>
      <c r="B59" s="41">
        <v>12089.15</v>
      </c>
      <c r="C59" s="41">
        <f t="shared" si="0"/>
        <v>9.1405007658821417E-3</v>
      </c>
    </row>
    <row r="60" spans="1:3">
      <c r="A60" s="108">
        <v>43867</v>
      </c>
      <c r="B60" s="41">
        <v>12137.95</v>
      </c>
      <c r="C60" s="41">
        <f t="shared" si="0"/>
        <v>4.0366775166162296E-3</v>
      </c>
    </row>
    <row r="61" spans="1:3">
      <c r="A61" s="108">
        <v>43868</v>
      </c>
      <c r="B61" s="41">
        <v>12098.35</v>
      </c>
      <c r="C61" s="41">
        <f t="shared" si="0"/>
        <v>-3.2624949023517449E-3</v>
      </c>
    </row>
    <row r="62" spans="1:3">
      <c r="A62" s="108">
        <v>43871</v>
      </c>
      <c r="B62" s="41">
        <v>12031.5</v>
      </c>
      <c r="C62" s="41">
        <f t="shared" si="0"/>
        <v>-5.5255468720941583E-3</v>
      </c>
    </row>
    <row r="63" spans="1:3">
      <c r="A63" s="108">
        <v>43872</v>
      </c>
      <c r="B63" s="41">
        <v>12107.9</v>
      </c>
      <c r="C63" s="41">
        <f t="shared" si="0"/>
        <v>6.3499979221210683E-3</v>
      </c>
    </row>
    <row r="64" spans="1:3">
      <c r="A64" s="108">
        <v>43873</v>
      </c>
      <c r="B64" s="41">
        <v>12201.2</v>
      </c>
      <c r="C64" s="41">
        <f t="shared" si="0"/>
        <v>7.7057127990816819E-3</v>
      </c>
    </row>
    <row r="65" spans="1:3">
      <c r="A65" s="108">
        <v>43874</v>
      </c>
      <c r="B65" s="41">
        <v>12174.65</v>
      </c>
      <c r="C65" s="41">
        <f t="shared" si="0"/>
        <v>-2.1760154738879036E-3</v>
      </c>
    </row>
    <row r="66" spans="1:3">
      <c r="A66" s="108">
        <v>43875</v>
      </c>
      <c r="B66" s="41">
        <v>12113.45</v>
      </c>
      <c r="C66" s="41">
        <f t="shared" si="0"/>
        <v>-5.0268385538803093E-3</v>
      </c>
    </row>
    <row r="67" spans="1:3">
      <c r="A67" s="108">
        <v>43878</v>
      </c>
      <c r="B67" s="41">
        <v>12045.8</v>
      </c>
      <c r="C67" s="41">
        <f t="shared" si="0"/>
        <v>-5.5847013030970909E-3</v>
      </c>
    </row>
    <row r="68" spans="1:3">
      <c r="A68" s="108">
        <v>43879</v>
      </c>
      <c r="B68" s="41">
        <v>11992.5</v>
      </c>
      <c r="C68" s="41">
        <f t="shared" si="0"/>
        <v>-4.424778761061887E-3</v>
      </c>
    </row>
    <row r="69" spans="1:3">
      <c r="A69" s="108">
        <v>43880</v>
      </c>
      <c r="B69" s="41">
        <v>12125.9</v>
      </c>
      <c r="C69" s="41">
        <f t="shared" si="0"/>
        <v>1.1123618928496948E-2</v>
      </c>
    </row>
    <row r="70" spans="1:3">
      <c r="A70" s="108">
        <v>43881</v>
      </c>
      <c r="B70" s="41">
        <v>12080.85</v>
      </c>
      <c r="C70" s="41">
        <f t="shared" si="0"/>
        <v>-3.7151881509825476E-3</v>
      </c>
    </row>
    <row r="71" spans="1:3">
      <c r="A71" s="108">
        <v>43885</v>
      </c>
      <c r="B71" s="41">
        <v>11829.4</v>
      </c>
      <c r="C71" s="41">
        <f t="shared" ref="C71:C134" si="1">(B71-B70)/B70</f>
        <v>-2.0813932794464026E-2</v>
      </c>
    </row>
    <row r="72" spans="1:3">
      <c r="A72" s="108">
        <v>43886</v>
      </c>
      <c r="B72" s="41">
        <v>11797.9</v>
      </c>
      <c r="C72" s="41">
        <f t="shared" si="1"/>
        <v>-2.6628569496339629E-3</v>
      </c>
    </row>
    <row r="73" spans="1:3">
      <c r="A73" s="108">
        <v>43887</v>
      </c>
      <c r="B73" s="41">
        <v>11678.5</v>
      </c>
      <c r="C73" s="41">
        <f t="shared" si="1"/>
        <v>-1.0120445163969828E-2</v>
      </c>
    </row>
    <row r="74" spans="1:3">
      <c r="A74" s="108">
        <v>43888</v>
      </c>
      <c r="B74" s="41">
        <v>11633.3</v>
      </c>
      <c r="C74" s="41">
        <f t="shared" si="1"/>
        <v>-3.8703600633643643E-3</v>
      </c>
    </row>
    <row r="75" spans="1:3">
      <c r="A75" s="108">
        <v>43889</v>
      </c>
      <c r="B75" s="41">
        <v>11201.75</v>
      </c>
      <c r="C75" s="41">
        <f t="shared" si="1"/>
        <v>-3.7096094831217223E-2</v>
      </c>
    </row>
    <row r="76" spans="1:3">
      <c r="A76" s="108">
        <v>43892</v>
      </c>
      <c r="B76" s="41">
        <v>11132.75</v>
      </c>
      <c r="C76" s="41">
        <f t="shared" si="1"/>
        <v>-6.159751824491709E-3</v>
      </c>
    </row>
    <row r="77" spans="1:3">
      <c r="A77" s="108">
        <v>43893</v>
      </c>
      <c r="B77" s="41">
        <v>11303.3</v>
      </c>
      <c r="C77" s="41">
        <f t="shared" si="1"/>
        <v>1.5319664952504931E-2</v>
      </c>
    </row>
    <row r="78" spans="1:3">
      <c r="A78" s="108">
        <v>43894</v>
      </c>
      <c r="B78" s="41">
        <v>11251</v>
      </c>
      <c r="C78" s="41">
        <f t="shared" si="1"/>
        <v>-4.6269673458192986E-3</v>
      </c>
    </row>
    <row r="79" spans="1:3">
      <c r="A79" s="108">
        <v>43895</v>
      </c>
      <c r="B79" s="41">
        <v>11269</v>
      </c>
      <c r="C79" s="41">
        <f t="shared" si="1"/>
        <v>1.5998577904186295E-3</v>
      </c>
    </row>
    <row r="80" spans="1:3">
      <c r="A80" s="108">
        <v>43896</v>
      </c>
      <c r="B80" s="41">
        <v>10989.45</v>
      </c>
      <c r="C80" s="41">
        <f t="shared" si="1"/>
        <v>-2.4806992634661396E-2</v>
      </c>
    </row>
    <row r="81" spans="1:3">
      <c r="A81" s="108">
        <v>43899</v>
      </c>
      <c r="B81" s="41">
        <v>10451.450000000001</v>
      </c>
      <c r="C81" s="41">
        <f t="shared" si="1"/>
        <v>-4.8956044206033965E-2</v>
      </c>
    </row>
    <row r="82" spans="1:3">
      <c r="A82" s="108">
        <v>43901</v>
      </c>
      <c r="B82" s="41">
        <v>10458.4</v>
      </c>
      <c r="C82" s="41">
        <f t="shared" si="1"/>
        <v>6.6497950045198595E-4</v>
      </c>
    </row>
    <row r="83" spans="1:3">
      <c r="A83" s="108">
        <v>43902</v>
      </c>
      <c r="B83" s="41">
        <v>9590.15</v>
      </c>
      <c r="C83" s="41">
        <f t="shared" si="1"/>
        <v>-8.3019391111451082E-2</v>
      </c>
    </row>
    <row r="84" spans="1:3">
      <c r="A84" s="108">
        <v>43903</v>
      </c>
      <c r="B84" s="41">
        <v>9955.2000000000007</v>
      </c>
      <c r="C84" s="41">
        <f t="shared" si="1"/>
        <v>3.8065098043304962E-2</v>
      </c>
    </row>
    <row r="85" spans="1:3">
      <c r="A85" s="108">
        <v>43906</v>
      </c>
      <c r="B85" s="41">
        <v>9197.4</v>
      </c>
      <c r="C85" s="41">
        <f t="shared" si="1"/>
        <v>-7.6121022179363659E-2</v>
      </c>
    </row>
    <row r="86" spans="1:3">
      <c r="A86" s="108">
        <v>43907</v>
      </c>
      <c r="B86" s="41">
        <v>8967.0499999999993</v>
      </c>
      <c r="C86" s="41">
        <f t="shared" si="1"/>
        <v>-2.5045121447365599E-2</v>
      </c>
    </row>
    <row r="87" spans="1:3">
      <c r="A87" s="108">
        <v>43908</v>
      </c>
      <c r="B87" s="41">
        <v>8468.7999999999993</v>
      </c>
      <c r="C87" s="41">
        <f t="shared" si="1"/>
        <v>-5.5564539062456439E-2</v>
      </c>
    </row>
    <row r="88" spans="1:3">
      <c r="A88" s="108">
        <v>43909</v>
      </c>
      <c r="B88" s="41">
        <v>8263.4500000000007</v>
      </c>
      <c r="C88" s="41">
        <f t="shared" si="1"/>
        <v>-2.424782731910053E-2</v>
      </c>
    </row>
    <row r="89" spans="1:3">
      <c r="A89" s="108">
        <v>43910</v>
      </c>
      <c r="B89" s="41">
        <v>8745.4500000000007</v>
      </c>
      <c r="C89" s="41">
        <f t="shared" si="1"/>
        <v>5.8329148237116456E-2</v>
      </c>
    </row>
    <row r="90" spans="1:3">
      <c r="A90" s="108">
        <v>43913</v>
      </c>
      <c r="B90" s="41">
        <v>7610.25</v>
      </c>
      <c r="C90" s="41">
        <f t="shared" si="1"/>
        <v>-0.12980464127060365</v>
      </c>
    </row>
    <row r="91" spans="1:3">
      <c r="A91" s="108">
        <v>43914</v>
      </c>
      <c r="B91" s="41">
        <v>7801.05</v>
      </c>
      <c r="C91" s="41">
        <f t="shared" si="1"/>
        <v>2.507144968956344E-2</v>
      </c>
    </row>
    <row r="92" spans="1:3">
      <c r="A92" s="108">
        <v>43915</v>
      </c>
      <c r="B92" s="41">
        <v>8317.85</v>
      </c>
      <c r="C92" s="41">
        <f t="shared" si="1"/>
        <v>6.6247492324751175E-2</v>
      </c>
    </row>
    <row r="93" spans="1:3">
      <c r="A93" s="108">
        <v>43916</v>
      </c>
      <c r="B93" s="41">
        <v>8641.4500000000007</v>
      </c>
      <c r="C93" s="41">
        <f t="shared" si="1"/>
        <v>3.8904284159969264E-2</v>
      </c>
    </row>
    <row r="94" spans="1:3">
      <c r="A94" s="108">
        <v>43917</v>
      </c>
      <c r="B94" s="41">
        <v>8660.25</v>
      </c>
      <c r="C94" s="41">
        <f t="shared" si="1"/>
        <v>2.1755608144465653E-3</v>
      </c>
    </row>
    <row r="95" spans="1:3">
      <c r="A95" s="108">
        <v>43920</v>
      </c>
      <c r="B95" s="41">
        <v>8281.1</v>
      </c>
      <c r="C95" s="41">
        <f t="shared" si="1"/>
        <v>-4.3780491325308118E-2</v>
      </c>
    </row>
    <row r="96" spans="1:3">
      <c r="A96" s="108">
        <v>43921</v>
      </c>
      <c r="B96" s="41">
        <v>8597.75</v>
      </c>
      <c r="C96" s="41">
        <f t="shared" si="1"/>
        <v>3.8237673738995982E-2</v>
      </c>
    </row>
    <row r="97" spans="1:3">
      <c r="A97" s="108">
        <v>43922</v>
      </c>
      <c r="B97" s="41">
        <v>8253.7999999999993</v>
      </c>
      <c r="C97" s="41">
        <f t="shared" si="1"/>
        <v>-4.000465237998322E-2</v>
      </c>
    </row>
    <row r="98" spans="1:3">
      <c r="A98" s="108">
        <v>43924</v>
      </c>
      <c r="B98" s="41">
        <v>8083.8</v>
      </c>
      <c r="C98" s="41">
        <f t="shared" si="1"/>
        <v>-2.059657369938684E-2</v>
      </c>
    </row>
    <row r="99" spans="1:3">
      <c r="A99" s="108">
        <v>43928</v>
      </c>
      <c r="B99" s="41">
        <v>8792.2000000000007</v>
      </c>
      <c r="C99" s="41">
        <f t="shared" si="1"/>
        <v>8.7632054231920692E-2</v>
      </c>
    </row>
    <row r="100" spans="1:3">
      <c r="A100" s="108">
        <v>43929</v>
      </c>
      <c r="B100" s="41">
        <v>8748.75</v>
      </c>
      <c r="C100" s="41">
        <f t="shared" si="1"/>
        <v>-4.9418803029959192E-3</v>
      </c>
    </row>
    <row r="101" spans="1:3">
      <c r="A101" s="108">
        <v>43930</v>
      </c>
      <c r="B101" s="41">
        <v>9111.9</v>
      </c>
      <c r="C101" s="41">
        <f t="shared" si="1"/>
        <v>4.1508786969567037E-2</v>
      </c>
    </row>
    <row r="102" spans="1:3">
      <c r="A102" s="108">
        <v>43934</v>
      </c>
      <c r="B102" s="41">
        <v>8993.85</v>
      </c>
      <c r="C102" s="41">
        <f t="shared" si="1"/>
        <v>-1.295558555295814E-2</v>
      </c>
    </row>
    <row r="103" spans="1:3">
      <c r="A103" s="108">
        <v>43936</v>
      </c>
      <c r="B103" s="41">
        <v>8925.2999999999993</v>
      </c>
      <c r="C103" s="41">
        <f t="shared" si="1"/>
        <v>-7.6218749478811727E-3</v>
      </c>
    </row>
    <row r="104" spans="1:3">
      <c r="A104" s="108">
        <v>43937</v>
      </c>
      <c r="B104" s="41">
        <v>8992.7999999999993</v>
      </c>
      <c r="C104" s="41">
        <f t="shared" si="1"/>
        <v>7.5627709992941421E-3</v>
      </c>
    </row>
    <row r="105" spans="1:3">
      <c r="A105" s="108">
        <v>43938</v>
      </c>
      <c r="B105" s="41">
        <v>9266.75</v>
      </c>
      <c r="C105" s="41">
        <f t="shared" si="1"/>
        <v>3.0463259496486161E-2</v>
      </c>
    </row>
    <row r="106" spans="1:3">
      <c r="A106" s="108">
        <v>43941</v>
      </c>
      <c r="B106" s="41">
        <v>9261.85</v>
      </c>
      <c r="C106" s="41">
        <f t="shared" si="1"/>
        <v>-5.287722232713342E-4</v>
      </c>
    </row>
    <row r="107" spans="1:3">
      <c r="A107" s="108">
        <v>43942</v>
      </c>
      <c r="B107" s="41">
        <v>8981.4500000000007</v>
      </c>
      <c r="C107" s="41">
        <f t="shared" si="1"/>
        <v>-3.0274729130789164E-2</v>
      </c>
    </row>
    <row r="108" spans="1:3">
      <c r="A108" s="108">
        <v>43943</v>
      </c>
      <c r="B108" s="41">
        <v>9187.2999999999993</v>
      </c>
      <c r="C108" s="41">
        <f t="shared" si="1"/>
        <v>2.2919461779556588E-2</v>
      </c>
    </row>
    <row r="109" spans="1:3">
      <c r="A109" s="108">
        <v>43944</v>
      </c>
      <c r="B109" s="41">
        <v>9313.9</v>
      </c>
      <c r="C109" s="41">
        <f t="shared" si="1"/>
        <v>1.3779891807168631E-2</v>
      </c>
    </row>
    <row r="110" spans="1:3">
      <c r="A110" s="108">
        <v>43945</v>
      </c>
      <c r="B110" s="41">
        <v>9154.4</v>
      </c>
      <c r="C110" s="41">
        <f t="shared" si="1"/>
        <v>-1.7124942290554977E-2</v>
      </c>
    </row>
    <row r="111" spans="1:3">
      <c r="A111" s="108">
        <v>43948</v>
      </c>
      <c r="B111" s="41">
        <v>9282.2999999999993</v>
      </c>
      <c r="C111" s="41">
        <f t="shared" si="1"/>
        <v>1.3971423577733073E-2</v>
      </c>
    </row>
    <row r="112" spans="1:3">
      <c r="A112" s="108">
        <v>43949</v>
      </c>
      <c r="B112" s="41">
        <v>9380.9</v>
      </c>
      <c r="C112" s="41">
        <f t="shared" si="1"/>
        <v>1.0622367301207716E-2</v>
      </c>
    </row>
    <row r="113" spans="1:3">
      <c r="A113" s="108">
        <v>43950</v>
      </c>
      <c r="B113" s="41">
        <v>9553.35</v>
      </c>
      <c r="C113" s="41">
        <f t="shared" si="1"/>
        <v>1.8383097570595652E-2</v>
      </c>
    </row>
    <row r="114" spans="1:3">
      <c r="A114" s="108">
        <v>43951</v>
      </c>
      <c r="B114" s="41">
        <v>9859.9</v>
      </c>
      <c r="C114" s="41">
        <f t="shared" si="1"/>
        <v>3.2088220362490566E-2</v>
      </c>
    </row>
    <row r="115" spans="1:3">
      <c r="A115" s="108">
        <v>43955</v>
      </c>
      <c r="B115" s="41">
        <v>9293.5</v>
      </c>
      <c r="C115" s="41">
        <f t="shared" si="1"/>
        <v>-5.7444801671416509E-2</v>
      </c>
    </row>
    <row r="116" spans="1:3">
      <c r="A116" s="108">
        <v>43956</v>
      </c>
      <c r="B116" s="41">
        <v>9205.6</v>
      </c>
      <c r="C116" s="41">
        <f t="shared" si="1"/>
        <v>-9.4582234895356585E-3</v>
      </c>
    </row>
    <row r="117" spans="1:3">
      <c r="A117" s="108">
        <v>43957</v>
      </c>
      <c r="B117" s="41">
        <v>9270.9</v>
      </c>
      <c r="C117" s="41">
        <f t="shared" si="1"/>
        <v>7.0935082992960013E-3</v>
      </c>
    </row>
    <row r="118" spans="1:3">
      <c r="A118" s="108">
        <v>43958</v>
      </c>
      <c r="B118" s="41">
        <v>9199.0499999999993</v>
      </c>
      <c r="C118" s="41">
        <f t="shared" si="1"/>
        <v>-7.7500566288063047E-3</v>
      </c>
    </row>
    <row r="119" spans="1:3">
      <c r="A119" s="108">
        <v>43959</v>
      </c>
      <c r="B119" s="41">
        <v>9251.5</v>
      </c>
      <c r="C119" s="41">
        <f t="shared" si="1"/>
        <v>5.7016757165142852E-3</v>
      </c>
    </row>
    <row r="120" spans="1:3">
      <c r="A120" s="108">
        <v>43962</v>
      </c>
      <c r="B120" s="41">
        <v>9239.2000000000007</v>
      </c>
      <c r="C120" s="41">
        <f t="shared" si="1"/>
        <v>-1.329514132843244E-3</v>
      </c>
    </row>
    <row r="121" spans="1:3">
      <c r="A121" s="108">
        <v>43963</v>
      </c>
      <c r="B121" s="41">
        <v>9196.5499999999993</v>
      </c>
      <c r="C121" s="41">
        <f t="shared" si="1"/>
        <v>-4.6162005368431741E-3</v>
      </c>
    </row>
    <row r="122" spans="1:3">
      <c r="A122" s="108">
        <v>43964</v>
      </c>
      <c r="B122" s="41">
        <v>9383.5499999999993</v>
      </c>
      <c r="C122" s="41">
        <f t="shared" si="1"/>
        <v>2.03337120985587E-2</v>
      </c>
    </row>
    <row r="123" spans="1:3">
      <c r="A123" s="108">
        <v>43965</v>
      </c>
      <c r="B123" s="41">
        <v>9142.75</v>
      </c>
      <c r="C123" s="41">
        <f t="shared" si="1"/>
        <v>-2.5661929653489277E-2</v>
      </c>
    </row>
    <row r="124" spans="1:3">
      <c r="A124" s="108">
        <v>43966</v>
      </c>
      <c r="B124" s="41">
        <v>9136.85</v>
      </c>
      <c r="C124" s="41">
        <f t="shared" si="1"/>
        <v>-6.4532006234444082E-4</v>
      </c>
    </row>
    <row r="125" spans="1:3">
      <c r="A125" s="108">
        <v>43969</v>
      </c>
      <c r="B125" s="41">
        <v>8823.25</v>
      </c>
      <c r="C125" s="41">
        <f t="shared" si="1"/>
        <v>-3.4322550988579253E-2</v>
      </c>
    </row>
    <row r="126" spans="1:3">
      <c r="A126" s="108">
        <v>43970</v>
      </c>
      <c r="B126" s="41">
        <v>8879.1</v>
      </c>
      <c r="C126" s="41">
        <f t="shared" si="1"/>
        <v>6.3298671124586026E-3</v>
      </c>
    </row>
    <row r="127" spans="1:3">
      <c r="A127" s="108">
        <v>43971</v>
      </c>
      <c r="B127" s="41">
        <v>9066.5499999999993</v>
      </c>
      <c r="C127" s="41">
        <f t="shared" si="1"/>
        <v>2.111137390050781E-2</v>
      </c>
    </row>
    <row r="128" spans="1:3">
      <c r="A128" s="108">
        <v>43972</v>
      </c>
      <c r="B128" s="41">
        <v>9106.25</v>
      </c>
      <c r="C128" s="41">
        <f t="shared" si="1"/>
        <v>4.3787328145767392E-3</v>
      </c>
    </row>
    <row r="129" spans="1:3">
      <c r="A129" s="108">
        <v>43973</v>
      </c>
      <c r="B129" s="41">
        <v>9039.25</v>
      </c>
      <c r="C129" s="41">
        <f t="shared" si="1"/>
        <v>-7.3575840768702813E-3</v>
      </c>
    </row>
    <row r="130" spans="1:3">
      <c r="A130" s="108">
        <v>43977</v>
      </c>
      <c r="B130" s="41">
        <v>9029.0499999999993</v>
      </c>
      <c r="C130" s="41">
        <f t="shared" si="1"/>
        <v>-1.1284122023398765E-3</v>
      </c>
    </row>
    <row r="131" spans="1:3">
      <c r="A131" s="108">
        <v>43978</v>
      </c>
      <c r="B131" s="41">
        <v>9314.9500000000007</v>
      </c>
      <c r="C131" s="41">
        <f t="shared" si="1"/>
        <v>3.1664460823674856E-2</v>
      </c>
    </row>
    <row r="132" spans="1:3">
      <c r="A132" s="108">
        <v>43979</v>
      </c>
      <c r="B132" s="41">
        <v>9490.1</v>
      </c>
      <c r="C132" s="41">
        <f t="shared" si="1"/>
        <v>1.8803106833638356E-2</v>
      </c>
    </row>
    <row r="133" spans="1:3">
      <c r="A133" s="108">
        <v>43980</v>
      </c>
      <c r="B133" s="41">
        <v>9580.2999999999993</v>
      </c>
      <c r="C133" s="41">
        <f t="shared" si="1"/>
        <v>9.5046416792234963E-3</v>
      </c>
    </row>
    <row r="134" spans="1:3">
      <c r="A134" s="108">
        <v>43983</v>
      </c>
      <c r="B134" s="41">
        <v>9826.15</v>
      </c>
      <c r="C134" s="41">
        <f t="shared" si="1"/>
        <v>2.5662035635627318E-2</v>
      </c>
    </row>
    <row r="135" spans="1:3">
      <c r="A135" s="108">
        <v>43984</v>
      </c>
      <c r="B135" s="41">
        <v>9979.1</v>
      </c>
      <c r="C135" s="41">
        <f t="shared" ref="C135:C198" si="2">(B135-B134)/B134</f>
        <v>1.5565608096762286E-2</v>
      </c>
    </row>
    <row r="136" spans="1:3">
      <c r="A136" s="108">
        <v>43985</v>
      </c>
      <c r="B136" s="41">
        <v>10061.549999999999</v>
      </c>
      <c r="C136" s="41">
        <f t="shared" si="2"/>
        <v>8.2622681404133543E-3</v>
      </c>
    </row>
    <row r="137" spans="1:3">
      <c r="A137" s="108">
        <v>43986</v>
      </c>
      <c r="B137" s="41">
        <v>10029.1</v>
      </c>
      <c r="C137" s="41">
        <f t="shared" si="2"/>
        <v>-3.2251492066330645E-3</v>
      </c>
    </row>
    <row r="138" spans="1:3">
      <c r="A138" s="108">
        <v>43987</v>
      </c>
      <c r="B138" s="41">
        <v>10142.15</v>
      </c>
      <c r="C138" s="41">
        <f t="shared" si="2"/>
        <v>1.1272197904098998E-2</v>
      </c>
    </row>
    <row r="139" spans="1:3">
      <c r="A139" s="108">
        <v>43990</v>
      </c>
      <c r="B139" s="41">
        <v>10167.450000000001</v>
      </c>
      <c r="C139" s="41">
        <f t="shared" si="2"/>
        <v>2.4945401123037119E-3</v>
      </c>
    </row>
    <row r="140" spans="1:3">
      <c r="A140" s="108">
        <v>43991</v>
      </c>
      <c r="B140" s="41">
        <v>10046.65</v>
      </c>
      <c r="C140" s="41">
        <f t="shared" si="2"/>
        <v>-1.1881051787813176E-2</v>
      </c>
    </row>
    <row r="141" spans="1:3">
      <c r="A141" s="108">
        <v>43992</v>
      </c>
      <c r="B141" s="41">
        <v>10116.15</v>
      </c>
      <c r="C141" s="41">
        <f t="shared" si="2"/>
        <v>6.9177287951705298E-3</v>
      </c>
    </row>
    <row r="142" spans="1:3">
      <c r="A142" s="108">
        <v>43993</v>
      </c>
      <c r="B142" s="41">
        <v>9902</v>
      </c>
      <c r="C142" s="41">
        <f t="shared" si="2"/>
        <v>-2.1169120663493489E-2</v>
      </c>
    </row>
    <row r="143" spans="1:3">
      <c r="A143" s="108">
        <v>43994</v>
      </c>
      <c r="B143" s="41">
        <v>9972.9</v>
      </c>
      <c r="C143" s="41">
        <f t="shared" si="2"/>
        <v>7.1601696626943682E-3</v>
      </c>
    </row>
    <row r="144" spans="1:3">
      <c r="A144" s="108">
        <v>43997</v>
      </c>
      <c r="B144" s="41">
        <v>9813.7000000000007</v>
      </c>
      <c r="C144" s="41">
        <f t="shared" si="2"/>
        <v>-1.5963260435780859E-2</v>
      </c>
    </row>
    <row r="145" spans="1:3">
      <c r="A145" s="108">
        <v>43998</v>
      </c>
      <c r="B145" s="41">
        <v>9914</v>
      </c>
      <c r="C145" s="41">
        <f t="shared" si="2"/>
        <v>1.022040616688907E-2</v>
      </c>
    </row>
    <row r="146" spans="1:3">
      <c r="A146" s="108">
        <v>43999</v>
      </c>
      <c r="B146" s="41">
        <v>9881.15</v>
      </c>
      <c r="C146" s="41">
        <f t="shared" si="2"/>
        <v>-3.3134960661690906E-3</v>
      </c>
    </row>
    <row r="147" spans="1:3">
      <c r="A147" s="108">
        <v>44000</v>
      </c>
      <c r="B147" s="41">
        <v>10091.65</v>
      </c>
      <c r="C147" s="41">
        <f t="shared" si="2"/>
        <v>2.1303188394063446E-2</v>
      </c>
    </row>
    <row r="148" spans="1:3">
      <c r="A148" s="108">
        <v>44001</v>
      </c>
      <c r="B148" s="41">
        <v>10244.4</v>
      </c>
      <c r="C148" s="41">
        <f t="shared" si="2"/>
        <v>1.513627603018337E-2</v>
      </c>
    </row>
    <row r="149" spans="1:3">
      <c r="A149" s="108">
        <v>44004</v>
      </c>
      <c r="B149" s="41">
        <v>10311.200000000001</v>
      </c>
      <c r="C149" s="41">
        <f t="shared" si="2"/>
        <v>6.5206356643630762E-3</v>
      </c>
    </row>
    <row r="150" spans="1:3">
      <c r="A150" s="108">
        <v>44005</v>
      </c>
      <c r="B150" s="41">
        <v>10471</v>
      </c>
      <c r="C150" s="41">
        <f t="shared" si="2"/>
        <v>1.5497711226627285E-2</v>
      </c>
    </row>
    <row r="151" spans="1:3">
      <c r="A151" s="108">
        <v>44006</v>
      </c>
      <c r="B151" s="41">
        <v>10305.299999999999</v>
      </c>
      <c r="C151" s="41">
        <f t="shared" si="2"/>
        <v>-1.5824658580842397E-2</v>
      </c>
    </row>
    <row r="152" spans="1:3">
      <c r="A152" s="108">
        <v>44007</v>
      </c>
      <c r="B152" s="41">
        <v>10288.9</v>
      </c>
      <c r="C152" s="41">
        <f t="shared" si="2"/>
        <v>-1.5914141267114627E-3</v>
      </c>
    </row>
    <row r="153" spans="1:3">
      <c r="A153" s="108">
        <v>44008</v>
      </c>
      <c r="B153" s="41">
        <v>10383</v>
      </c>
      <c r="C153" s="41">
        <f t="shared" si="2"/>
        <v>9.1457784602824756E-3</v>
      </c>
    </row>
    <row r="154" spans="1:3">
      <c r="A154" s="108">
        <v>44011</v>
      </c>
      <c r="B154" s="41">
        <v>10312.4</v>
      </c>
      <c r="C154" s="41">
        <f t="shared" si="2"/>
        <v>-6.7995762303766118E-3</v>
      </c>
    </row>
    <row r="155" spans="1:3">
      <c r="A155" s="108">
        <v>44012</v>
      </c>
      <c r="B155" s="41">
        <v>10302.1</v>
      </c>
      <c r="C155" s="41">
        <f t="shared" si="2"/>
        <v>-9.987975640975207E-4</v>
      </c>
    </row>
    <row r="156" spans="1:3">
      <c r="A156" s="108">
        <v>44013</v>
      </c>
      <c r="B156" s="41">
        <v>10430.049999999999</v>
      </c>
      <c r="C156" s="41">
        <f t="shared" si="2"/>
        <v>1.2419797905281341E-2</v>
      </c>
    </row>
    <row r="157" spans="1:3">
      <c r="A157" s="108">
        <v>44014</v>
      </c>
      <c r="B157" s="41">
        <v>10551.7</v>
      </c>
      <c r="C157" s="41">
        <f t="shared" si="2"/>
        <v>1.1663414844607789E-2</v>
      </c>
    </row>
    <row r="158" spans="1:3">
      <c r="A158" s="108">
        <v>44015</v>
      </c>
      <c r="B158" s="41">
        <v>10607.35</v>
      </c>
      <c r="C158" s="41">
        <f t="shared" si="2"/>
        <v>5.2740316726214388E-3</v>
      </c>
    </row>
    <row r="159" spans="1:3">
      <c r="A159" s="108">
        <v>44018</v>
      </c>
      <c r="B159" s="41">
        <v>10763.65</v>
      </c>
      <c r="C159" s="41">
        <f t="shared" si="2"/>
        <v>1.4735065779860123E-2</v>
      </c>
    </row>
    <row r="160" spans="1:3">
      <c r="A160" s="108">
        <v>44019</v>
      </c>
      <c r="B160" s="41">
        <v>10799.65</v>
      </c>
      <c r="C160" s="41">
        <f t="shared" si="2"/>
        <v>3.3445903573601893E-3</v>
      </c>
    </row>
    <row r="161" spans="1:3">
      <c r="A161" s="108">
        <v>44020</v>
      </c>
      <c r="B161" s="41">
        <v>10705.75</v>
      </c>
      <c r="C161" s="41">
        <f t="shared" si="2"/>
        <v>-8.6947262179792525E-3</v>
      </c>
    </row>
    <row r="162" spans="1:3">
      <c r="A162" s="108">
        <v>44021</v>
      </c>
      <c r="B162" s="41">
        <v>10813.45</v>
      </c>
      <c r="C162" s="41">
        <f t="shared" si="2"/>
        <v>1.0060014478201035E-2</v>
      </c>
    </row>
    <row r="163" spans="1:3">
      <c r="A163" s="108">
        <v>44022</v>
      </c>
      <c r="B163" s="41">
        <v>10768.05</v>
      </c>
      <c r="C163" s="41">
        <f t="shared" si="2"/>
        <v>-4.1984750472792171E-3</v>
      </c>
    </row>
    <row r="164" spans="1:3">
      <c r="A164" s="108">
        <v>44025</v>
      </c>
      <c r="B164" s="41">
        <v>10802.7</v>
      </c>
      <c r="C164" s="41">
        <f t="shared" si="2"/>
        <v>3.2178528145765909E-3</v>
      </c>
    </row>
    <row r="165" spans="1:3">
      <c r="A165" s="108">
        <v>44026</v>
      </c>
      <c r="B165" s="41">
        <v>10607.35</v>
      </c>
      <c r="C165" s="41">
        <f t="shared" si="2"/>
        <v>-1.8083442102437387E-2</v>
      </c>
    </row>
    <row r="166" spans="1:3">
      <c r="A166" s="108">
        <v>44027</v>
      </c>
      <c r="B166" s="41">
        <v>10618.2</v>
      </c>
      <c r="C166" s="41">
        <f t="shared" si="2"/>
        <v>1.0228756475463112E-3</v>
      </c>
    </row>
    <row r="167" spans="1:3">
      <c r="A167" s="108">
        <v>44028</v>
      </c>
      <c r="B167" s="41">
        <v>10739.95</v>
      </c>
      <c r="C167" s="41">
        <f t="shared" si="2"/>
        <v>1.1466161873010491E-2</v>
      </c>
    </row>
    <row r="168" spans="1:3">
      <c r="A168" s="108">
        <v>44029</v>
      </c>
      <c r="B168" s="41">
        <v>10901.7</v>
      </c>
      <c r="C168" s="41">
        <f t="shared" si="2"/>
        <v>1.5060591529755724E-2</v>
      </c>
    </row>
    <row r="169" spans="1:3">
      <c r="A169" s="108">
        <v>44032</v>
      </c>
      <c r="B169" s="41">
        <v>11022.2</v>
      </c>
      <c r="C169" s="41">
        <f t="shared" si="2"/>
        <v>1.1053321958960529E-2</v>
      </c>
    </row>
    <row r="170" spans="1:3">
      <c r="A170" s="108">
        <v>44033</v>
      </c>
      <c r="B170" s="41">
        <v>11162.25</v>
      </c>
      <c r="C170" s="41">
        <f t="shared" si="2"/>
        <v>1.2706174810836246E-2</v>
      </c>
    </row>
    <row r="171" spans="1:3">
      <c r="A171" s="108">
        <v>44034</v>
      </c>
      <c r="B171" s="41">
        <v>11132.6</v>
      </c>
      <c r="C171" s="41">
        <f t="shared" si="2"/>
        <v>-2.6562744966292314E-3</v>
      </c>
    </row>
    <row r="172" spans="1:3">
      <c r="A172" s="108">
        <v>44035</v>
      </c>
      <c r="B172" s="41">
        <v>11215.45</v>
      </c>
      <c r="C172" s="41">
        <f t="shared" si="2"/>
        <v>7.4421069651294724E-3</v>
      </c>
    </row>
    <row r="173" spans="1:3">
      <c r="A173" s="108">
        <v>44036</v>
      </c>
      <c r="B173" s="41">
        <v>11194.15</v>
      </c>
      <c r="C173" s="41">
        <f t="shared" si="2"/>
        <v>-1.8991658827778725E-3</v>
      </c>
    </row>
    <row r="174" spans="1:3">
      <c r="A174" s="108">
        <v>44039</v>
      </c>
      <c r="B174" s="41">
        <v>11131.8</v>
      </c>
      <c r="C174" s="41">
        <f t="shared" si="2"/>
        <v>-5.5698735500239287E-3</v>
      </c>
    </row>
    <row r="175" spans="1:3">
      <c r="A175" s="108">
        <v>44040</v>
      </c>
      <c r="B175" s="41">
        <v>11300.55</v>
      </c>
      <c r="C175" s="41">
        <f t="shared" si="2"/>
        <v>1.5159273432868001E-2</v>
      </c>
    </row>
    <row r="176" spans="1:3">
      <c r="A176" s="108">
        <v>44041</v>
      </c>
      <c r="B176" s="41">
        <v>11202.85</v>
      </c>
      <c r="C176" s="41">
        <f t="shared" si="2"/>
        <v>-8.6455968957262173E-3</v>
      </c>
    </row>
    <row r="177" spans="1:3">
      <c r="A177" s="108">
        <v>44042</v>
      </c>
      <c r="B177" s="41">
        <v>11102.15</v>
      </c>
      <c r="C177" s="41">
        <f t="shared" si="2"/>
        <v>-8.9887841040450171E-3</v>
      </c>
    </row>
    <row r="178" spans="1:3">
      <c r="A178" s="108">
        <v>44043</v>
      </c>
      <c r="B178" s="41">
        <v>11073.45</v>
      </c>
      <c r="C178" s="41">
        <f t="shared" si="2"/>
        <v>-2.5850848709483218E-3</v>
      </c>
    </row>
    <row r="179" spans="1:3">
      <c r="A179" s="108">
        <v>44046</v>
      </c>
      <c r="B179" s="41">
        <v>10891.6</v>
      </c>
      <c r="C179" s="41">
        <f t="shared" si="2"/>
        <v>-1.6422162921221513E-2</v>
      </c>
    </row>
    <row r="180" spans="1:3">
      <c r="A180" s="108">
        <v>44047</v>
      </c>
      <c r="B180" s="41">
        <v>11095.25</v>
      </c>
      <c r="C180" s="41">
        <f t="shared" si="2"/>
        <v>1.8697895625986966E-2</v>
      </c>
    </row>
    <row r="181" spans="1:3">
      <c r="A181" s="108">
        <v>44048</v>
      </c>
      <c r="B181" s="41">
        <v>11101.65</v>
      </c>
      <c r="C181" s="41">
        <f t="shared" si="2"/>
        <v>5.7682341542548716E-4</v>
      </c>
    </row>
    <row r="182" spans="1:3">
      <c r="A182" s="108">
        <v>44049</v>
      </c>
      <c r="B182" s="41">
        <v>11200.15</v>
      </c>
      <c r="C182" s="41">
        <f t="shared" si="2"/>
        <v>8.8725549805659526E-3</v>
      </c>
    </row>
    <row r="183" spans="1:3">
      <c r="A183" s="108">
        <v>44050</v>
      </c>
      <c r="B183" s="41">
        <v>11214.05</v>
      </c>
      <c r="C183" s="41">
        <f t="shared" si="2"/>
        <v>1.2410548073016555E-3</v>
      </c>
    </row>
    <row r="184" spans="1:3">
      <c r="A184" s="108">
        <v>44053</v>
      </c>
      <c r="B184" s="41">
        <v>11270.15</v>
      </c>
      <c r="C184" s="41">
        <f t="shared" si="2"/>
        <v>5.0026529220041256E-3</v>
      </c>
    </row>
    <row r="185" spans="1:3">
      <c r="A185" s="108">
        <v>44054</v>
      </c>
      <c r="B185" s="41">
        <v>11322.5</v>
      </c>
      <c r="C185" s="41">
        <f t="shared" si="2"/>
        <v>4.6450135978669642E-3</v>
      </c>
    </row>
    <row r="186" spans="1:3">
      <c r="A186" s="108">
        <v>44055</v>
      </c>
      <c r="B186" s="41">
        <v>11308.4</v>
      </c>
      <c r="C186" s="41">
        <f t="shared" si="2"/>
        <v>-1.2453080150143841E-3</v>
      </c>
    </row>
    <row r="187" spans="1:3">
      <c r="A187" s="108">
        <v>44056</v>
      </c>
      <c r="B187" s="41">
        <v>11300.45</v>
      </c>
      <c r="C187" s="41">
        <f t="shared" si="2"/>
        <v>-7.0301722613268973E-4</v>
      </c>
    </row>
    <row r="188" spans="1:3">
      <c r="A188" s="108">
        <v>44057</v>
      </c>
      <c r="B188" s="41">
        <v>11178.4</v>
      </c>
      <c r="C188" s="41">
        <f t="shared" si="2"/>
        <v>-1.0800454849143272E-2</v>
      </c>
    </row>
    <row r="189" spans="1:3">
      <c r="A189" s="108">
        <v>44060</v>
      </c>
      <c r="B189" s="41">
        <v>11247.1</v>
      </c>
      <c r="C189" s="41">
        <f t="shared" si="2"/>
        <v>6.1457811493595442E-3</v>
      </c>
    </row>
    <row r="190" spans="1:3">
      <c r="A190" s="108">
        <v>44061</v>
      </c>
      <c r="B190" s="41">
        <v>11385.35</v>
      </c>
      <c r="C190" s="41">
        <f t="shared" si="2"/>
        <v>1.2292057508157659E-2</v>
      </c>
    </row>
    <row r="191" spans="1:3">
      <c r="A191" s="108">
        <v>44062</v>
      </c>
      <c r="B191" s="41">
        <v>11408.4</v>
      </c>
      <c r="C191" s="41">
        <f t="shared" si="2"/>
        <v>2.0245315251616572E-3</v>
      </c>
    </row>
    <row r="192" spans="1:3">
      <c r="A192" s="108">
        <v>44063</v>
      </c>
      <c r="B192" s="41">
        <v>11312.2</v>
      </c>
      <c r="C192" s="41">
        <f t="shared" si="2"/>
        <v>-8.4323831562707219E-3</v>
      </c>
    </row>
    <row r="193" spans="1:3">
      <c r="A193" s="108">
        <v>44064</v>
      </c>
      <c r="B193" s="41">
        <v>11371.6</v>
      </c>
      <c r="C193" s="41">
        <f t="shared" si="2"/>
        <v>5.2509679814712997E-3</v>
      </c>
    </row>
    <row r="194" spans="1:3">
      <c r="A194" s="108">
        <v>44067</v>
      </c>
      <c r="B194" s="41">
        <v>11466.45</v>
      </c>
      <c r="C194" s="41">
        <f t="shared" si="2"/>
        <v>8.3409546589750215E-3</v>
      </c>
    </row>
    <row r="195" spans="1:3">
      <c r="A195" s="108">
        <v>44068</v>
      </c>
      <c r="B195" s="41">
        <v>11472.25</v>
      </c>
      <c r="C195" s="41">
        <f t="shared" si="2"/>
        <v>5.0582351120000276E-4</v>
      </c>
    </row>
    <row r="196" spans="1:3">
      <c r="A196" s="108">
        <v>44069</v>
      </c>
      <c r="B196" s="41">
        <v>11549.6</v>
      </c>
      <c r="C196" s="41">
        <f t="shared" si="2"/>
        <v>6.7423565560374259E-3</v>
      </c>
    </row>
    <row r="197" spans="1:3">
      <c r="A197" s="108">
        <v>44070</v>
      </c>
      <c r="B197" s="41">
        <v>11559.25</v>
      </c>
      <c r="C197" s="41">
        <f t="shared" si="2"/>
        <v>8.3552677148989016E-4</v>
      </c>
    </row>
    <row r="198" spans="1:3">
      <c r="A198" s="108">
        <v>44071</v>
      </c>
      <c r="B198" s="41">
        <v>11647.6</v>
      </c>
      <c r="C198" s="41">
        <f t="shared" si="2"/>
        <v>7.6432294482773853E-3</v>
      </c>
    </row>
    <row r="199" spans="1:3">
      <c r="A199" s="108">
        <v>44074</v>
      </c>
      <c r="B199" s="41">
        <v>11387.5</v>
      </c>
      <c r="C199" s="41">
        <f t="shared" ref="C199:C262" si="3">(B199-B198)/B198</f>
        <v>-2.233078058999282E-2</v>
      </c>
    </row>
    <row r="200" spans="1:3">
      <c r="A200" s="108">
        <v>44075</v>
      </c>
      <c r="B200" s="41">
        <v>11470.25</v>
      </c>
      <c r="C200" s="41">
        <f t="shared" si="3"/>
        <v>7.2667398463227223E-3</v>
      </c>
    </row>
    <row r="201" spans="1:3">
      <c r="A201" s="108">
        <v>44076</v>
      </c>
      <c r="B201" s="41">
        <v>11535</v>
      </c>
      <c r="C201" s="41">
        <f t="shared" si="3"/>
        <v>5.6450382511279177E-3</v>
      </c>
    </row>
    <row r="202" spans="1:3">
      <c r="A202" s="108">
        <v>44077</v>
      </c>
      <c r="B202" s="41">
        <v>11527.45</v>
      </c>
      <c r="C202" s="41">
        <f t="shared" si="3"/>
        <v>-6.5452969224094257E-4</v>
      </c>
    </row>
    <row r="203" spans="1:3">
      <c r="A203" s="108">
        <v>44078</v>
      </c>
      <c r="B203" s="41">
        <v>11333.85</v>
      </c>
      <c r="C203" s="41">
        <f t="shared" si="3"/>
        <v>-1.679469440335897E-2</v>
      </c>
    </row>
    <row r="204" spans="1:3">
      <c r="A204" s="108">
        <v>44081</v>
      </c>
      <c r="B204" s="41">
        <v>11355.05</v>
      </c>
      <c r="C204" s="41">
        <f t="shared" si="3"/>
        <v>1.8705029623648547E-3</v>
      </c>
    </row>
    <row r="205" spans="1:3">
      <c r="A205" s="108">
        <v>44082</v>
      </c>
      <c r="B205" s="41">
        <v>11317.35</v>
      </c>
      <c r="C205" s="41">
        <f t="shared" si="3"/>
        <v>-3.3201086741140649E-3</v>
      </c>
    </row>
    <row r="206" spans="1:3">
      <c r="A206" s="108">
        <v>44083</v>
      </c>
      <c r="B206" s="41">
        <v>11278</v>
      </c>
      <c r="C206" s="41">
        <f t="shared" si="3"/>
        <v>-3.4769623630974003E-3</v>
      </c>
    </row>
    <row r="207" spans="1:3">
      <c r="A207" s="108">
        <v>44084</v>
      </c>
      <c r="B207" s="41">
        <v>11449.25</v>
      </c>
      <c r="C207" s="41">
        <f t="shared" si="3"/>
        <v>1.5184429863450966E-2</v>
      </c>
    </row>
    <row r="208" spans="1:3">
      <c r="A208" s="108">
        <v>44085</v>
      </c>
      <c r="B208" s="41">
        <v>11464.45</v>
      </c>
      <c r="C208" s="41">
        <f t="shared" si="3"/>
        <v>1.3275978775902986E-3</v>
      </c>
    </row>
    <row r="209" spans="1:3">
      <c r="A209" s="108">
        <v>44088</v>
      </c>
      <c r="B209" s="41">
        <v>11440.05</v>
      </c>
      <c r="C209" s="41">
        <f t="shared" si="3"/>
        <v>-2.1283184103905073E-3</v>
      </c>
    </row>
    <row r="210" spans="1:3">
      <c r="A210" s="108">
        <v>44089</v>
      </c>
      <c r="B210" s="41">
        <v>11521.8</v>
      </c>
      <c r="C210" s="41">
        <f t="shared" si="3"/>
        <v>7.1459477886897356E-3</v>
      </c>
    </row>
    <row r="211" spans="1:3">
      <c r="A211" s="108">
        <v>44090</v>
      </c>
      <c r="B211" s="41">
        <v>11604.55</v>
      </c>
      <c r="C211" s="41">
        <f t="shared" si="3"/>
        <v>7.1820375288583387E-3</v>
      </c>
    </row>
    <row r="212" spans="1:3">
      <c r="A212" s="108">
        <v>44091</v>
      </c>
      <c r="B212" s="41">
        <v>11516.1</v>
      </c>
      <c r="C212" s="41">
        <f t="shared" si="3"/>
        <v>-7.6220103321541048E-3</v>
      </c>
    </row>
    <row r="213" spans="1:3">
      <c r="A213" s="108">
        <v>44092</v>
      </c>
      <c r="B213" s="41">
        <v>11504.95</v>
      </c>
      <c r="C213" s="41">
        <f t="shared" si="3"/>
        <v>-9.6820972377798355E-4</v>
      </c>
    </row>
    <row r="214" spans="1:3">
      <c r="A214" s="108">
        <v>44095</v>
      </c>
      <c r="B214" s="41">
        <v>11250.55</v>
      </c>
      <c r="C214" s="41">
        <f t="shared" si="3"/>
        <v>-2.2112221261283312E-2</v>
      </c>
    </row>
    <row r="215" spans="1:3">
      <c r="A215" s="108">
        <v>44096</v>
      </c>
      <c r="B215" s="41">
        <v>11153.65</v>
      </c>
      <c r="C215" s="41">
        <f t="shared" si="3"/>
        <v>-8.6129122576229285E-3</v>
      </c>
    </row>
    <row r="216" spans="1:3">
      <c r="A216" s="108">
        <v>44097</v>
      </c>
      <c r="B216" s="41">
        <v>11131.85</v>
      </c>
      <c r="C216" s="41">
        <f t="shared" si="3"/>
        <v>-1.9545171311632758E-3</v>
      </c>
    </row>
    <row r="217" spans="1:3">
      <c r="A217" s="108">
        <v>44098</v>
      </c>
      <c r="B217" s="41">
        <v>10805.55</v>
      </c>
      <c r="C217" s="41">
        <f t="shared" si="3"/>
        <v>-2.9312288613303365E-2</v>
      </c>
    </row>
    <row r="218" spans="1:3">
      <c r="A218" s="108">
        <v>44099</v>
      </c>
      <c r="B218" s="41">
        <v>11050.25</v>
      </c>
      <c r="C218" s="41">
        <f t="shared" si="3"/>
        <v>2.264576999782526E-2</v>
      </c>
    </row>
    <row r="219" spans="1:3">
      <c r="A219" s="108">
        <v>44102</v>
      </c>
      <c r="B219" s="41">
        <v>11227.55</v>
      </c>
      <c r="C219" s="41">
        <f t="shared" si="3"/>
        <v>1.6044885862310742E-2</v>
      </c>
    </row>
    <row r="220" spans="1:3">
      <c r="A220" s="108">
        <v>44103</v>
      </c>
      <c r="B220" s="41">
        <v>11222.4</v>
      </c>
      <c r="C220" s="41">
        <f t="shared" si="3"/>
        <v>-4.5869312539241746E-4</v>
      </c>
    </row>
    <row r="221" spans="1:3">
      <c r="A221" s="108">
        <v>44104</v>
      </c>
      <c r="B221" s="41">
        <v>11247.55</v>
      </c>
      <c r="C221" s="41">
        <f t="shared" si="3"/>
        <v>2.2410536070715387E-3</v>
      </c>
    </row>
    <row r="222" spans="1:3">
      <c r="A222" s="108">
        <v>44105</v>
      </c>
      <c r="B222" s="41">
        <v>11416.95</v>
      </c>
      <c r="C222" s="41">
        <f t="shared" si="3"/>
        <v>1.5061057741463827E-2</v>
      </c>
    </row>
    <row r="223" spans="1:3">
      <c r="A223" s="108">
        <v>44109</v>
      </c>
      <c r="B223" s="41">
        <v>11503.35</v>
      </c>
      <c r="C223" s="41">
        <f t="shared" si="3"/>
        <v>7.5676954002601073E-3</v>
      </c>
    </row>
    <row r="224" spans="1:3">
      <c r="A224" s="108">
        <v>44110</v>
      </c>
      <c r="B224" s="41">
        <v>11662.4</v>
      </c>
      <c r="C224" s="41">
        <f t="shared" si="3"/>
        <v>1.382640709010847E-2</v>
      </c>
    </row>
    <row r="225" spans="1:3">
      <c r="A225" s="108">
        <v>44111</v>
      </c>
      <c r="B225" s="41">
        <v>11738.85</v>
      </c>
      <c r="C225" s="41">
        <f t="shared" si="3"/>
        <v>6.5552544930718142E-3</v>
      </c>
    </row>
    <row r="226" spans="1:3">
      <c r="A226" s="108">
        <v>44112</v>
      </c>
      <c r="B226" s="41">
        <v>11834.6</v>
      </c>
      <c r="C226" s="41">
        <f t="shared" si="3"/>
        <v>8.15667633541616E-3</v>
      </c>
    </row>
    <row r="227" spans="1:3">
      <c r="A227" s="108">
        <v>44113</v>
      </c>
      <c r="B227" s="41">
        <v>11914.2</v>
      </c>
      <c r="C227" s="41">
        <f t="shared" si="3"/>
        <v>6.7260405928379801E-3</v>
      </c>
    </row>
    <row r="228" spans="1:3">
      <c r="A228" s="108">
        <v>44116</v>
      </c>
      <c r="B228" s="41">
        <v>11930.95</v>
      </c>
      <c r="C228" s="41">
        <f t="shared" si="3"/>
        <v>1.4058854140437461E-3</v>
      </c>
    </row>
    <row r="229" spans="1:3">
      <c r="A229" s="108">
        <v>44117</v>
      </c>
      <c r="B229" s="41">
        <v>11934.5</v>
      </c>
      <c r="C229" s="41">
        <f t="shared" si="3"/>
        <v>2.9754545949813488E-4</v>
      </c>
    </row>
    <row r="230" spans="1:3">
      <c r="A230" s="108">
        <v>44118</v>
      </c>
      <c r="B230" s="41">
        <v>11971.05</v>
      </c>
      <c r="C230" s="41">
        <f t="shared" si="3"/>
        <v>3.0625497507226337E-3</v>
      </c>
    </row>
    <row r="231" spans="1:3">
      <c r="A231" s="108">
        <v>44119</v>
      </c>
      <c r="B231" s="41">
        <v>11680.35</v>
      </c>
      <c r="C231" s="41">
        <f t="shared" si="3"/>
        <v>-2.4283584146753953E-2</v>
      </c>
    </row>
    <row r="232" spans="1:3">
      <c r="A232" s="108">
        <v>44120</v>
      </c>
      <c r="B232" s="41">
        <v>11762.45</v>
      </c>
      <c r="C232" s="41">
        <f t="shared" si="3"/>
        <v>7.0288989627879609E-3</v>
      </c>
    </row>
    <row r="233" spans="1:3">
      <c r="A233" s="108">
        <v>44123</v>
      </c>
      <c r="B233" s="41">
        <v>11873.05</v>
      </c>
      <c r="C233" s="41">
        <f t="shared" si="3"/>
        <v>9.4028029874727234E-3</v>
      </c>
    </row>
    <row r="234" spans="1:3">
      <c r="A234" s="108">
        <v>44124</v>
      </c>
      <c r="B234" s="41">
        <v>11896.8</v>
      </c>
      <c r="C234" s="41">
        <f t="shared" si="3"/>
        <v>2.0003284749916831E-3</v>
      </c>
    </row>
    <row r="235" spans="1:3">
      <c r="A235" s="108">
        <v>44125</v>
      </c>
      <c r="B235" s="41">
        <v>11937.65</v>
      </c>
      <c r="C235" s="41">
        <f t="shared" si="3"/>
        <v>3.4336964561899304E-3</v>
      </c>
    </row>
    <row r="236" spans="1:3">
      <c r="A236" s="108">
        <v>44126</v>
      </c>
      <c r="B236" s="41">
        <v>11896.45</v>
      </c>
      <c r="C236" s="41">
        <f t="shared" si="3"/>
        <v>-3.4512655338361327E-3</v>
      </c>
    </row>
    <row r="237" spans="1:3">
      <c r="A237" s="108">
        <v>44127</v>
      </c>
      <c r="B237" s="41">
        <v>11930.35</v>
      </c>
      <c r="C237" s="41">
        <f t="shared" si="3"/>
        <v>2.8495895834471322E-3</v>
      </c>
    </row>
    <row r="238" spans="1:3">
      <c r="A238" s="108">
        <v>44130</v>
      </c>
      <c r="B238" s="41">
        <v>11767.75</v>
      </c>
      <c r="C238" s="41">
        <f t="shared" si="3"/>
        <v>-1.3629105600422482E-2</v>
      </c>
    </row>
    <row r="239" spans="1:3">
      <c r="A239" s="108">
        <v>44131</v>
      </c>
      <c r="B239" s="41">
        <v>11889.4</v>
      </c>
      <c r="C239" s="41">
        <f t="shared" si="3"/>
        <v>1.0337575152429277E-2</v>
      </c>
    </row>
    <row r="240" spans="1:3">
      <c r="A240" s="108">
        <v>44132</v>
      </c>
      <c r="B240" s="41">
        <v>11729.6</v>
      </c>
      <c r="C240" s="41">
        <f t="shared" si="3"/>
        <v>-1.3440543677561465E-2</v>
      </c>
    </row>
    <row r="241" spans="1:3">
      <c r="A241" s="108">
        <v>44133</v>
      </c>
      <c r="B241" s="41">
        <v>11670.8</v>
      </c>
      <c r="C241" s="41">
        <f t="shared" si="3"/>
        <v>-5.0129586686673963E-3</v>
      </c>
    </row>
    <row r="242" spans="1:3">
      <c r="A242" s="108">
        <v>44134</v>
      </c>
      <c r="B242" s="41">
        <v>11642.4</v>
      </c>
      <c r="C242" s="41">
        <f t="shared" si="3"/>
        <v>-2.4334235870719779E-3</v>
      </c>
    </row>
    <row r="243" spans="1:3">
      <c r="A243" s="108">
        <v>44137</v>
      </c>
      <c r="B243" s="41">
        <v>11669.15</v>
      </c>
      <c r="C243" s="41">
        <f t="shared" si="3"/>
        <v>2.2976362262076546E-3</v>
      </c>
    </row>
    <row r="244" spans="1:3">
      <c r="A244" s="108">
        <v>44138</v>
      </c>
      <c r="B244" s="41">
        <v>11813.5</v>
      </c>
      <c r="C244" s="41">
        <f t="shared" si="3"/>
        <v>1.2370224052308898E-2</v>
      </c>
    </row>
    <row r="245" spans="1:3">
      <c r="A245" s="108">
        <v>44139</v>
      </c>
      <c r="B245" s="41">
        <v>11908.5</v>
      </c>
      <c r="C245" s="41">
        <f t="shared" si="3"/>
        <v>8.041647267956151E-3</v>
      </c>
    </row>
    <row r="246" spans="1:3">
      <c r="A246" s="108">
        <v>44140</v>
      </c>
      <c r="B246" s="41">
        <v>12120.3</v>
      </c>
      <c r="C246" s="41">
        <f t="shared" si="3"/>
        <v>1.7785615316790467E-2</v>
      </c>
    </row>
    <row r="247" spans="1:3">
      <c r="A247" s="108">
        <v>44141</v>
      </c>
      <c r="B247" s="41">
        <v>12263.55</v>
      </c>
      <c r="C247" s="41">
        <f t="shared" si="3"/>
        <v>1.1819014380832158E-2</v>
      </c>
    </row>
    <row r="248" spans="1:3">
      <c r="A248" s="108">
        <v>44144</v>
      </c>
      <c r="B248" s="41">
        <v>12461.05</v>
      </c>
      <c r="C248" s="41">
        <f t="shared" si="3"/>
        <v>1.6104635280974923E-2</v>
      </c>
    </row>
    <row r="249" spans="1:3">
      <c r="A249" s="108">
        <v>44145</v>
      </c>
      <c r="B249" s="41">
        <v>12631.1</v>
      </c>
      <c r="C249" s="41">
        <f t="shared" si="3"/>
        <v>1.364652256431048E-2</v>
      </c>
    </row>
    <row r="250" spans="1:3">
      <c r="A250" s="108">
        <v>44146</v>
      </c>
      <c r="B250" s="41">
        <v>12749.15</v>
      </c>
      <c r="C250" s="41">
        <f t="shared" si="3"/>
        <v>9.3459793683843273E-3</v>
      </c>
    </row>
    <row r="251" spans="1:3">
      <c r="A251" s="108">
        <v>44147</v>
      </c>
      <c r="B251" s="41">
        <v>12690.8</v>
      </c>
      <c r="C251" s="41">
        <f t="shared" si="3"/>
        <v>-4.5767757066157641E-3</v>
      </c>
    </row>
    <row r="252" spans="1:3">
      <c r="A252" s="108">
        <v>44148</v>
      </c>
      <c r="B252" s="41">
        <v>12719.95</v>
      </c>
      <c r="C252" s="41">
        <f t="shared" si="3"/>
        <v>2.2969395152395008E-3</v>
      </c>
    </row>
    <row r="253" spans="1:3">
      <c r="A253" s="108">
        <v>44149</v>
      </c>
      <c r="B253" s="41">
        <v>12780.25</v>
      </c>
      <c r="C253" s="41">
        <f t="shared" si="3"/>
        <v>4.7405846721095025E-3</v>
      </c>
    </row>
    <row r="254" spans="1:3">
      <c r="A254" s="108">
        <v>44152</v>
      </c>
      <c r="B254" s="41">
        <v>12874.2</v>
      </c>
      <c r="C254" s="41">
        <f t="shared" si="3"/>
        <v>7.3511864008920583E-3</v>
      </c>
    </row>
    <row r="255" spans="1:3">
      <c r="A255" s="108">
        <v>44153</v>
      </c>
      <c r="B255" s="41">
        <v>12938.25</v>
      </c>
      <c r="C255" s="41">
        <f t="shared" si="3"/>
        <v>4.9750664118934978E-3</v>
      </c>
    </row>
    <row r="256" spans="1:3">
      <c r="A256" s="108">
        <v>44154</v>
      </c>
      <c r="B256" s="41">
        <v>12771.7</v>
      </c>
      <c r="C256" s="41">
        <f t="shared" si="3"/>
        <v>-1.2872683709156901E-2</v>
      </c>
    </row>
    <row r="257" spans="1:3">
      <c r="A257" s="108">
        <v>44155</v>
      </c>
      <c r="B257" s="41">
        <v>12859.05</v>
      </c>
      <c r="C257" s="41">
        <f t="shared" si="3"/>
        <v>6.8393401035099898E-3</v>
      </c>
    </row>
    <row r="258" spans="1:3">
      <c r="A258" s="108">
        <v>44158</v>
      </c>
      <c r="B258" s="41">
        <v>12926.45</v>
      </c>
      <c r="C258" s="41">
        <f t="shared" si="3"/>
        <v>5.2414447412523829E-3</v>
      </c>
    </row>
    <row r="259" spans="1:3">
      <c r="A259" s="108">
        <v>44159</v>
      </c>
      <c r="B259" s="41">
        <v>13055.15</v>
      </c>
      <c r="C259" s="41">
        <f t="shared" si="3"/>
        <v>9.9563298508096882E-3</v>
      </c>
    </row>
    <row r="260" spans="1:3">
      <c r="A260" s="108">
        <v>44160</v>
      </c>
      <c r="B260" s="41">
        <v>12858.4</v>
      </c>
      <c r="C260" s="41">
        <f t="shared" si="3"/>
        <v>-1.5070680919024294E-2</v>
      </c>
    </row>
    <row r="261" spans="1:3">
      <c r="A261" s="108">
        <v>44161</v>
      </c>
      <c r="B261" s="41">
        <v>12987</v>
      </c>
      <c r="C261" s="41">
        <f t="shared" si="3"/>
        <v>1.0001244322777356E-2</v>
      </c>
    </row>
    <row r="262" spans="1:3">
      <c r="A262" s="108">
        <v>44162</v>
      </c>
      <c r="B262" s="41">
        <v>12968.95</v>
      </c>
      <c r="C262" s="41">
        <f t="shared" si="3"/>
        <v>-1.3898513898513338E-3</v>
      </c>
    </row>
    <row r="263" spans="1:3">
      <c r="A263" s="108">
        <v>44166</v>
      </c>
      <c r="B263" s="41">
        <v>13109.05</v>
      </c>
      <c r="C263" s="41">
        <f t="shared" ref="C263:C326" si="4">(B263-B262)/B262</f>
        <v>1.0802724970024446E-2</v>
      </c>
    </row>
    <row r="264" spans="1:3">
      <c r="A264" s="108">
        <v>44167</v>
      </c>
      <c r="B264" s="41">
        <v>13113.75</v>
      </c>
      <c r="C264" s="41">
        <f t="shared" si="4"/>
        <v>3.5853093855014117E-4</v>
      </c>
    </row>
    <row r="265" spans="1:3">
      <c r="A265" s="108">
        <v>44168</v>
      </c>
      <c r="B265" s="41">
        <v>13133.9</v>
      </c>
      <c r="C265" s="41">
        <f t="shared" si="4"/>
        <v>1.5365551425030701E-3</v>
      </c>
    </row>
    <row r="266" spans="1:3">
      <c r="A266" s="108">
        <v>44169</v>
      </c>
      <c r="B266" s="41">
        <v>13258.55</v>
      </c>
      <c r="C266" s="41">
        <f t="shared" si="4"/>
        <v>9.4907072537479074E-3</v>
      </c>
    </row>
    <row r="267" spans="1:3">
      <c r="A267" s="108">
        <v>44172</v>
      </c>
      <c r="B267" s="41">
        <v>13355.75</v>
      </c>
      <c r="C267" s="41">
        <f t="shared" si="4"/>
        <v>7.3311184103842979E-3</v>
      </c>
    </row>
    <row r="268" spans="1:3">
      <c r="A268" s="108">
        <v>44173</v>
      </c>
      <c r="B268" s="41">
        <v>13392.95</v>
      </c>
      <c r="C268" s="41">
        <f t="shared" si="4"/>
        <v>2.7853171854819629E-3</v>
      </c>
    </row>
    <row r="269" spans="1:3">
      <c r="A269" s="108">
        <v>44174</v>
      </c>
      <c r="B269" s="41">
        <v>13529.1</v>
      </c>
      <c r="C269" s="41">
        <f t="shared" si="4"/>
        <v>1.0165796183813098E-2</v>
      </c>
    </row>
    <row r="270" spans="1:3">
      <c r="A270" s="108">
        <v>44175</v>
      </c>
      <c r="B270" s="41">
        <v>13478.3</v>
      </c>
      <c r="C270" s="41">
        <f t="shared" si="4"/>
        <v>-3.7548691339409929E-3</v>
      </c>
    </row>
    <row r="271" spans="1:3">
      <c r="A271" s="108">
        <v>44176</v>
      </c>
      <c r="B271" s="41">
        <v>13513.85</v>
      </c>
      <c r="C271" s="41">
        <f t="shared" si="4"/>
        <v>2.6375729876914073E-3</v>
      </c>
    </row>
    <row r="272" spans="1:3">
      <c r="A272" s="108">
        <v>44179</v>
      </c>
      <c r="B272" s="41">
        <v>13558.15</v>
      </c>
      <c r="C272" s="41">
        <f t="shared" si="4"/>
        <v>3.2781183748524121E-3</v>
      </c>
    </row>
    <row r="273" spans="1:3">
      <c r="A273" s="108">
        <v>44180</v>
      </c>
      <c r="B273" s="41">
        <v>13567.85</v>
      </c>
      <c r="C273" s="41">
        <f t="shared" si="4"/>
        <v>7.1543684057196063E-4</v>
      </c>
    </row>
    <row r="274" spans="1:3">
      <c r="A274" s="108">
        <v>44181</v>
      </c>
      <c r="B274" s="41">
        <v>13682.7</v>
      </c>
      <c r="C274" s="41">
        <f t="shared" si="4"/>
        <v>8.4648636298308398E-3</v>
      </c>
    </row>
    <row r="275" spans="1:3">
      <c r="A275" s="108">
        <v>44182</v>
      </c>
      <c r="B275" s="41">
        <v>13740.7</v>
      </c>
      <c r="C275" s="41">
        <f t="shared" si="4"/>
        <v>4.2389294510586355E-3</v>
      </c>
    </row>
    <row r="276" spans="1:3">
      <c r="A276" s="108">
        <v>44183</v>
      </c>
      <c r="B276" s="41">
        <v>13760.55</v>
      </c>
      <c r="C276" s="41">
        <f t="shared" si="4"/>
        <v>1.4446134476408439E-3</v>
      </c>
    </row>
    <row r="277" spans="1:3">
      <c r="A277" s="108">
        <v>44186</v>
      </c>
      <c r="B277" s="41">
        <v>13328.4</v>
      </c>
      <c r="C277" s="41">
        <f t="shared" si="4"/>
        <v>-3.1404994713147345E-2</v>
      </c>
    </row>
    <row r="278" spans="1:3">
      <c r="A278" s="108">
        <v>44187</v>
      </c>
      <c r="B278" s="41">
        <v>13466.3</v>
      </c>
      <c r="C278" s="41">
        <f t="shared" si="4"/>
        <v>1.0346328141412295E-2</v>
      </c>
    </row>
    <row r="279" spans="1:3">
      <c r="A279" s="108">
        <v>44188</v>
      </c>
      <c r="B279" s="41">
        <v>13601.1</v>
      </c>
      <c r="C279" s="41">
        <f t="shared" si="4"/>
        <v>1.0010173544329259E-2</v>
      </c>
    </row>
    <row r="280" spans="1:3">
      <c r="A280" s="108">
        <v>44189</v>
      </c>
      <c r="B280" s="41">
        <v>13749.25</v>
      </c>
      <c r="C280" s="41">
        <f t="shared" si="4"/>
        <v>1.089250134180321E-2</v>
      </c>
    </row>
    <row r="281" spans="1:3">
      <c r="A281" s="108">
        <v>44193</v>
      </c>
      <c r="B281" s="41">
        <v>13873.2</v>
      </c>
      <c r="C281" s="41">
        <f t="shared" si="4"/>
        <v>9.0150371838464451E-3</v>
      </c>
    </row>
    <row r="282" spans="1:3">
      <c r="A282" s="108">
        <v>44194</v>
      </c>
      <c r="B282" s="41">
        <v>13932.6</v>
      </c>
      <c r="C282" s="41">
        <f t="shared" si="4"/>
        <v>4.281636536631753E-3</v>
      </c>
    </row>
    <row r="283" spans="1:3">
      <c r="A283" s="108">
        <v>44195</v>
      </c>
      <c r="B283" s="41">
        <v>13981.95</v>
      </c>
      <c r="C283" s="41">
        <f t="shared" si="4"/>
        <v>3.5420524525214504E-3</v>
      </c>
    </row>
    <row r="284" spans="1:3">
      <c r="A284" s="108">
        <v>44196</v>
      </c>
      <c r="B284" s="41">
        <v>13981.75</v>
      </c>
      <c r="C284" s="41">
        <f t="shared" si="4"/>
        <v>-1.4304156430306758E-5</v>
      </c>
    </row>
    <row r="285" spans="1:3">
      <c r="A285" s="108">
        <v>44197</v>
      </c>
      <c r="B285" s="41">
        <v>14018.5</v>
      </c>
      <c r="C285" s="41">
        <f t="shared" si="4"/>
        <v>2.6284263414808589E-3</v>
      </c>
    </row>
    <row r="286" spans="1:3">
      <c r="A286" s="108">
        <v>44200</v>
      </c>
      <c r="B286" s="41">
        <v>14132.9</v>
      </c>
      <c r="C286" s="41">
        <f t="shared" si="4"/>
        <v>8.1606448621464236E-3</v>
      </c>
    </row>
    <row r="287" spans="1:3">
      <c r="A287" s="108">
        <v>44201</v>
      </c>
      <c r="B287" s="41">
        <v>14199.5</v>
      </c>
      <c r="C287" s="41">
        <f t="shared" si="4"/>
        <v>4.7124086351704435E-3</v>
      </c>
    </row>
    <row r="288" spans="1:3">
      <c r="A288" s="108">
        <v>44202</v>
      </c>
      <c r="B288" s="41">
        <v>14146.25</v>
      </c>
      <c r="C288" s="41">
        <f t="shared" si="4"/>
        <v>-3.7501320469030598E-3</v>
      </c>
    </row>
    <row r="289" spans="1:3">
      <c r="A289" s="108">
        <v>44203</v>
      </c>
      <c r="B289" s="41">
        <v>14137.35</v>
      </c>
      <c r="C289" s="41">
        <f t="shared" si="4"/>
        <v>-6.2914199876289731E-4</v>
      </c>
    </row>
    <row r="290" spans="1:3">
      <c r="A290" s="108">
        <v>44204</v>
      </c>
      <c r="B290" s="41">
        <v>14347.25</v>
      </c>
      <c r="C290" s="41">
        <f t="shared" si="4"/>
        <v>1.484719554937804E-2</v>
      </c>
    </row>
    <row r="291" spans="1:3">
      <c r="A291" s="108">
        <v>44207</v>
      </c>
      <c r="B291" s="41">
        <v>14484.75</v>
      </c>
      <c r="C291" s="41">
        <f t="shared" si="4"/>
        <v>9.5837181341372046E-3</v>
      </c>
    </row>
    <row r="292" spans="1:3">
      <c r="A292" s="108">
        <v>44208</v>
      </c>
      <c r="B292" s="41">
        <v>14563.45</v>
      </c>
      <c r="C292" s="41">
        <f t="shared" si="4"/>
        <v>5.4333005402233889E-3</v>
      </c>
    </row>
    <row r="293" spans="1:3">
      <c r="A293" s="108">
        <v>44209</v>
      </c>
      <c r="B293" s="41">
        <v>14564.85</v>
      </c>
      <c r="C293" s="41">
        <f t="shared" si="4"/>
        <v>9.6131067844476149E-5</v>
      </c>
    </row>
    <row r="294" spans="1:3">
      <c r="A294" s="108">
        <v>44210</v>
      </c>
      <c r="B294" s="41">
        <v>14595.6</v>
      </c>
      <c r="C294" s="41">
        <f t="shared" si="4"/>
        <v>2.1112472837001412E-3</v>
      </c>
    </row>
    <row r="295" spans="1:3">
      <c r="A295" s="108">
        <v>44211</v>
      </c>
      <c r="B295" s="41">
        <v>14433.7</v>
      </c>
      <c r="C295" s="41">
        <f t="shared" si="4"/>
        <v>-1.1092384006138812E-2</v>
      </c>
    </row>
    <row r="296" spans="1:3">
      <c r="A296" s="108">
        <v>44214</v>
      </c>
      <c r="B296" s="41">
        <v>14281.3</v>
      </c>
      <c r="C296" s="41">
        <f t="shared" si="4"/>
        <v>-1.0558623222042958E-2</v>
      </c>
    </row>
    <row r="297" spans="1:3">
      <c r="A297" s="108">
        <v>44215</v>
      </c>
      <c r="B297" s="41">
        <v>14521.15</v>
      </c>
      <c r="C297" s="41">
        <f t="shared" si="4"/>
        <v>1.6794689559073778E-2</v>
      </c>
    </row>
    <row r="298" spans="1:3">
      <c r="A298" s="108">
        <v>44216</v>
      </c>
      <c r="B298" s="41">
        <v>14644.7</v>
      </c>
      <c r="C298" s="41">
        <f t="shared" si="4"/>
        <v>8.5082793029478444E-3</v>
      </c>
    </row>
    <row r="299" spans="1:3">
      <c r="A299" s="108">
        <v>44217</v>
      </c>
      <c r="B299" s="41">
        <v>14590.35</v>
      </c>
      <c r="C299" s="41">
        <f t="shared" si="4"/>
        <v>-3.7112402439107911E-3</v>
      </c>
    </row>
    <row r="300" spans="1:3">
      <c r="A300" s="108">
        <v>44218</v>
      </c>
      <c r="B300" s="41">
        <v>14371.9</v>
      </c>
      <c r="C300" s="41">
        <f t="shared" si="4"/>
        <v>-1.4972224792414213E-2</v>
      </c>
    </row>
    <row r="301" spans="1:3">
      <c r="A301" s="108">
        <v>44221</v>
      </c>
      <c r="B301" s="41">
        <v>14238.9</v>
      </c>
      <c r="C301" s="41">
        <f t="shared" si="4"/>
        <v>-9.2541695948343654E-3</v>
      </c>
    </row>
    <row r="302" spans="1:3">
      <c r="A302" s="108">
        <v>44223</v>
      </c>
      <c r="B302" s="41">
        <v>13967.5</v>
      </c>
      <c r="C302" s="41">
        <f t="shared" si="4"/>
        <v>-1.9060461131126676E-2</v>
      </c>
    </row>
    <row r="303" spans="1:3">
      <c r="A303" s="108">
        <v>44224</v>
      </c>
      <c r="B303" s="41">
        <v>13817.55</v>
      </c>
      <c r="C303" s="41">
        <f t="shared" si="4"/>
        <v>-1.0735636298550257E-2</v>
      </c>
    </row>
    <row r="304" spans="1:3">
      <c r="A304" s="108">
        <v>44225</v>
      </c>
      <c r="B304" s="41">
        <v>13634.6</v>
      </c>
      <c r="C304" s="41">
        <f t="shared" si="4"/>
        <v>-1.3240408031814534E-2</v>
      </c>
    </row>
    <row r="305" spans="1:3">
      <c r="A305" s="108">
        <v>44228</v>
      </c>
      <c r="B305" s="41">
        <v>14281.2</v>
      </c>
      <c r="C305" s="41">
        <f t="shared" si="4"/>
        <v>4.7423466768368734E-2</v>
      </c>
    </row>
    <row r="306" spans="1:3">
      <c r="A306" s="108">
        <v>44229</v>
      </c>
      <c r="B306" s="41">
        <v>14647.85</v>
      </c>
      <c r="C306" s="41">
        <f t="shared" si="4"/>
        <v>2.5673612861664259E-2</v>
      </c>
    </row>
    <row r="307" spans="1:3">
      <c r="A307" s="108">
        <v>44230</v>
      </c>
      <c r="B307" s="41">
        <v>14789.95</v>
      </c>
      <c r="C307" s="41">
        <f t="shared" si="4"/>
        <v>9.701082411411939E-3</v>
      </c>
    </row>
    <row r="308" spans="1:3">
      <c r="A308" s="108">
        <v>44231</v>
      </c>
      <c r="B308" s="41">
        <v>14895.65</v>
      </c>
      <c r="C308" s="41">
        <f t="shared" si="4"/>
        <v>7.1467449180016773E-3</v>
      </c>
    </row>
    <row r="309" spans="1:3">
      <c r="A309" s="108">
        <v>44232</v>
      </c>
      <c r="B309" s="41">
        <v>14924.25</v>
      </c>
      <c r="C309" s="41">
        <f t="shared" si="4"/>
        <v>1.920023631060099E-3</v>
      </c>
    </row>
    <row r="310" spans="1:3">
      <c r="A310" s="108">
        <v>44235</v>
      </c>
      <c r="B310" s="41">
        <v>15115.8</v>
      </c>
      <c r="C310" s="41">
        <f t="shared" si="4"/>
        <v>1.2834815819890398E-2</v>
      </c>
    </row>
    <row r="311" spans="1:3">
      <c r="A311" s="108">
        <v>44236</v>
      </c>
      <c r="B311" s="41">
        <v>15109.3</v>
      </c>
      <c r="C311" s="41">
        <f t="shared" si="4"/>
        <v>-4.300136281242144E-4</v>
      </c>
    </row>
    <row r="312" spans="1:3">
      <c r="A312" s="108">
        <v>44237</v>
      </c>
      <c r="B312" s="41">
        <v>15106.5</v>
      </c>
      <c r="C312" s="41">
        <f t="shared" si="4"/>
        <v>-1.8531632835401193E-4</v>
      </c>
    </row>
    <row r="313" spans="1:3">
      <c r="A313" s="108">
        <v>44238</v>
      </c>
      <c r="B313" s="41">
        <v>15173.3</v>
      </c>
      <c r="C313" s="41">
        <f t="shared" si="4"/>
        <v>4.4219375765398522E-3</v>
      </c>
    </row>
    <row r="314" spans="1:3">
      <c r="A314" s="108">
        <v>44239</v>
      </c>
      <c r="B314" s="41">
        <v>15163.3</v>
      </c>
      <c r="C314" s="41">
        <f t="shared" si="4"/>
        <v>-6.5905241443852032E-4</v>
      </c>
    </row>
    <row r="315" spans="1:3">
      <c r="A315" s="108">
        <v>44242</v>
      </c>
      <c r="B315" s="41">
        <v>15314.7</v>
      </c>
      <c r="C315" s="41">
        <f t="shared" si="4"/>
        <v>9.9846339517124551E-3</v>
      </c>
    </row>
    <row r="316" spans="1:3">
      <c r="A316" s="108">
        <v>44243</v>
      </c>
      <c r="B316" s="41">
        <v>15313.45</v>
      </c>
      <c r="C316" s="41">
        <f t="shared" si="4"/>
        <v>-8.1620926299568388E-5</v>
      </c>
    </row>
    <row r="317" spans="1:3">
      <c r="A317" s="108">
        <v>44244</v>
      </c>
      <c r="B317" s="41">
        <v>15208.9</v>
      </c>
      <c r="C317" s="41">
        <f t="shared" si="4"/>
        <v>-6.8273315288195071E-3</v>
      </c>
    </row>
    <row r="318" spans="1:3">
      <c r="A318" s="108">
        <v>44245</v>
      </c>
      <c r="B318" s="41">
        <v>15118.95</v>
      </c>
      <c r="C318" s="41">
        <f t="shared" si="4"/>
        <v>-5.9143001795000892E-3</v>
      </c>
    </row>
    <row r="319" spans="1:3">
      <c r="A319" s="108">
        <v>44246</v>
      </c>
      <c r="B319" s="41">
        <v>14981.75</v>
      </c>
      <c r="C319" s="41">
        <f t="shared" si="4"/>
        <v>-9.0747042618700858E-3</v>
      </c>
    </row>
    <row r="320" spans="1:3">
      <c r="A320" s="108">
        <v>44249</v>
      </c>
      <c r="B320" s="41">
        <v>14675.7</v>
      </c>
      <c r="C320" s="41">
        <f t="shared" si="4"/>
        <v>-2.0428187628281028E-2</v>
      </c>
    </row>
    <row r="321" spans="1:3">
      <c r="A321" s="108">
        <v>44250</v>
      </c>
      <c r="B321" s="41">
        <v>14707.8</v>
      </c>
      <c r="C321" s="41">
        <f t="shared" si="4"/>
        <v>2.1872891923382558E-3</v>
      </c>
    </row>
    <row r="322" spans="1:3">
      <c r="A322" s="108">
        <v>44251</v>
      </c>
      <c r="B322" s="41">
        <v>14982</v>
      </c>
      <c r="C322" s="41">
        <f t="shared" si="4"/>
        <v>1.8643168930771479E-2</v>
      </c>
    </row>
    <row r="323" spans="1:3">
      <c r="A323" s="108">
        <v>44252</v>
      </c>
      <c r="B323" s="41">
        <v>15097.35</v>
      </c>
      <c r="C323" s="41">
        <f t="shared" si="4"/>
        <v>7.6992390869043094E-3</v>
      </c>
    </row>
    <row r="324" spans="1:3">
      <c r="A324" s="108">
        <v>44253</v>
      </c>
      <c r="B324" s="41">
        <v>14529.15</v>
      </c>
      <c r="C324" s="41">
        <f t="shared" si="4"/>
        <v>-3.7635744021301799E-2</v>
      </c>
    </row>
    <row r="325" spans="1:3">
      <c r="A325" s="108">
        <v>44256</v>
      </c>
      <c r="B325" s="41">
        <v>14761.55</v>
      </c>
      <c r="C325" s="41">
        <f t="shared" si="4"/>
        <v>1.5995429877177926E-2</v>
      </c>
    </row>
    <row r="326" spans="1:3">
      <c r="A326" s="108">
        <v>44257</v>
      </c>
      <c r="B326" s="41">
        <v>14919.1</v>
      </c>
      <c r="C326" s="41">
        <f t="shared" si="4"/>
        <v>1.0672998431736578E-2</v>
      </c>
    </row>
    <row r="327" spans="1:3">
      <c r="A327" s="108">
        <v>44258</v>
      </c>
      <c r="B327" s="41">
        <v>15245.6</v>
      </c>
      <c r="C327" s="41">
        <f t="shared" ref="C327:C390" si="5">(B327-B326)/B326</f>
        <v>2.1884698138627666E-2</v>
      </c>
    </row>
    <row r="328" spans="1:3">
      <c r="A328" s="108">
        <v>44259</v>
      </c>
      <c r="B328" s="41">
        <v>15080.75</v>
      </c>
      <c r="C328" s="41">
        <f t="shared" si="5"/>
        <v>-1.0812955869234425E-2</v>
      </c>
    </row>
    <row r="329" spans="1:3">
      <c r="A329" s="108">
        <v>44260</v>
      </c>
      <c r="B329" s="41">
        <v>14938.1</v>
      </c>
      <c r="C329" s="41">
        <f t="shared" si="5"/>
        <v>-9.4590786267261008E-3</v>
      </c>
    </row>
    <row r="330" spans="1:3">
      <c r="A330" s="108">
        <v>44263</v>
      </c>
      <c r="B330" s="41">
        <v>14956.2</v>
      </c>
      <c r="C330" s="41">
        <f t="shared" si="5"/>
        <v>1.2116668117096794E-3</v>
      </c>
    </row>
    <row r="331" spans="1:3">
      <c r="A331" s="108">
        <v>44264</v>
      </c>
      <c r="B331" s="41">
        <v>15098.4</v>
      </c>
      <c r="C331" s="41">
        <f t="shared" si="5"/>
        <v>9.5077626669875306E-3</v>
      </c>
    </row>
    <row r="332" spans="1:3">
      <c r="A332" s="108">
        <v>44265</v>
      </c>
      <c r="B332" s="41">
        <v>15174.8</v>
      </c>
      <c r="C332" s="41">
        <f t="shared" si="5"/>
        <v>5.0601388226566811E-3</v>
      </c>
    </row>
    <row r="333" spans="1:3">
      <c r="A333" s="108">
        <v>44267</v>
      </c>
      <c r="B333" s="41">
        <v>15030.95</v>
      </c>
      <c r="C333" s="41">
        <f t="shared" si="5"/>
        <v>-9.4795318554444577E-3</v>
      </c>
    </row>
    <row r="334" spans="1:3">
      <c r="A334" s="108">
        <v>44270</v>
      </c>
      <c r="B334" s="41">
        <v>14929.5</v>
      </c>
      <c r="C334" s="41">
        <f t="shared" si="5"/>
        <v>-6.7494070567729065E-3</v>
      </c>
    </row>
    <row r="335" spans="1:3">
      <c r="A335" s="108">
        <v>44271</v>
      </c>
      <c r="B335" s="41">
        <v>14910.45</v>
      </c>
      <c r="C335" s="41">
        <f t="shared" si="5"/>
        <v>-1.2759971867778073E-3</v>
      </c>
    </row>
    <row r="336" spans="1:3">
      <c r="A336" s="108">
        <v>44272</v>
      </c>
      <c r="B336" s="41">
        <v>14721.3</v>
      </c>
      <c r="C336" s="41">
        <f t="shared" si="5"/>
        <v>-1.2685733830970993E-2</v>
      </c>
    </row>
    <row r="337" spans="1:3">
      <c r="A337" s="108">
        <v>44273</v>
      </c>
      <c r="B337" s="41">
        <v>14557.85</v>
      </c>
      <c r="C337" s="41">
        <f t="shared" si="5"/>
        <v>-1.1102959657095427E-2</v>
      </c>
    </row>
    <row r="338" spans="1:3">
      <c r="A338" s="108">
        <v>44274</v>
      </c>
      <c r="B338" s="41">
        <v>14744</v>
      </c>
      <c r="C338" s="41">
        <f t="shared" si="5"/>
        <v>1.2786915650319218E-2</v>
      </c>
    </row>
    <row r="339" spans="1:3">
      <c r="A339" s="108">
        <v>44277</v>
      </c>
      <c r="B339" s="41">
        <v>14736.4</v>
      </c>
      <c r="C339" s="41">
        <f t="shared" si="5"/>
        <v>-5.1546391752579782E-4</v>
      </c>
    </row>
    <row r="340" spans="1:3">
      <c r="A340" s="108">
        <v>44278</v>
      </c>
      <c r="B340" s="41">
        <v>14814.75</v>
      </c>
      <c r="C340" s="41">
        <f t="shared" si="5"/>
        <v>5.3167666458565433E-3</v>
      </c>
    </row>
    <row r="341" spans="1:3">
      <c r="A341" s="108">
        <v>44279</v>
      </c>
      <c r="B341" s="41">
        <v>14549.4</v>
      </c>
      <c r="C341" s="41">
        <f t="shared" si="5"/>
        <v>-1.7911203361514732E-2</v>
      </c>
    </row>
    <row r="342" spans="1:3">
      <c r="A342" s="108">
        <v>44280</v>
      </c>
      <c r="B342" s="41">
        <v>14324.9</v>
      </c>
      <c r="C342" s="41">
        <f t="shared" si="5"/>
        <v>-1.5430189561081557E-2</v>
      </c>
    </row>
    <row r="343" spans="1:3">
      <c r="A343" s="108">
        <v>44281</v>
      </c>
      <c r="B343" s="41">
        <v>14507.3</v>
      </c>
      <c r="C343" s="41">
        <f t="shared" si="5"/>
        <v>1.2733073180266504E-2</v>
      </c>
    </row>
    <row r="344" spans="1:3">
      <c r="A344" s="108">
        <v>44285</v>
      </c>
      <c r="B344" s="41">
        <v>14845.1</v>
      </c>
      <c r="C344" s="41">
        <f t="shared" si="5"/>
        <v>2.3284829017115597E-2</v>
      </c>
    </row>
    <row r="345" spans="1:3">
      <c r="A345" s="108">
        <v>44286</v>
      </c>
      <c r="B345" s="41">
        <v>14690.7</v>
      </c>
      <c r="C345" s="41">
        <f t="shared" si="5"/>
        <v>-1.0400738290749112E-2</v>
      </c>
    </row>
    <row r="346" spans="1:3">
      <c r="A346" s="108">
        <v>44287</v>
      </c>
      <c r="B346" s="41">
        <v>14867.35</v>
      </c>
      <c r="C346" s="41">
        <f t="shared" si="5"/>
        <v>1.2024614211712146E-2</v>
      </c>
    </row>
    <row r="347" spans="1:3">
      <c r="A347" s="108">
        <v>44291</v>
      </c>
      <c r="B347" s="41">
        <v>14637.8</v>
      </c>
      <c r="C347" s="41">
        <f t="shared" si="5"/>
        <v>-1.5439873279367277E-2</v>
      </c>
    </row>
    <row r="348" spans="1:3">
      <c r="A348" s="108">
        <v>44292</v>
      </c>
      <c r="B348" s="41">
        <v>14683.5</v>
      </c>
      <c r="C348" s="41">
        <f t="shared" si="5"/>
        <v>3.1220538605528651E-3</v>
      </c>
    </row>
    <row r="349" spans="1:3">
      <c r="A349" s="108">
        <v>44293</v>
      </c>
      <c r="B349" s="41">
        <v>14819.05</v>
      </c>
      <c r="C349" s="41">
        <f t="shared" si="5"/>
        <v>9.2314502673067917E-3</v>
      </c>
    </row>
    <row r="350" spans="1:3">
      <c r="A350" s="108">
        <v>44294</v>
      </c>
      <c r="B350" s="41">
        <v>14873.8</v>
      </c>
      <c r="C350" s="41">
        <f t="shared" si="5"/>
        <v>3.6945688151399721E-3</v>
      </c>
    </row>
    <row r="351" spans="1:3">
      <c r="A351" s="108">
        <v>44295</v>
      </c>
      <c r="B351" s="41">
        <v>14834.85</v>
      </c>
      <c r="C351" s="41">
        <f t="shared" si="5"/>
        <v>-2.618698651319697E-3</v>
      </c>
    </row>
    <row r="352" spans="1:3">
      <c r="A352" s="108">
        <v>44298</v>
      </c>
      <c r="B352" s="41">
        <v>14310.8</v>
      </c>
      <c r="C352" s="41">
        <f t="shared" si="5"/>
        <v>-3.5325601539617932E-2</v>
      </c>
    </row>
    <row r="353" spans="1:3">
      <c r="A353" s="108">
        <v>44299</v>
      </c>
      <c r="B353" s="41">
        <v>14504.8</v>
      </c>
      <c r="C353" s="41">
        <f t="shared" si="5"/>
        <v>1.3556195321016297E-2</v>
      </c>
    </row>
    <row r="354" spans="1:3">
      <c r="A354" s="108">
        <v>44301</v>
      </c>
      <c r="B354" s="41">
        <v>14581.45</v>
      </c>
      <c r="C354" s="41">
        <f t="shared" si="5"/>
        <v>5.2844575588771618E-3</v>
      </c>
    </row>
    <row r="355" spans="1:3">
      <c r="A355" s="108">
        <v>44302</v>
      </c>
      <c r="B355" s="41">
        <v>14617.85</v>
      </c>
      <c r="C355" s="41">
        <f t="shared" si="5"/>
        <v>2.4963223822047627E-3</v>
      </c>
    </row>
    <row r="356" spans="1:3">
      <c r="A356" s="108">
        <v>44305</v>
      </c>
      <c r="B356" s="41">
        <v>14359.45</v>
      </c>
      <c r="C356" s="41">
        <f t="shared" si="5"/>
        <v>-1.7677018166146159E-2</v>
      </c>
    </row>
    <row r="357" spans="1:3">
      <c r="A357" s="108">
        <v>44306</v>
      </c>
      <c r="B357" s="41">
        <v>14296.4</v>
      </c>
      <c r="C357" s="41">
        <f t="shared" si="5"/>
        <v>-4.3908366963916505E-3</v>
      </c>
    </row>
    <row r="358" spans="1:3">
      <c r="A358" s="108">
        <v>44308</v>
      </c>
      <c r="B358" s="41">
        <v>14406.15</v>
      </c>
      <c r="C358" s="41">
        <f t="shared" si="5"/>
        <v>7.6767577851766878E-3</v>
      </c>
    </row>
    <row r="359" spans="1:3">
      <c r="A359" s="108">
        <v>44309</v>
      </c>
      <c r="B359" s="41">
        <v>14341.35</v>
      </c>
      <c r="C359" s="41">
        <f t="shared" si="5"/>
        <v>-4.49807894545033E-3</v>
      </c>
    </row>
    <row r="360" spans="1:3">
      <c r="A360" s="108">
        <v>44312</v>
      </c>
      <c r="B360" s="41">
        <v>14485</v>
      </c>
      <c r="C360" s="41">
        <f t="shared" si="5"/>
        <v>1.0016490776670233E-2</v>
      </c>
    </row>
    <row r="361" spans="1:3">
      <c r="A361" s="108">
        <v>44313</v>
      </c>
      <c r="B361" s="41">
        <v>14653.05</v>
      </c>
      <c r="C361" s="41">
        <f t="shared" si="5"/>
        <v>1.1601656886434192E-2</v>
      </c>
    </row>
    <row r="362" spans="1:3">
      <c r="A362" s="108">
        <v>44314</v>
      </c>
      <c r="B362" s="41">
        <v>14864.55</v>
      </c>
      <c r="C362" s="41">
        <f t="shared" si="5"/>
        <v>1.4433855067716278E-2</v>
      </c>
    </row>
    <row r="363" spans="1:3">
      <c r="A363" s="108">
        <v>44315</v>
      </c>
      <c r="B363" s="41">
        <v>14894.9</v>
      </c>
      <c r="C363" s="41">
        <f t="shared" si="5"/>
        <v>2.0417705211392451E-3</v>
      </c>
    </row>
    <row r="364" spans="1:3">
      <c r="A364" s="108">
        <v>44316</v>
      </c>
      <c r="B364" s="41">
        <v>14631.1</v>
      </c>
      <c r="C364" s="41">
        <f t="shared" si="5"/>
        <v>-1.7710760058812027E-2</v>
      </c>
    </row>
    <row r="365" spans="1:3">
      <c r="A365" s="108">
        <v>44319</v>
      </c>
      <c r="B365" s="41">
        <v>14634.15</v>
      </c>
      <c r="C365" s="41">
        <f t="shared" si="5"/>
        <v>2.0846006110266982E-4</v>
      </c>
    </row>
    <row r="366" spans="1:3">
      <c r="A366" s="108">
        <v>44320</v>
      </c>
      <c r="B366" s="41">
        <v>14496.5</v>
      </c>
      <c r="C366" s="41">
        <f t="shared" si="5"/>
        <v>-9.4060809818130638E-3</v>
      </c>
    </row>
    <row r="367" spans="1:3">
      <c r="A367" s="108">
        <v>44321</v>
      </c>
      <c r="B367" s="41">
        <v>14617.85</v>
      </c>
      <c r="C367" s="41">
        <f t="shared" si="5"/>
        <v>8.3709861000931512E-3</v>
      </c>
    </row>
    <row r="368" spans="1:3">
      <c r="A368" s="108">
        <v>44322</v>
      </c>
      <c r="B368" s="41">
        <v>14724.8</v>
      </c>
      <c r="C368" s="41">
        <f t="shared" si="5"/>
        <v>7.3163974182249032E-3</v>
      </c>
    </row>
    <row r="369" spans="1:3">
      <c r="A369" s="108">
        <v>44323</v>
      </c>
      <c r="B369" s="41">
        <v>14823.15</v>
      </c>
      <c r="C369" s="41">
        <f t="shared" si="5"/>
        <v>6.6792078669999167E-3</v>
      </c>
    </row>
    <row r="370" spans="1:3">
      <c r="A370" s="108">
        <v>44326</v>
      </c>
      <c r="B370" s="41">
        <v>14942.35</v>
      </c>
      <c r="C370" s="41">
        <f t="shared" si="5"/>
        <v>8.0414756647541677E-3</v>
      </c>
    </row>
    <row r="371" spans="1:3">
      <c r="A371" s="108">
        <v>44327</v>
      </c>
      <c r="B371" s="41">
        <v>14850.75</v>
      </c>
      <c r="C371" s="41">
        <f t="shared" si="5"/>
        <v>-6.1302271731019792E-3</v>
      </c>
    </row>
    <row r="372" spans="1:3">
      <c r="A372" s="108">
        <v>44328</v>
      </c>
      <c r="B372" s="41">
        <v>14696.5</v>
      </c>
      <c r="C372" s="41">
        <f t="shared" si="5"/>
        <v>-1.0386680807366631E-2</v>
      </c>
    </row>
    <row r="373" spans="1:3">
      <c r="A373" s="108">
        <v>44330</v>
      </c>
      <c r="B373" s="41">
        <v>14677.8</v>
      </c>
      <c r="C373" s="41">
        <f t="shared" si="5"/>
        <v>-1.2724117987276376E-3</v>
      </c>
    </row>
    <row r="374" spans="1:3">
      <c r="A374" s="108">
        <v>44333</v>
      </c>
      <c r="B374" s="41">
        <v>14923.15</v>
      </c>
      <c r="C374" s="41">
        <f t="shared" si="5"/>
        <v>1.6715720339560449E-2</v>
      </c>
    </row>
    <row r="375" spans="1:3">
      <c r="A375" s="108">
        <v>44334</v>
      </c>
      <c r="B375" s="41">
        <v>15108.1</v>
      </c>
      <c r="C375" s="41">
        <f t="shared" si="5"/>
        <v>1.2393496011230921E-2</v>
      </c>
    </row>
    <row r="376" spans="1:3">
      <c r="A376" s="108">
        <v>44335</v>
      </c>
      <c r="B376" s="41">
        <v>15030.15</v>
      </c>
      <c r="C376" s="41">
        <f t="shared" si="5"/>
        <v>-5.159483985411847E-3</v>
      </c>
    </row>
    <row r="377" spans="1:3">
      <c r="A377" s="108">
        <v>44336</v>
      </c>
      <c r="B377" s="41">
        <v>14906.05</v>
      </c>
      <c r="C377" s="41">
        <f t="shared" si="5"/>
        <v>-8.2567372913776894E-3</v>
      </c>
    </row>
    <row r="378" spans="1:3">
      <c r="A378" s="108">
        <v>44337</v>
      </c>
      <c r="B378" s="41">
        <v>15175.3</v>
      </c>
      <c r="C378" s="41">
        <f t="shared" si="5"/>
        <v>1.8063135438295189E-2</v>
      </c>
    </row>
    <row r="379" spans="1:3">
      <c r="A379" s="108">
        <v>44340</v>
      </c>
      <c r="B379" s="41">
        <v>15197.7</v>
      </c>
      <c r="C379" s="41">
        <f t="shared" si="5"/>
        <v>1.4760828451497799E-3</v>
      </c>
    </row>
    <row r="380" spans="1:3">
      <c r="A380" s="108">
        <v>44341</v>
      </c>
      <c r="B380" s="41">
        <v>15208.45</v>
      </c>
      <c r="C380" s="41">
        <f t="shared" si="5"/>
        <v>7.0734387440204766E-4</v>
      </c>
    </row>
    <row r="381" spans="1:3">
      <c r="A381" s="108">
        <v>44342</v>
      </c>
      <c r="B381" s="41">
        <v>15301.45</v>
      </c>
      <c r="C381" s="41">
        <f t="shared" si="5"/>
        <v>6.1150215833960719E-3</v>
      </c>
    </row>
    <row r="382" spans="1:3">
      <c r="A382" s="108">
        <v>44343</v>
      </c>
      <c r="B382" s="41">
        <v>15337.85</v>
      </c>
      <c r="C382" s="41">
        <f t="shared" si="5"/>
        <v>2.3788595198494023E-3</v>
      </c>
    </row>
    <row r="383" spans="1:3">
      <c r="A383" s="108">
        <v>44344</v>
      </c>
      <c r="B383" s="41">
        <v>15435.65</v>
      </c>
      <c r="C383" s="41">
        <f t="shared" si="5"/>
        <v>6.3763826090357687E-3</v>
      </c>
    </row>
    <row r="384" spans="1:3">
      <c r="A384" s="108">
        <v>44347</v>
      </c>
      <c r="B384" s="41">
        <v>15582.8</v>
      </c>
      <c r="C384" s="41">
        <f t="shared" si="5"/>
        <v>9.5331262369903209E-3</v>
      </c>
    </row>
    <row r="385" spans="1:3">
      <c r="A385" s="108">
        <v>44348</v>
      </c>
      <c r="B385" s="41">
        <v>15574.85</v>
      </c>
      <c r="C385" s="41">
        <f t="shared" si="5"/>
        <v>-5.1017788844103169E-4</v>
      </c>
    </row>
    <row r="386" spans="1:3">
      <c r="A386" s="108">
        <v>44349</v>
      </c>
      <c r="B386" s="41">
        <v>15576.2</v>
      </c>
      <c r="C386" s="41">
        <f t="shared" si="5"/>
        <v>8.667820235831252E-5</v>
      </c>
    </row>
    <row r="387" spans="1:3">
      <c r="A387" s="108">
        <v>44350</v>
      </c>
      <c r="B387" s="41">
        <v>15690.35</v>
      </c>
      <c r="C387" s="41">
        <f t="shared" si="5"/>
        <v>7.3284883347671213E-3</v>
      </c>
    </row>
    <row r="388" spans="1:3">
      <c r="A388" s="108">
        <v>44351</v>
      </c>
      <c r="B388" s="41">
        <v>15670.25</v>
      </c>
      <c r="C388" s="41">
        <f t="shared" si="5"/>
        <v>-1.2810421692314297E-3</v>
      </c>
    </row>
    <row r="389" spans="1:3">
      <c r="A389" s="108">
        <v>44354</v>
      </c>
      <c r="B389" s="41">
        <v>15751.65</v>
      </c>
      <c r="C389" s="41">
        <f t="shared" si="5"/>
        <v>5.1945565641900822E-3</v>
      </c>
    </row>
    <row r="390" spans="1:3">
      <c r="A390" s="108">
        <v>44355</v>
      </c>
      <c r="B390" s="41">
        <v>15740.1</v>
      </c>
      <c r="C390" s="41">
        <f t="shared" si="5"/>
        <v>-7.3325651598399354E-4</v>
      </c>
    </row>
    <row r="391" spans="1:3">
      <c r="A391" s="108">
        <v>44356</v>
      </c>
      <c r="B391" s="41">
        <v>15635.35</v>
      </c>
      <c r="C391" s="41">
        <f t="shared" ref="C391:C454" si="6">(B391-B390)/B390</f>
        <v>-6.6549767790547712E-3</v>
      </c>
    </row>
    <row r="392" spans="1:3">
      <c r="A392" s="108">
        <v>44357</v>
      </c>
      <c r="B392" s="41">
        <v>15737.75</v>
      </c>
      <c r="C392" s="41">
        <f t="shared" si="6"/>
        <v>6.5492617690041883E-3</v>
      </c>
    </row>
    <row r="393" spans="1:3">
      <c r="A393" s="108">
        <v>44358</v>
      </c>
      <c r="B393" s="41">
        <v>15799.35</v>
      </c>
      <c r="C393" s="41">
        <f t="shared" si="6"/>
        <v>3.9141554542422114E-3</v>
      </c>
    </row>
    <row r="394" spans="1:3">
      <c r="A394" s="108">
        <v>44361</v>
      </c>
      <c r="B394" s="41">
        <v>15811.85</v>
      </c>
      <c r="C394" s="41">
        <f t="shared" si="6"/>
        <v>7.9117178871282673E-4</v>
      </c>
    </row>
    <row r="395" spans="1:3">
      <c r="A395" s="108">
        <v>44362</v>
      </c>
      <c r="B395" s="41">
        <v>15869.25</v>
      </c>
      <c r="C395" s="41">
        <f t="shared" si="6"/>
        <v>3.630188750841909E-3</v>
      </c>
    </row>
    <row r="396" spans="1:3">
      <c r="A396" s="108">
        <v>44363</v>
      </c>
      <c r="B396" s="41">
        <v>15767.55</v>
      </c>
      <c r="C396" s="41">
        <f t="shared" si="6"/>
        <v>-6.40862044520067E-3</v>
      </c>
    </row>
    <row r="397" spans="1:3">
      <c r="A397" s="108">
        <v>44364</v>
      </c>
      <c r="B397" s="41">
        <v>15691.4</v>
      </c>
      <c r="C397" s="41">
        <f t="shared" si="6"/>
        <v>-4.8295391484409209E-3</v>
      </c>
    </row>
    <row r="398" spans="1:3">
      <c r="A398" s="108">
        <v>44365</v>
      </c>
      <c r="B398" s="41">
        <v>15683.35</v>
      </c>
      <c r="C398" s="41">
        <f t="shared" si="6"/>
        <v>-5.1301987075718367E-4</v>
      </c>
    </row>
    <row r="399" spans="1:3">
      <c r="A399" s="108">
        <v>44368</v>
      </c>
      <c r="B399" s="41">
        <v>15746.5</v>
      </c>
      <c r="C399" s="41">
        <f t="shared" si="6"/>
        <v>4.02656320237702E-3</v>
      </c>
    </row>
    <row r="400" spans="1:3">
      <c r="A400" s="108">
        <v>44369</v>
      </c>
      <c r="B400" s="41">
        <v>15772.75</v>
      </c>
      <c r="C400" s="41">
        <f t="shared" si="6"/>
        <v>1.6670371193598578E-3</v>
      </c>
    </row>
    <row r="401" spans="1:3">
      <c r="A401" s="108">
        <v>44370</v>
      </c>
      <c r="B401" s="41">
        <v>15686.95</v>
      </c>
      <c r="C401" s="41">
        <f t="shared" si="6"/>
        <v>-5.4397616141763023E-3</v>
      </c>
    </row>
    <row r="402" spans="1:3">
      <c r="A402" s="108">
        <v>44371</v>
      </c>
      <c r="B402" s="41">
        <v>15790.45</v>
      </c>
      <c r="C402" s="41">
        <f t="shared" si="6"/>
        <v>6.5978408804770843E-3</v>
      </c>
    </row>
    <row r="403" spans="1:3">
      <c r="A403" s="108">
        <v>44372</v>
      </c>
      <c r="B403" s="41">
        <v>15860.35</v>
      </c>
      <c r="C403" s="41">
        <f t="shared" si="6"/>
        <v>4.4267262807582836E-3</v>
      </c>
    </row>
    <row r="404" spans="1:3">
      <c r="A404" s="108">
        <v>44375</v>
      </c>
      <c r="B404" s="41">
        <v>15814.7</v>
      </c>
      <c r="C404" s="41">
        <f t="shared" si="6"/>
        <v>-2.8782466969518097E-3</v>
      </c>
    </row>
    <row r="405" spans="1:3">
      <c r="A405" s="108">
        <v>44376</v>
      </c>
      <c r="B405" s="41">
        <v>15748.45</v>
      </c>
      <c r="C405" s="41">
        <f t="shared" si="6"/>
        <v>-4.1891404832213068E-3</v>
      </c>
    </row>
    <row r="406" spans="1:3">
      <c r="A406" s="108">
        <v>44377</v>
      </c>
      <c r="B406" s="41">
        <v>15721.5</v>
      </c>
      <c r="C406" s="41">
        <f t="shared" si="6"/>
        <v>-1.7112795227467292E-3</v>
      </c>
    </row>
    <row r="407" spans="1:3">
      <c r="A407" s="108">
        <v>44378</v>
      </c>
      <c r="B407" s="41">
        <v>15680</v>
      </c>
      <c r="C407" s="41">
        <f t="shared" si="6"/>
        <v>-2.6396972299080877E-3</v>
      </c>
    </row>
    <row r="408" spans="1:3">
      <c r="A408" s="108">
        <v>44379</v>
      </c>
      <c r="B408" s="41">
        <v>15722.2</v>
      </c>
      <c r="C408" s="41">
        <f t="shared" si="6"/>
        <v>2.6913265306122915E-3</v>
      </c>
    </row>
    <row r="409" spans="1:3">
      <c r="A409" s="108">
        <v>44382</v>
      </c>
      <c r="B409" s="41">
        <v>15834.35</v>
      </c>
      <c r="C409" s="41">
        <f t="shared" si="6"/>
        <v>7.1332256300008666E-3</v>
      </c>
    </row>
    <row r="410" spans="1:3">
      <c r="A410" s="108">
        <v>44383</v>
      </c>
      <c r="B410" s="41">
        <v>15818.25</v>
      </c>
      <c r="C410" s="41">
        <f t="shared" si="6"/>
        <v>-1.0167768174885843E-3</v>
      </c>
    </row>
    <row r="411" spans="1:3">
      <c r="A411" s="108">
        <v>44384</v>
      </c>
      <c r="B411" s="41">
        <v>15879.65</v>
      </c>
      <c r="C411" s="41">
        <f t="shared" si="6"/>
        <v>3.881592464400274E-3</v>
      </c>
    </row>
    <row r="412" spans="1:3">
      <c r="A412" s="108">
        <v>44385</v>
      </c>
      <c r="B412" s="41">
        <v>15727.9</v>
      </c>
      <c r="C412" s="41">
        <f t="shared" si="6"/>
        <v>-9.5562559628203387E-3</v>
      </c>
    </row>
    <row r="413" spans="1:3">
      <c r="A413" s="108">
        <v>44386</v>
      </c>
      <c r="B413" s="41">
        <v>15689.8</v>
      </c>
      <c r="C413" s="41">
        <f t="shared" si="6"/>
        <v>-2.4224467347834337E-3</v>
      </c>
    </row>
    <row r="414" spans="1:3">
      <c r="A414" s="108">
        <v>44389</v>
      </c>
      <c r="B414" s="41">
        <v>15692.6</v>
      </c>
      <c r="C414" s="41">
        <f t="shared" si="6"/>
        <v>1.7845989113953598E-4</v>
      </c>
    </row>
    <row r="415" spans="1:3">
      <c r="A415" s="108">
        <v>44390</v>
      </c>
      <c r="B415" s="41">
        <v>15812.35</v>
      </c>
      <c r="C415" s="41">
        <f t="shared" si="6"/>
        <v>7.6309853051756875E-3</v>
      </c>
    </row>
    <row r="416" spans="1:3">
      <c r="A416" s="108">
        <v>44391</v>
      </c>
      <c r="B416" s="41">
        <v>15853.95</v>
      </c>
      <c r="C416" s="41">
        <f t="shared" si="6"/>
        <v>2.6308549962529518E-3</v>
      </c>
    </row>
    <row r="417" spans="1:3">
      <c r="A417" s="108">
        <v>44392</v>
      </c>
      <c r="B417" s="41">
        <v>15924.2</v>
      </c>
      <c r="C417" s="41">
        <f t="shared" si="6"/>
        <v>4.4310723825923505E-3</v>
      </c>
    </row>
    <row r="418" spans="1:3">
      <c r="A418" s="108">
        <v>44393</v>
      </c>
      <c r="B418" s="41">
        <v>15923.4</v>
      </c>
      <c r="C418" s="41">
        <f t="shared" si="6"/>
        <v>-5.0238002537087662E-5</v>
      </c>
    </row>
    <row r="419" spans="1:3">
      <c r="A419" s="108">
        <v>44396</v>
      </c>
      <c r="B419" s="41">
        <v>15752.4</v>
      </c>
      <c r="C419" s="41">
        <f t="shared" si="6"/>
        <v>-1.0738912543803459E-2</v>
      </c>
    </row>
    <row r="420" spans="1:3">
      <c r="A420" s="108">
        <v>44397</v>
      </c>
      <c r="B420" s="41">
        <v>15632.1</v>
      </c>
      <c r="C420" s="41">
        <f t="shared" si="6"/>
        <v>-7.6369315151976385E-3</v>
      </c>
    </row>
    <row r="421" spans="1:3">
      <c r="A421" s="108">
        <v>44399</v>
      </c>
      <c r="B421" s="41">
        <v>15824.05</v>
      </c>
      <c r="C421" s="41">
        <f t="shared" si="6"/>
        <v>1.2279220322285483E-2</v>
      </c>
    </row>
    <row r="422" spans="1:3">
      <c r="A422" s="108">
        <v>44400</v>
      </c>
      <c r="B422" s="41">
        <v>15856.05</v>
      </c>
      <c r="C422" s="41">
        <f t="shared" si="6"/>
        <v>2.0222383018253863E-3</v>
      </c>
    </row>
    <row r="423" spans="1:3">
      <c r="A423" s="108">
        <v>44403</v>
      </c>
      <c r="B423" s="41">
        <v>15824.45</v>
      </c>
      <c r="C423" s="41">
        <f t="shared" si="6"/>
        <v>-1.9929301433836638E-3</v>
      </c>
    </row>
    <row r="424" spans="1:3">
      <c r="A424" s="108">
        <v>44404</v>
      </c>
      <c r="B424" s="41">
        <v>15746.45</v>
      </c>
      <c r="C424" s="41">
        <f t="shared" si="6"/>
        <v>-4.9290812634878306E-3</v>
      </c>
    </row>
    <row r="425" spans="1:3">
      <c r="A425" s="108">
        <v>44405</v>
      </c>
      <c r="B425" s="41">
        <v>15709.4</v>
      </c>
      <c r="C425" s="41">
        <f t="shared" si="6"/>
        <v>-2.3529112911164795E-3</v>
      </c>
    </row>
    <row r="426" spans="1:3">
      <c r="A426" s="108">
        <v>44406</v>
      </c>
      <c r="B426" s="41">
        <v>15778.45</v>
      </c>
      <c r="C426" s="41">
        <f t="shared" si="6"/>
        <v>4.3954574967854342E-3</v>
      </c>
    </row>
    <row r="427" spans="1:3">
      <c r="A427" s="108">
        <v>44407</v>
      </c>
      <c r="B427" s="41">
        <v>15763.05</v>
      </c>
      <c r="C427" s="41">
        <f t="shared" si="6"/>
        <v>-9.7601475430105335E-4</v>
      </c>
    </row>
    <row r="428" spans="1:3">
      <c r="A428" s="108">
        <v>44410</v>
      </c>
      <c r="B428" s="41">
        <v>15885.15</v>
      </c>
      <c r="C428" s="41">
        <f t="shared" si="6"/>
        <v>7.7459628688610624E-3</v>
      </c>
    </row>
    <row r="429" spans="1:3">
      <c r="A429" s="108">
        <v>44411</v>
      </c>
      <c r="B429" s="41">
        <v>16130.75</v>
      </c>
      <c r="C429" s="41">
        <f t="shared" si="6"/>
        <v>1.5460980853186805E-2</v>
      </c>
    </row>
    <row r="430" spans="1:3">
      <c r="A430" s="108">
        <v>44412</v>
      </c>
      <c r="B430" s="41">
        <v>16258.8</v>
      </c>
      <c r="C430" s="41">
        <f t="shared" si="6"/>
        <v>7.9382545758876228E-3</v>
      </c>
    </row>
    <row r="431" spans="1:3">
      <c r="A431" s="108">
        <v>44413</v>
      </c>
      <c r="B431" s="41">
        <v>16294.6</v>
      </c>
      <c r="C431" s="41">
        <f t="shared" si="6"/>
        <v>2.201884517922669E-3</v>
      </c>
    </row>
    <row r="432" spans="1:3">
      <c r="A432" s="108">
        <v>44414</v>
      </c>
      <c r="B432" s="41">
        <v>16238.2</v>
      </c>
      <c r="C432" s="41">
        <f t="shared" si="6"/>
        <v>-3.46126937758519E-3</v>
      </c>
    </row>
    <row r="433" spans="1:3">
      <c r="A433" s="108">
        <v>44417</v>
      </c>
      <c r="B433" s="41">
        <v>16258.25</v>
      </c>
      <c r="C433" s="41">
        <f t="shared" si="6"/>
        <v>1.2347427670554168E-3</v>
      </c>
    </row>
    <row r="434" spans="1:3">
      <c r="A434" s="108">
        <v>44418</v>
      </c>
      <c r="B434" s="41">
        <v>16280.1</v>
      </c>
      <c r="C434" s="41">
        <f t="shared" si="6"/>
        <v>1.3439330801285725E-3</v>
      </c>
    </row>
    <row r="435" spans="1:3">
      <c r="A435" s="108">
        <v>44419</v>
      </c>
      <c r="B435" s="41">
        <v>16282.25</v>
      </c>
      <c r="C435" s="41">
        <f t="shared" si="6"/>
        <v>1.3206307086563573E-4</v>
      </c>
    </row>
    <row r="436" spans="1:3">
      <c r="A436" s="108">
        <v>44420</v>
      </c>
      <c r="B436" s="41">
        <v>16364.4</v>
      </c>
      <c r="C436" s="41">
        <f t="shared" si="6"/>
        <v>5.045371493497498E-3</v>
      </c>
    </row>
    <row r="437" spans="1:3">
      <c r="A437" s="108">
        <v>44421</v>
      </c>
      <c r="B437" s="41">
        <v>16529.099999999999</v>
      </c>
      <c r="C437" s="41">
        <f t="shared" si="6"/>
        <v>1.0064530321918244E-2</v>
      </c>
    </row>
    <row r="438" spans="1:3">
      <c r="A438" s="108">
        <v>44424</v>
      </c>
      <c r="B438" s="41">
        <v>16563.05</v>
      </c>
      <c r="C438" s="41">
        <f t="shared" si="6"/>
        <v>2.0539533307924042E-3</v>
      </c>
    </row>
    <row r="439" spans="1:3">
      <c r="A439" s="108">
        <v>44425</v>
      </c>
      <c r="B439" s="41">
        <v>16614.599999999999</v>
      </c>
      <c r="C439" s="41">
        <f t="shared" si="6"/>
        <v>3.1123494766965793E-3</v>
      </c>
    </row>
    <row r="440" spans="1:3">
      <c r="A440" s="108">
        <v>44426</v>
      </c>
      <c r="B440" s="41">
        <v>16568.849999999999</v>
      </c>
      <c r="C440" s="41">
        <f t="shared" si="6"/>
        <v>-2.7536022534397461E-3</v>
      </c>
    </row>
    <row r="441" spans="1:3">
      <c r="A441" s="108">
        <v>44428</v>
      </c>
      <c r="B441" s="41">
        <v>16450.5</v>
      </c>
      <c r="C441" s="41">
        <f t="shared" si="6"/>
        <v>-7.1429218080916032E-3</v>
      </c>
    </row>
    <row r="442" spans="1:3">
      <c r="A442" s="108">
        <v>44431</v>
      </c>
      <c r="B442" s="41">
        <v>16496.45</v>
      </c>
      <c r="C442" s="41">
        <f t="shared" si="6"/>
        <v>2.7932281693565987E-3</v>
      </c>
    </row>
    <row r="443" spans="1:3">
      <c r="A443" s="108">
        <v>44432</v>
      </c>
      <c r="B443" s="41">
        <v>16624.599999999999</v>
      </c>
      <c r="C443" s="41">
        <f t="shared" si="6"/>
        <v>7.7683380363652672E-3</v>
      </c>
    </row>
    <row r="444" spans="1:3">
      <c r="A444" s="108">
        <v>44433</v>
      </c>
      <c r="B444" s="41">
        <v>16634.650000000001</v>
      </c>
      <c r="C444" s="41">
        <f t="shared" si="6"/>
        <v>6.0452582317787565E-4</v>
      </c>
    </row>
    <row r="445" spans="1:3">
      <c r="A445" s="108">
        <v>44434</v>
      </c>
      <c r="B445" s="41">
        <v>16636.900000000001</v>
      </c>
      <c r="C445" s="41">
        <f t="shared" si="6"/>
        <v>1.3525983414138559E-4</v>
      </c>
    </row>
    <row r="446" spans="1:3">
      <c r="A446" s="108">
        <v>44435</v>
      </c>
      <c r="B446" s="41">
        <v>16705.2</v>
      </c>
      <c r="C446" s="41">
        <f t="shared" si="6"/>
        <v>4.1053321231719411E-3</v>
      </c>
    </row>
    <row r="447" spans="1:3">
      <c r="A447" s="108">
        <v>44438</v>
      </c>
      <c r="B447" s="41">
        <v>16931.05</v>
      </c>
      <c r="C447" s="41">
        <f t="shared" si="6"/>
        <v>1.3519742355673594E-2</v>
      </c>
    </row>
    <row r="448" spans="1:3">
      <c r="A448" s="108">
        <v>44439</v>
      </c>
      <c r="B448" s="41">
        <v>17132.2</v>
      </c>
      <c r="C448" s="41">
        <f t="shared" si="6"/>
        <v>1.1880539009689385E-2</v>
      </c>
    </row>
    <row r="449" spans="1:3">
      <c r="A449" s="108">
        <v>44440</v>
      </c>
      <c r="B449" s="41">
        <v>17076.25</v>
      </c>
      <c r="C449" s="41">
        <f t="shared" si="6"/>
        <v>-3.2657802267076455E-3</v>
      </c>
    </row>
    <row r="450" spans="1:3">
      <c r="A450" s="108">
        <v>44441</v>
      </c>
      <c r="B450" s="41">
        <v>17234.150000000001</v>
      </c>
      <c r="C450" s="41">
        <f t="shared" si="6"/>
        <v>9.246760852060696E-3</v>
      </c>
    </row>
    <row r="451" spans="1:3">
      <c r="A451" s="108">
        <v>44442</v>
      </c>
      <c r="B451" s="41">
        <v>17323.599999999999</v>
      </c>
      <c r="C451" s="41">
        <f t="shared" si="6"/>
        <v>5.1902762828452279E-3</v>
      </c>
    </row>
    <row r="452" spans="1:3">
      <c r="A452" s="108">
        <v>44445</v>
      </c>
      <c r="B452" s="41">
        <v>17377.8</v>
      </c>
      <c r="C452" s="41">
        <f t="shared" si="6"/>
        <v>3.1286799510494775E-3</v>
      </c>
    </row>
    <row r="453" spans="1:3">
      <c r="A453" s="108">
        <v>44446</v>
      </c>
      <c r="B453" s="41">
        <v>17362.099999999999</v>
      </c>
      <c r="C453" s="41">
        <f t="shared" si="6"/>
        <v>-9.034515301131747E-4</v>
      </c>
    </row>
    <row r="454" spans="1:3">
      <c r="A454" s="108">
        <v>44447</v>
      </c>
      <c r="B454" s="41">
        <v>17353.5</v>
      </c>
      <c r="C454" s="41">
        <f t="shared" si="6"/>
        <v>-4.9533178590139128E-4</v>
      </c>
    </row>
    <row r="455" spans="1:3">
      <c r="A455" s="108">
        <v>44448</v>
      </c>
      <c r="B455" s="41">
        <v>17369.25</v>
      </c>
      <c r="C455" s="41">
        <f t="shared" ref="C455:C518" si="7">(B455-B454)/B454</f>
        <v>9.0759789091537728E-4</v>
      </c>
    </row>
    <row r="456" spans="1:3">
      <c r="A456" s="108">
        <v>44452</v>
      </c>
      <c r="B456" s="41">
        <v>17355.3</v>
      </c>
      <c r="C456" s="41">
        <f t="shared" si="7"/>
        <v>-8.0314348633364868E-4</v>
      </c>
    </row>
    <row r="457" spans="1:3">
      <c r="A457" s="108">
        <v>44453</v>
      </c>
      <c r="B457" s="41">
        <v>17380</v>
      </c>
      <c r="C457" s="41">
        <f t="shared" si="7"/>
        <v>1.4231963722897748E-3</v>
      </c>
    </row>
    <row r="458" spans="1:3">
      <c r="A458" s="108">
        <v>44454</v>
      </c>
      <c r="B458" s="41">
        <v>17519.45</v>
      </c>
      <c r="C458" s="41">
        <f t="shared" si="7"/>
        <v>8.0235903337169574E-3</v>
      </c>
    </row>
    <row r="459" spans="1:3">
      <c r="A459" s="108">
        <v>44455</v>
      </c>
      <c r="B459" s="41">
        <v>17629.5</v>
      </c>
      <c r="C459" s="41">
        <f t="shared" si="7"/>
        <v>6.2815898900935403E-3</v>
      </c>
    </row>
    <row r="460" spans="1:3">
      <c r="A460" s="108">
        <v>44456</v>
      </c>
      <c r="B460" s="41">
        <v>17585.150000000001</v>
      </c>
      <c r="C460" s="41">
        <f t="shared" si="7"/>
        <v>-2.5156697580758698E-3</v>
      </c>
    </row>
    <row r="461" spans="1:3">
      <c r="A461" s="108">
        <v>44459</v>
      </c>
      <c r="B461" s="41">
        <v>17396.900000000001</v>
      </c>
      <c r="C461" s="41">
        <f t="shared" si="7"/>
        <v>-1.0705055117528142E-2</v>
      </c>
    </row>
    <row r="462" spans="1:3">
      <c r="A462" s="108">
        <v>44460</v>
      </c>
      <c r="B462" s="41">
        <v>17562</v>
      </c>
      <c r="C462" s="41">
        <f t="shared" si="7"/>
        <v>9.4901965292666247E-3</v>
      </c>
    </row>
    <row r="463" spans="1:3">
      <c r="A463" s="108">
        <v>44461</v>
      </c>
      <c r="B463" s="41">
        <v>17546.650000000001</v>
      </c>
      <c r="C463" s="41">
        <f t="shared" si="7"/>
        <v>-8.7404623619169485E-4</v>
      </c>
    </row>
    <row r="464" spans="1:3">
      <c r="A464" s="108">
        <v>44462</v>
      </c>
      <c r="B464" s="41">
        <v>17822.95</v>
      </c>
      <c r="C464" s="41">
        <f t="shared" si="7"/>
        <v>1.5746595503985047E-2</v>
      </c>
    </row>
    <row r="465" spans="1:3">
      <c r="A465" s="108">
        <v>44463</v>
      </c>
      <c r="B465" s="41">
        <v>17853.2</v>
      </c>
      <c r="C465" s="41">
        <f t="shared" si="7"/>
        <v>1.6972498940972173E-3</v>
      </c>
    </row>
    <row r="466" spans="1:3">
      <c r="A466" s="108">
        <v>44466</v>
      </c>
      <c r="B466" s="41">
        <v>17855.099999999999</v>
      </c>
      <c r="C466" s="41">
        <f t="shared" si="7"/>
        <v>1.0642349830830423E-4</v>
      </c>
    </row>
    <row r="467" spans="1:3">
      <c r="A467" s="108">
        <v>44467</v>
      </c>
      <c r="B467" s="41">
        <v>17748.599999999999</v>
      </c>
      <c r="C467" s="41">
        <f t="shared" si="7"/>
        <v>-5.9646823596619459E-3</v>
      </c>
    </row>
    <row r="468" spans="1:3">
      <c r="A468" s="108">
        <v>44468</v>
      </c>
      <c r="B468" s="41">
        <v>17711.3</v>
      </c>
      <c r="C468" s="41">
        <f t="shared" si="7"/>
        <v>-2.1015742086699387E-3</v>
      </c>
    </row>
    <row r="469" spans="1:3">
      <c r="A469" s="108">
        <v>44469</v>
      </c>
      <c r="B469" s="41">
        <v>17618.150000000001</v>
      </c>
      <c r="C469" s="41">
        <f t="shared" si="7"/>
        <v>-5.2593541976025376E-3</v>
      </c>
    </row>
    <row r="470" spans="1:3">
      <c r="A470" s="108">
        <v>44470</v>
      </c>
      <c r="B470" s="41">
        <v>17532.05</v>
      </c>
      <c r="C470" s="41">
        <f t="shared" si="7"/>
        <v>-4.8870057298866327E-3</v>
      </c>
    </row>
    <row r="471" spans="1:3">
      <c r="A471" s="108">
        <v>44473</v>
      </c>
      <c r="B471" s="41">
        <v>17691.25</v>
      </c>
      <c r="C471" s="41">
        <f t="shared" si="7"/>
        <v>9.0805125470210697E-3</v>
      </c>
    </row>
    <row r="472" spans="1:3">
      <c r="A472" s="108">
        <v>44474</v>
      </c>
      <c r="B472" s="41">
        <v>17822.3</v>
      </c>
      <c r="C472" s="41">
        <f t="shared" si="7"/>
        <v>7.4076167596975493E-3</v>
      </c>
    </row>
    <row r="473" spans="1:3">
      <c r="A473" s="108">
        <v>44475</v>
      </c>
      <c r="B473" s="41">
        <v>17646</v>
      </c>
      <c r="C473" s="41">
        <f t="shared" si="7"/>
        <v>-9.8921014683850724E-3</v>
      </c>
    </row>
    <row r="474" spans="1:3">
      <c r="A474" s="108">
        <v>44476</v>
      </c>
      <c r="B474" s="41">
        <v>17790.349999999999</v>
      </c>
      <c r="C474" s="41">
        <f t="shared" si="7"/>
        <v>8.1803241527824179E-3</v>
      </c>
    </row>
    <row r="475" spans="1:3">
      <c r="A475" s="108">
        <v>44477</v>
      </c>
      <c r="B475" s="41">
        <v>17895.2</v>
      </c>
      <c r="C475" s="41">
        <f t="shared" si="7"/>
        <v>5.8936445882178928E-3</v>
      </c>
    </row>
    <row r="476" spans="1:3">
      <c r="A476" s="108">
        <v>44480</v>
      </c>
      <c r="B476" s="41">
        <v>17945.95</v>
      </c>
      <c r="C476" s="41">
        <f t="shared" si="7"/>
        <v>2.8359560105503151E-3</v>
      </c>
    </row>
    <row r="477" spans="1:3">
      <c r="A477" s="108">
        <v>44481</v>
      </c>
      <c r="B477" s="41">
        <v>17991.95</v>
      </c>
      <c r="C477" s="41">
        <f t="shared" si="7"/>
        <v>2.5632524330002032E-3</v>
      </c>
    </row>
    <row r="478" spans="1:3">
      <c r="A478" s="108">
        <v>44482</v>
      </c>
      <c r="B478" s="41">
        <v>18161.75</v>
      </c>
      <c r="C478" s="41">
        <f t="shared" si="7"/>
        <v>9.4375540172132125E-3</v>
      </c>
    </row>
    <row r="479" spans="1:3">
      <c r="A479" s="108">
        <v>44483</v>
      </c>
      <c r="B479" s="41">
        <v>18338.55</v>
      </c>
      <c r="C479" s="41">
        <f t="shared" si="7"/>
        <v>9.7347447244896159E-3</v>
      </c>
    </row>
    <row r="480" spans="1:3">
      <c r="A480" s="108">
        <v>44487</v>
      </c>
      <c r="B480" s="41">
        <v>18477.05</v>
      </c>
      <c r="C480" s="41">
        <f t="shared" si="7"/>
        <v>7.5523964544634125E-3</v>
      </c>
    </row>
    <row r="481" spans="1:3">
      <c r="A481" s="108">
        <v>44488</v>
      </c>
      <c r="B481" s="41">
        <v>18418.75</v>
      </c>
      <c r="C481" s="41">
        <f t="shared" si="7"/>
        <v>-3.1552655862271996E-3</v>
      </c>
    </row>
    <row r="482" spans="1:3">
      <c r="A482" s="108">
        <v>44489</v>
      </c>
      <c r="B482" s="41">
        <v>18266.599999999999</v>
      </c>
      <c r="C482" s="41">
        <f t="shared" si="7"/>
        <v>-8.2606040040720165E-3</v>
      </c>
    </row>
    <row r="483" spans="1:3">
      <c r="A483" s="108">
        <v>44490</v>
      </c>
      <c r="B483" s="41">
        <v>18178.099999999999</v>
      </c>
      <c r="C483" s="41">
        <f t="shared" si="7"/>
        <v>-4.8449081930955953E-3</v>
      </c>
    </row>
    <row r="484" spans="1:3">
      <c r="A484" s="108">
        <v>44491</v>
      </c>
      <c r="B484" s="41">
        <v>18114.900000000001</v>
      </c>
      <c r="C484" s="41">
        <f t="shared" si="7"/>
        <v>-3.4767109873967629E-3</v>
      </c>
    </row>
    <row r="485" spans="1:3">
      <c r="A485" s="108">
        <v>44494</v>
      </c>
      <c r="B485" s="41">
        <v>18125.400000000001</v>
      </c>
      <c r="C485" s="41">
        <f t="shared" si="7"/>
        <v>5.7963334050974602E-4</v>
      </c>
    </row>
    <row r="486" spans="1:3">
      <c r="A486" s="108">
        <v>44495</v>
      </c>
      <c r="B486" s="41">
        <v>18268.400000000001</v>
      </c>
      <c r="C486" s="41">
        <f t="shared" si="7"/>
        <v>7.8894810597283371E-3</v>
      </c>
    </row>
    <row r="487" spans="1:3">
      <c r="A487" s="108">
        <v>44496</v>
      </c>
      <c r="B487" s="41">
        <v>18210.95</v>
      </c>
      <c r="C487" s="41">
        <f t="shared" si="7"/>
        <v>-3.1447745834337283E-3</v>
      </c>
    </row>
    <row r="488" spans="1:3">
      <c r="A488" s="108">
        <v>44497</v>
      </c>
      <c r="B488" s="41">
        <v>17857.25</v>
      </c>
      <c r="C488" s="41">
        <f t="shared" si="7"/>
        <v>-1.9422380490858562E-2</v>
      </c>
    </row>
    <row r="489" spans="1:3">
      <c r="A489" s="108">
        <v>44498</v>
      </c>
      <c r="B489" s="41">
        <v>17671.650000000001</v>
      </c>
      <c r="C489" s="41">
        <f t="shared" si="7"/>
        <v>-1.0393537638774085E-2</v>
      </c>
    </row>
    <row r="490" spans="1:3">
      <c r="A490" s="108">
        <v>44501</v>
      </c>
      <c r="B490" s="41">
        <v>17929.650000000001</v>
      </c>
      <c r="C490" s="41">
        <f t="shared" si="7"/>
        <v>1.4599655380227651E-2</v>
      </c>
    </row>
    <row r="491" spans="1:3">
      <c r="A491" s="108">
        <v>44502</v>
      </c>
      <c r="B491" s="41">
        <v>17888.95</v>
      </c>
      <c r="C491" s="41">
        <f t="shared" si="7"/>
        <v>-2.2699829611844474E-3</v>
      </c>
    </row>
    <row r="492" spans="1:3">
      <c r="A492" s="108">
        <v>44503</v>
      </c>
      <c r="B492" s="41">
        <v>17829.2</v>
      </c>
      <c r="C492" s="41">
        <f t="shared" si="7"/>
        <v>-3.3400507016901494E-3</v>
      </c>
    </row>
    <row r="493" spans="1:3">
      <c r="A493" s="108">
        <v>44504</v>
      </c>
      <c r="B493" s="41">
        <v>17916.8</v>
      </c>
      <c r="C493" s="41">
        <f t="shared" si="7"/>
        <v>4.9132883135529657E-3</v>
      </c>
    </row>
    <row r="494" spans="1:3">
      <c r="A494" s="108">
        <v>44508</v>
      </c>
      <c r="B494" s="41">
        <v>18068.55</v>
      </c>
      <c r="C494" s="41">
        <f t="shared" si="7"/>
        <v>8.4697044115020544E-3</v>
      </c>
    </row>
    <row r="495" spans="1:3">
      <c r="A495" s="108">
        <v>44509</v>
      </c>
      <c r="B495" s="41">
        <v>18044.25</v>
      </c>
      <c r="C495" s="41">
        <f t="shared" si="7"/>
        <v>-1.3448782553109836E-3</v>
      </c>
    </row>
    <row r="496" spans="1:3">
      <c r="A496" s="108">
        <v>44510</v>
      </c>
      <c r="B496" s="41">
        <v>18017.2</v>
      </c>
      <c r="C496" s="41">
        <f t="shared" si="7"/>
        <v>-1.4990925086938649E-3</v>
      </c>
    </row>
    <row r="497" spans="1:3">
      <c r="A497" s="108">
        <v>44511</v>
      </c>
      <c r="B497" s="41">
        <v>17873.599999999999</v>
      </c>
      <c r="C497" s="41">
        <f t="shared" si="7"/>
        <v>-7.9701618453478992E-3</v>
      </c>
    </row>
    <row r="498" spans="1:3">
      <c r="A498" s="108">
        <v>44512</v>
      </c>
      <c r="B498" s="41">
        <v>18102.75</v>
      </c>
      <c r="C498" s="41">
        <f t="shared" si="7"/>
        <v>1.2820584549279467E-2</v>
      </c>
    </row>
    <row r="499" spans="1:3">
      <c r="A499" s="108">
        <v>44515</v>
      </c>
      <c r="B499" s="41">
        <v>18109.45</v>
      </c>
      <c r="C499" s="41">
        <f t="shared" si="7"/>
        <v>3.7010951374795144E-4</v>
      </c>
    </row>
    <row r="500" spans="1:3">
      <c r="A500" s="108">
        <v>44516</v>
      </c>
      <c r="B500" s="41">
        <v>17999.2</v>
      </c>
      <c r="C500" s="41">
        <f t="shared" si="7"/>
        <v>-6.0879816891181125E-3</v>
      </c>
    </row>
    <row r="501" spans="1:3">
      <c r="A501" s="108">
        <v>44517</v>
      </c>
      <c r="B501" s="41">
        <v>17898.650000000001</v>
      </c>
      <c r="C501" s="41">
        <f t="shared" si="7"/>
        <v>-5.5863593937507923E-3</v>
      </c>
    </row>
    <row r="502" spans="1:3">
      <c r="A502" s="108">
        <v>44518</v>
      </c>
      <c r="B502" s="41">
        <v>17764.8</v>
      </c>
      <c r="C502" s="41">
        <f t="shared" si="7"/>
        <v>-7.4782176309387679E-3</v>
      </c>
    </row>
    <row r="503" spans="1:3">
      <c r="A503" s="108">
        <v>44522</v>
      </c>
      <c r="B503" s="41">
        <v>17416.55</v>
      </c>
      <c r="C503" s="41">
        <f t="shared" si="7"/>
        <v>-1.9603372962262451E-2</v>
      </c>
    </row>
    <row r="504" spans="1:3">
      <c r="A504" s="108">
        <v>44523</v>
      </c>
      <c r="B504" s="41">
        <v>17503.349999999999</v>
      </c>
      <c r="C504" s="41">
        <f t="shared" si="7"/>
        <v>4.9837654414909543E-3</v>
      </c>
    </row>
    <row r="505" spans="1:3">
      <c r="A505" s="108">
        <v>44524</v>
      </c>
      <c r="B505" s="41">
        <v>17415.05</v>
      </c>
      <c r="C505" s="41">
        <f t="shared" si="7"/>
        <v>-5.0447485767009907E-3</v>
      </c>
    </row>
    <row r="506" spans="1:3">
      <c r="A506" s="108">
        <v>44525</v>
      </c>
      <c r="B506" s="41">
        <v>17536.25</v>
      </c>
      <c r="C506" s="41">
        <f t="shared" si="7"/>
        <v>6.9594976758608632E-3</v>
      </c>
    </row>
    <row r="507" spans="1:3">
      <c r="A507" s="108">
        <v>44526</v>
      </c>
      <c r="B507" s="41">
        <v>17026.45</v>
      </c>
      <c r="C507" s="41">
        <f t="shared" si="7"/>
        <v>-2.9071209637180087E-2</v>
      </c>
    </row>
    <row r="508" spans="1:3">
      <c r="A508" s="108">
        <v>44529</v>
      </c>
      <c r="B508" s="41">
        <v>17053.95</v>
      </c>
      <c r="C508" s="41">
        <f t="shared" si="7"/>
        <v>1.6151341001794267E-3</v>
      </c>
    </row>
    <row r="509" spans="1:3">
      <c r="A509" s="108">
        <v>44530</v>
      </c>
      <c r="B509" s="41">
        <v>16983.2</v>
      </c>
      <c r="C509" s="41">
        <f t="shared" si="7"/>
        <v>-4.1485990049226129E-3</v>
      </c>
    </row>
    <row r="510" spans="1:3">
      <c r="A510" s="108">
        <v>44531</v>
      </c>
      <c r="B510" s="41">
        <v>17166.900000000001</v>
      </c>
      <c r="C510" s="41">
        <f t="shared" si="7"/>
        <v>1.0816571670827684E-2</v>
      </c>
    </row>
    <row r="511" spans="1:3">
      <c r="A511" s="108">
        <v>44532</v>
      </c>
      <c r="B511" s="41">
        <v>17401.650000000001</v>
      </c>
      <c r="C511" s="41">
        <f t="shared" si="7"/>
        <v>1.3674571413592436E-2</v>
      </c>
    </row>
    <row r="512" spans="1:3">
      <c r="A512" s="108">
        <v>44533</v>
      </c>
      <c r="B512" s="41">
        <v>17196.7</v>
      </c>
      <c r="C512" s="41">
        <f t="shared" si="7"/>
        <v>-1.177761878902292E-2</v>
      </c>
    </row>
    <row r="513" spans="1:3">
      <c r="A513" s="108">
        <v>44536</v>
      </c>
      <c r="B513" s="41">
        <v>16912.25</v>
      </c>
      <c r="C513" s="41">
        <f t="shared" si="7"/>
        <v>-1.6540964254769853E-2</v>
      </c>
    </row>
    <row r="514" spans="1:3">
      <c r="A514" s="108">
        <v>44537</v>
      </c>
      <c r="B514" s="41">
        <v>17176.7</v>
      </c>
      <c r="C514" s="41">
        <f t="shared" si="7"/>
        <v>1.5636594775976037E-2</v>
      </c>
    </row>
    <row r="515" spans="1:3">
      <c r="A515" s="108">
        <v>44538</v>
      </c>
      <c r="B515" s="41">
        <v>17469.75</v>
      </c>
      <c r="C515" s="41">
        <f t="shared" si="7"/>
        <v>1.7060902268771026E-2</v>
      </c>
    </row>
    <row r="516" spans="1:3">
      <c r="A516" s="108">
        <v>44539</v>
      </c>
      <c r="B516" s="41">
        <v>17516.849999999999</v>
      </c>
      <c r="C516" s="41">
        <f t="shared" si="7"/>
        <v>2.6960889537628496E-3</v>
      </c>
    </row>
    <row r="517" spans="1:3">
      <c r="A517" s="108">
        <v>44540</v>
      </c>
      <c r="B517" s="41">
        <v>17511.3</v>
      </c>
      <c r="C517" s="41">
        <f t="shared" si="7"/>
        <v>-3.168377876158826E-4</v>
      </c>
    </row>
    <row r="518" spans="1:3">
      <c r="A518" s="108">
        <v>44543</v>
      </c>
      <c r="B518" s="41">
        <v>17368.25</v>
      </c>
      <c r="C518" s="41">
        <f t="shared" si="7"/>
        <v>-8.1690108672685217E-3</v>
      </c>
    </row>
    <row r="519" spans="1:3">
      <c r="A519" s="108">
        <v>44544</v>
      </c>
      <c r="B519" s="41">
        <v>17324.900000000001</v>
      </c>
      <c r="C519" s="41">
        <f t="shared" ref="C519:C582" si="8">(B519-B518)/B518</f>
        <v>-2.4959336720739595E-3</v>
      </c>
    </row>
    <row r="520" spans="1:3">
      <c r="A520" s="108">
        <v>44545</v>
      </c>
      <c r="B520" s="41">
        <v>17221.400000000001</v>
      </c>
      <c r="C520" s="41">
        <f t="shared" si="8"/>
        <v>-5.9740604563374095E-3</v>
      </c>
    </row>
    <row r="521" spans="1:3">
      <c r="A521" s="108">
        <v>44546</v>
      </c>
      <c r="B521" s="41">
        <v>17248.400000000001</v>
      </c>
      <c r="C521" s="41">
        <f t="shared" si="8"/>
        <v>1.5678167860917231E-3</v>
      </c>
    </row>
    <row r="522" spans="1:3">
      <c r="A522" s="108">
        <v>44547</v>
      </c>
      <c r="B522" s="41">
        <v>16985.2</v>
      </c>
      <c r="C522" s="41">
        <f t="shared" si="8"/>
        <v>-1.5259386377866974E-2</v>
      </c>
    </row>
    <row r="523" spans="1:3">
      <c r="A523" s="108">
        <v>44550</v>
      </c>
      <c r="B523" s="41">
        <v>16614.2</v>
      </c>
      <c r="C523" s="41">
        <f t="shared" si="8"/>
        <v>-2.1842545274709746E-2</v>
      </c>
    </row>
    <row r="524" spans="1:3">
      <c r="A524" s="108">
        <v>44551</v>
      </c>
      <c r="B524" s="41">
        <v>16770.849999999999</v>
      </c>
      <c r="C524" s="41">
        <f t="shared" si="8"/>
        <v>9.4286814893282736E-3</v>
      </c>
    </row>
    <row r="525" spans="1:3">
      <c r="A525" s="108">
        <v>44552</v>
      </c>
      <c r="B525" s="41">
        <v>16955.45</v>
      </c>
      <c r="C525" s="41">
        <f t="shared" si="8"/>
        <v>1.1007194030117864E-2</v>
      </c>
    </row>
    <row r="526" spans="1:3">
      <c r="A526" s="108">
        <v>44553</v>
      </c>
      <c r="B526" s="41">
        <v>17072.599999999999</v>
      </c>
      <c r="C526" s="41">
        <f t="shared" si="8"/>
        <v>6.9092828559547412E-3</v>
      </c>
    </row>
    <row r="527" spans="1:3">
      <c r="A527" s="108">
        <v>44554</v>
      </c>
      <c r="B527" s="41">
        <v>17003.75</v>
      </c>
      <c r="C527" s="41">
        <f t="shared" si="8"/>
        <v>-4.0327776671390736E-3</v>
      </c>
    </row>
    <row r="528" spans="1:3">
      <c r="A528" s="108">
        <v>44557</v>
      </c>
      <c r="B528" s="41">
        <v>17086.25</v>
      </c>
      <c r="C528" s="41">
        <f t="shared" si="8"/>
        <v>4.8518709108284937E-3</v>
      </c>
    </row>
    <row r="529" spans="1:3">
      <c r="A529" s="108">
        <v>44558</v>
      </c>
      <c r="B529" s="41">
        <v>17233.25</v>
      </c>
      <c r="C529" s="41">
        <f t="shared" si="8"/>
        <v>8.6034091740434561E-3</v>
      </c>
    </row>
    <row r="530" spans="1:3">
      <c r="A530" s="108">
        <v>44559</v>
      </c>
      <c r="B530" s="41">
        <v>17213.599999999999</v>
      </c>
      <c r="C530" s="41">
        <f t="shared" si="8"/>
        <v>-1.1402376220388758E-3</v>
      </c>
    </row>
    <row r="531" spans="1:3">
      <c r="A531" s="108">
        <v>44560</v>
      </c>
      <c r="B531" s="41">
        <v>17203.95</v>
      </c>
      <c r="C531" s="41">
        <f t="shared" si="8"/>
        <v>-5.6060324394652012E-4</v>
      </c>
    </row>
    <row r="532" spans="1:3">
      <c r="A532" s="108">
        <v>44561</v>
      </c>
      <c r="B532" s="41">
        <v>17354.05</v>
      </c>
      <c r="C532" s="41">
        <f t="shared" si="8"/>
        <v>8.7247405392365442E-3</v>
      </c>
    </row>
    <row r="533" spans="1:3">
      <c r="A533" s="108">
        <v>44564</v>
      </c>
      <c r="B533" s="41">
        <v>17625.7</v>
      </c>
      <c r="C533" s="41">
        <f t="shared" si="8"/>
        <v>1.5653406553513528E-2</v>
      </c>
    </row>
    <row r="534" spans="1:3">
      <c r="A534" s="108">
        <v>44565</v>
      </c>
      <c r="B534" s="41">
        <v>17805.25</v>
      </c>
      <c r="C534" s="41">
        <f t="shared" si="8"/>
        <v>1.0186829459255477E-2</v>
      </c>
    </row>
    <row r="535" spans="1:3">
      <c r="A535" s="108">
        <v>44566</v>
      </c>
      <c r="B535" s="41">
        <v>17925.25</v>
      </c>
      <c r="C535" s="41">
        <f t="shared" si="8"/>
        <v>6.7395852346920151E-3</v>
      </c>
    </row>
    <row r="536" spans="1:3">
      <c r="A536" s="108">
        <v>44567</v>
      </c>
      <c r="B536" s="41">
        <v>17745.900000000001</v>
      </c>
      <c r="C536" s="41">
        <f t="shared" si="8"/>
        <v>-1.0005439254682559E-2</v>
      </c>
    </row>
    <row r="537" spans="1:3">
      <c r="A537" s="108">
        <v>44568</v>
      </c>
      <c r="B537" s="41">
        <v>17812.7</v>
      </c>
      <c r="C537" s="41">
        <f t="shared" si="8"/>
        <v>3.7642497703694526E-3</v>
      </c>
    </row>
    <row r="538" spans="1:3">
      <c r="A538" s="108">
        <v>44571</v>
      </c>
      <c r="B538" s="41">
        <v>18003.3</v>
      </c>
      <c r="C538" s="41">
        <f t="shared" si="8"/>
        <v>1.0700230734251323E-2</v>
      </c>
    </row>
    <row r="539" spans="1:3">
      <c r="A539" s="108">
        <v>44572</v>
      </c>
      <c r="B539" s="41">
        <v>18055.75</v>
      </c>
      <c r="C539" s="41">
        <f t="shared" si="8"/>
        <v>2.9133547738470576E-3</v>
      </c>
    </row>
    <row r="540" spans="1:3">
      <c r="A540" s="108">
        <v>44573</v>
      </c>
      <c r="B540" s="41">
        <v>18212.349999999999</v>
      </c>
      <c r="C540" s="41">
        <f t="shared" si="8"/>
        <v>8.6731373662128994E-3</v>
      </c>
    </row>
    <row r="541" spans="1:3">
      <c r="A541" s="108">
        <v>44574</v>
      </c>
      <c r="B541" s="41">
        <v>18257.8</v>
      </c>
      <c r="C541" s="41">
        <f t="shared" si="8"/>
        <v>2.4955593319917931E-3</v>
      </c>
    </row>
    <row r="542" spans="1:3">
      <c r="A542" s="108">
        <v>44575</v>
      </c>
      <c r="B542" s="41">
        <v>18255.75</v>
      </c>
      <c r="C542" s="41">
        <f t="shared" si="8"/>
        <v>-1.1228077862608159E-4</v>
      </c>
    </row>
    <row r="543" spans="1:3">
      <c r="A543" s="108">
        <v>44578</v>
      </c>
      <c r="B543" s="41">
        <v>18308.099999999999</v>
      </c>
      <c r="C543" s="41">
        <f t="shared" si="8"/>
        <v>2.8675896635305888E-3</v>
      </c>
    </row>
    <row r="544" spans="1:3">
      <c r="A544" s="108">
        <v>44579</v>
      </c>
      <c r="B544" s="41">
        <v>18113.05</v>
      </c>
      <c r="C544" s="41">
        <f t="shared" si="8"/>
        <v>-1.0653754349167816E-2</v>
      </c>
    </row>
    <row r="545" spans="1:3">
      <c r="A545" s="108">
        <v>44580</v>
      </c>
      <c r="B545" s="41">
        <v>17938.400000000001</v>
      </c>
      <c r="C545" s="41">
        <f t="shared" si="8"/>
        <v>-9.6422192838863593E-3</v>
      </c>
    </row>
    <row r="546" spans="1:3">
      <c r="A546" s="108">
        <v>44581</v>
      </c>
      <c r="B546" s="41">
        <v>17757</v>
      </c>
      <c r="C546" s="41">
        <f t="shared" si="8"/>
        <v>-1.0112384605093064E-2</v>
      </c>
    </row>
    <row r="547" spans="1:3">
      <c r="A547" s="108">
        <v>44582</v>
      </c>
      <c r="B547" s="41">
        <v>17617.150000000001</v>
      </c>
      <c r="C547" s="41">
        <f t="shared" si="8"/>
        <v>-7.8757673030353404E-3</v>
      </c>
    </row>
    <row r="548" spans="1:3">
      <c r="A548" s="108">
        <v>44585</v>
      </c>
      <c r="B548" s="41">
        <v>17149.099999999999</v>
      </c>
      <c r="C548" s="41">
        <f t="shared" si="8"/>
        <v>-2.6567861430481256E-2</v>
      </c>
    </row>
    <row r="549" spans="1:3">
      <c r="A549" s="108">
        <v>44586</v>
      </c>
      <c r="B549" s="41">
        <v>17277.95</v>
      </c>
      <c r="C549" s="41">
        <f t="shared" si="8"/>
        <v>7.5135138287141714E-3</v>
      </c>
    </row>
    <row r="550" spans="1:3">
      <c r="A550" s="108">
        <v>44588</v>
      </c>
      <c r="B550" s="41">
        <v>17110.150000000001</v>
      </c>
      <c r="C550" s="41">
        <f t="shared" si="8"/>
        <v>-9.7118003003828154E-3</v>
      </c>
    </row>
    <row r="551" spans="1:3">
      <c r="A551" s="108">
        <v>44589</v>
      </c>
      <c r="B551" s="41">
        <v>17101.95</v>
      </c>
      <c r="C551" s="41">
        <f t="shared" si="8"/>
        <v>-4.7924769800385895E-4</v>
      </c>
    </row>
    <row r="552" spans="1:3">
      <c r="A552" s="108">
        <v>44592</v>
      </c>
      <c r="B552" s="41">
        <v>17339.849999999999</v>
      </c>
      <c r="C552" s="41">
        <f t="shared" si="8"/>
        <v>1.3910694394498744E-2</v>
      </c>
    </row>
    <row r="553" spans="1:3">
      <c r="A553" s="108">
        <v>44593</v>
      </c>
      <c r="B553" s="41">
        <v>17576.849999999999</v>
      </c>
      <c r="C553" s="41">
        <f t="shared" si="8"/>
        <v>1.3667938303964568E-2</v>
      </c>
    </row>
    <row r="554" spans="1:3">
      <c r="A554" s="108">
        <v>44594</v>
      </c>
      <c r="B554" s="41">
        <v>17780</v>
      </c>
      <c r="C554" s="41">
        <f t="shared" si="8"/>
        <v>1.1557816104705989E-2</v>
      </c>
    </row>
    <row r="555" spans="1:3">
      <c r="A555" s="108">
        <v>44595</v>
      </c>
      <c r="B555" s="41">
        <v>17560.2</v>
      </c>
      <c r="C555" s="41">
        <f t="shared" si="8"/>
        <v>-1.2362204724409407E-2</v>
      </c>
    </row>
    <row r="556" spans="1:3">
      <c r="A556" s="108">
        <v>44596</v>
      </c>
      <c r="B556" s="41">
        <v>17516.3</v>
      </c>
      <c r="C556" s="41">
        <f t="shared" si="8"/>
        <v>-2.4999715265202819E-3</v>
      </c>
    </row>
    <row r="557" spans="1:3">
      <c r="A557" s="108">
        <v>44599</v>
      </c>
      <c r="B557" s="41">
        <v>17213.599999999999</v>
      </c>
      <c r="C557" s="41">
        <f t="shared" si="8"/>
        <v>-1.7281046796412527E-2</v>
      </c>
    </row>
    <row r="558" spans="1:3">
      <c r="A558" s="108">
        <v>44600</v>
      </c>
      <c r="B558" s="41">
        <v>17266.75</v>
      </c>
      <c r="C558" s="41">
        <f t="shared" si="8"/>
        <v>3.0876748617373159E-3</v>
      </c>
    </row>
    <row r="559" spans="1:3">
      <c r="A559" s="108">
        <v>44601</v>
      </c>
      <c r="B559" s="41">
        <v>17463.8</v>
      </c>
      <c r="C559" s="41">
        <f t="shared" si="8"/>
        <v>1.1412107084425227E-2</v>
      </c>
    </row>
    <row r="560" spans="1:3">
      <c r="A560" s="108">
        <v>44602</v>
      </c>
      <c r="B560" s="41">
        <v>17605.849999999999</v>
      </c>
      <c r="C560" s="41">
        <f t="shared" si="8"/>
        <v>8.1339685520905695E-3</v>
      </c>
    </row>
    <row r="561" spans="1:3">
      <c r="A561" s="108">
        <v>44603</v>
      </c>
      <c r="B561" s="41">
        <v>17374.75</v>
      </c>
      <c r="C561" s="41">
        <f t="shared" si="8"/>
        <v>-1.3126318808804946E-2</v>
      </c>
    </row>
    <row r="562" spans="1:3">
      <c r="A562" s="108">
        <v>44606</v>
      </c>
      <c r="B562" s="41">
        <v>16842.8</v>
      </c>
      <c r="C562" s="41">
        <f t="shared" si="8"/>
        <v>-3.0616267859969251E-2</v>
      </c>
    </row>
    <row r="563" spans="1:3">
      <c r="A563" s="108">
        <v>44607</v>
      </c>
      <c r="B563" s="41">
        <v>17352.45</v>
      </c>
      <c r="C563" s="41">
        <f t="shared" si="8"/>
        <v>3.0259220557152106E-2</v>
      </c>
    </row>
    <row r="564" spans="1:3">
      <c r="A564" s="108">
        <v>44608</v>
      </c>
      <c r="B564" s="41">
        <v>17322.2</v>
      </c>
      <c r="C564" s="41">
        <f t="shared" si="8"/>
        <v>-1.7432696823791451E-3</v>
      </c>
    </row>
    <row r="565" spans="1:3">
      <c r="A565" s="108">
        <v>44609</v>
      </c>
      <c r="B565" s="41">
        <v>17304.599999999999</v>
      </c>
      <c r="C565" s="41">
        <f t="shared" si="8"/>
        <v>-1.0160372239093292E-3</v>
      </c>
    </row>
    <row r="566" spans="1:3">
      <c r="A566" s="108">
        <v>44610</v>
      </c>
      <c r="B566" s="41">
        <v>17276.3</v>
      </c>
      <c r="C566" s="41">
        <f t="shared" si="8"/>
        <v>-1.6354033031679019E-3</v>
      </c>
    </row>
    <row r="567" spans="1:3">
      <c r="A567" s="108">
        <v>44613</v>
      </c>
      <c r="B567" s="41">
        <v>17206.650000000001</v>
      </c>
      <c r="C567" s="41">
        <f t="shared" si="8"/>
        <v>-4.0315345299628868E-3</v>
      </c>
    </row>
    <row r="568" spans="1:3">
      <c r="A568" s="108">
        <v>44614</v>
      </c>
      <c r="B568" s="41">
        <v>17092.2</v>
      </c>
      <c r="C568" s="41">
        <f t="shared" si="8"/>
        <v>-6.6514981126483495E-3</v>
      </c>
    </row>
    <row r="569" spans="1:3">
      <c r="A569" s="108">
        <v>44615</v>
      </c>
      <c r="B569" s="41">
        <v>17063.25</v>
      </c>
      <c r="C569" s="41">
        <f t="shared" si="8"/>
        <v>-1.6937550461614494E-3</v>
      </c>
    </row>
    <row r="570" spans="1:3">
      <c r="A570" s="108">
        <v>44616</v>
      </c>
      <c r="B570" s="41">
        <v>16247.95</v>
      </c>
      <c r="C570" s="41">
        <f t="shared" si="8"/>
        <v>-4.7781049917219716E-2</v>
      </c>
    </row>
    <row r="571" spans="1:3">
      <c r="A571" s="108">
        <v>44617</v>
      </c>
      <c r="B571" s="41">
        <v>16658.400000000001</v>
      </c>
      <c r="C571" s="41">
        <f t="shared" si="8"/>
        <v>2.5261648392566491E-2</v>
      </c>
    </row>
    <row r="572" spans="1:3">
      <c r="A572" s="108">
        <v>44620</v>
      </c>
      <c r="B572" s="41">
        <v>16793.900000000001</v>
      </c>
      <c r="C572" s="41">
        <f t="shared" si="8"/>
        <v>8.1340344811026265E-3</v>
      </c>
    </row>
    <row r="573" spans="1:3">
      <c r="A573" s="108">
        <v>44622</v>
      </c>
      <c r="B573" s="41">
        <v>16605.95</v>
      </c>
      <c r="C573" s="41">
        <f t="shared" si="8"/>
        <v>-1.1191563603451296E-2</v>
      </c>
    </row>
    <row r="574" spans="1:3">
      <c r="A574" s="108">
        <v>44623</v>
      </c>
      <c r="B574" s="41">
        <v>16498.05</v>
      </c>
      <c r="C574" s="41">
        <f t="shared" si="8"/>
        <v>-6.4976710155095884E-3</v>
      </c>
    </row>
    <row r="575" spans="1:3">
      <c r="A575" s="108">
        <v>44624</v>
      </c>
      <c r="B575" s="41">
        <v>16245.35</v>
      </c>
      <c r="C575" s="41">
        <f t="shared" si="8"/>
        <v>-1.5316961701534359E-2</v>
      </c>
    </row>
    <row r="576" spans="1:3">
      <c r="A576" s="108">
        <v>44627</v>
      </c>
      <c r="B576" s="41">
        <v>15863.15</v>
      </c>
      <c r="C576" s="41">
        <f t="shared" si="8"/>
        <v>-2.3526732264925083E-2</v>
      </c>
    </row>
    <row r="577" spans="1:3">
      <c r="A577" s="108">
        <v>44628</v>
      </c>
      <c r="B577" s="41">
        <v>16013.45</v>
      </c>
      <c r="C577" s="41">
        <f t="shared" si="8"/>
        <v>9.4747890551372897E-3</v>
      </c>
    </row>
    <row r="578" spans="1:3">
      <c r="A578" s="108">
        <v>44629</v>
      </c>
      <c r="B578" s="41">
        <v>16345.35</v>
      </c>
      <c r="C578" s="41">
        <f t="shared" si="8"/>
        <v>2.0726326931423247E-2</v>
      </c>
    </row>
    <row r="579" spans="1:3">
      <c r="A579" s="108">
        <v>44630</v>
      </c>
      <c r="B579" s="41">
        <v>16594.900000000001</v>
      </c>
      <c r="C579" s="41">
        <f t="shared" si="8"/>
        <v>1.5267339029142912E-2</v>
      </c>
    </row>
    <row r="580" spans="1:3">
      <c r="A580" s="108">
        <v>44631</v>
      </c>
      <c r="B580" s="41">
        <v>16630.45</v>
      </c>
      <c r="C580" s="41">
        <f t="shared" si="8"/>
        <v>2.1422244183453513E-3</v>
      </c>
    </row>
    <row r="581" spans="1:3">
      <c r="A581" s="108">
        <v>44634</v>
      </c>
      <c r="B581" s="41">
        <v>16871.3</v>
      </c>
      <c r="C581" s="41">
        <f t="shared" si="8"/>
        <v>1.4482470408196923E-2</v>
      </c>
    </row>
    <row r="582" spans="1:3">
      <c r="A582" s="108">
        <v>44635</v>
      </c>
      <c r="B582" s="41">
        <v>16663</v>
      </c>
      <c r="C582" s="41">
        <f t="shared" si="8"/>
        <v>-1.2346410768583291E-2</v>
      </c>
    </row>
    <row r="583" spans="1:3">
      <c r="A583" s="108">
        <v>44636</v>
      </c>
      <c r="B583" s="41">
        <v>16975.349999999999</v>
      </c>
      <c r="C583" s="41">
        <f t="shared" ref="C583:C646" si="9">(B583-B582)/B582</f>
        <v>1.874512392726391E-2</v>
      </c>
    </row>
    <row r="584" spans="1:3">
      <c r="A584" s="108">
        <v>44637</v>
      </c>
      <c r="B584" s="41">
        <v>17287.05</v>
      </c>
      <c r="C584" s="41">
        <f t="shared" si="9"/>
        <v>1.836191890005218E-2</v>
      </c>
    </row>
    <row r="585" spans="1:3">
      <c r="A585" s="108">
        <v>44641</v>
      </c>
      <c r="B585" s="41">
        <v>17117.599999999999</v>
      </c>
      <c r="C585" s="41">
        <f t="shared" si="9"/>
        <v>-9.8021351242693656E-3</v>
      </c>
    </row>
    <row r="586" spans="1:3">
      <c r="A586" s="108">
        <v>44642</v>
      </c>
      <c r="B586" s="41">
        <v>17315.5</v>
      </c>
      <c r="C586" s="41">
        <f t="shared" si="9"/>
        <v>1.1561200168247972E-2</v>
      </c>
    </row>
    <row r="587" spans="1:3">
      <c r="A587" s="108">
        <v>44643</v>
      </c>
      <c r="B587" s="41">
        <v>17245.650000000001</v>
      </c>
      <c r="C587" s="41">
        <f t="shared" si="9"/>
        <v>-4.033958014495599E-3</v>
      </c>
    </row>
    <row r="588" spans="1:3">
      <c r="A588" s="108">
        <v>44644</v>
      </c>
      <c r="B588" s="41">
        <v>17222.75</v>
      </c>
      <c r="C588" s="41">
        <f t="shared" si="9"/>
        <v>-1.3278710863319999E-3</v>
      </c>
    </row>
    <row r="589" spans="1:3">
      <c r="A589" s="108">
        <v>44645</v>
      </c>
      <c r="B589" s="41">
        <v>17153</v>
      </c>
      <c r="C589" s="41">
        <f t="shared" si="9"/>
        <v>-4.0498758909001172E-3</v>
      </c>
    </row>
    <row r="590" spans="1:3">
      <c r="A590" s="108">
        <v>44648</v>
      </c>
      <c r="B590" s="41">
        <v>17222</v>
      </c>
      <c r="C590" s="41">
        <f t="shared" si="9"/>
        <v>4.022619949862998E-3</v>
      </c>
    </row>
    <row r="591" spans="1:3">
      <c r="A591" s="108">
        <v>44649</v>
      </c>
      <c r="B591" s="41">
        <v>17325.3</v>
      </c>
      <c r="C591" s="41">
        <f t="shared" si="9"/>
        <v>5.9981419115084931E-3</v>
      </c>
    </row>
    <row r="592" spans="1:3">
      <c r="A592" s="108">
        <v>44650</v>
      </c>
      <c r="B592" s="41">
        <v>17498.25</v>
      </c>
      <c r="C592" s="41">
        <f t="shared" si="9"/>
        <v>9.982511125348521E-3</v>
      </c>
    </row>
    <row r="593" spans="1:3">
      <c r="A593" s="108">
        <v>44651</v>
      </c>
      <c r="B593" s="41">
        <v>17464.75</v>
      </c>
      <c r="C593" s="41">
        <f t="shared" si="9"/>
        <v>-1.9144771620019144E-3</v>
      </c>
    </row>
    <row r="594" spans="1:3">
      <c r="A594" s="108">
        <v>44652</v>
      </c>
      <c r="B594" s="41">
        <v>17670.45</v>
      </c>
      <c r="C594" s="41">
        <f t="shared" si="9"/>
        <v>1.1778009991554459E-2</v>
      </c>
    </row>
    <row r="595" spans="1:3">
      <c r="A595" s="108">
        <v>44655</v>
      </c>
      <c r="B595" s="41">
        <v>18053.400000000001</v>
      </c>
      <c r="C595" s="41">
        <f t="shared" si="9"/>
        <v>2.1671774063478901E-2</v>
      </c>
    </row>
    <row r="596" spans="1:3">
      <c r="A596" s="108">
        <v>44656</v>
      </c>
      <c r="B596" s="41">
        <v>17957.400000000001</v>
      </c>
      <c r="C596" s="41">
        <f t="shared" si="9"/>
        <v>-5.3175579115291296E-3</v>
      </c>
    </row>
    <row r="597" spans="1:3">
      <c r="A597" s="108">
        <v>44657</v>
      </c>
      <c r="B597" s="41">
        <v>17807.650000000001</v>
      </c>
      <c r="C597" s="41">
        <f t="shared" si="9"/>
        <v>-8.3391805049728793E-3</v>
      </c>
    </row>
    <row r="598" spans="1:3">
      <c r="A598" s="108">
        <v>44658</v>
      </c>
      <c r="B598" s="41">
        <v>17639.55</v>
      </c>
      <c r="C598" s="41">
        <f t="shared" si="9"/>
        <v>-9.4397632478177736E-3</v>
      </c>
    </row>
    <row r="599" spans="1:3">
      <c r="A599" s="108">
        <v>44659</v>
      </c>
      <c r="B599" s="41">
        <v>17784.349999999999</v>
      </c>
      <c r="C599" s="41">
        <f t="shared" si="9"/>
        <v>8.2088261888766598E-3</v>
      </c>
    </row>
    <row r="600" spans="1:3">
      <c r="A600" s="108">
        <v>44662</v>
      </c>
      <c r="B600" s="41">
        <v>17674.95</v>
      </c>
      <c r="C600" s="41">
        <f t="shared" si="9"/>
        <v>-6.1514758762618721E-3</v>
      </c>
    </row>
    <row r="601" spans="1:3">
      <c r="A601" s="108">
        <v>44663</v>
      </c>
      <c r="B601" s="41">
        <v>17530.3</v>
      </c>
      <c r="C601" s="41">
        <f t="shared" si="9"/>
        <v>-8.1838986814673567E-3</v>
      </c>
    </row>
    <row r="602" spans="1:3">
      <c r="A602" s="108">
        <v>44664</v>
      </c>
      <c r="B602" s="41">
        <v>17475.650000000001</v>
      </c>
      <c r="C602" s="41">
        <f t="shared" si="9"/>
        <v>-3.1174594844353958E-3</v>
      </c>
    </row>
    <row r="603" spans="1:3">
      <c r="A603" s="108">
        <v>44669</v>
      </c>
      <c r="B603" s="41">
        <v>17173.650000000001</v>
      </c>
      <c r="C603" s="41">
        <f t="shared" si="9"/>
        <v>-1.7281188396425881E-2</v>
      </c>
    </row>
    <row r="604" spans="1:3">
      <c r="A604" s="108">
        <v>44670</v>
      </c>
      <c r="B604" s="41">
        <v>16958.650000000001</v>
      </c>
      <c r="C604" s="41">
        <f t="shared" si="9"/>
        <v>-1.2519179091224054E-2</v>
      </c>
    </row>
    <row r="605" spans="1:3">
      <c r="A605" s="108">
        <v>44671</v>
      </c>
      <c r="B605" s="41">
        <v>17136.55</v>
      </c>
      <c r="C605" s="41">
        <f t="shared" si="9"/>
        <v>1.049022180421188E-2</v>
      </c>
    </row>
    <row r="606" spans="1:3">
      <c r="A606" s="108">
        <v>44672</v>
      </c>
      <c r="B606" s="41">
        <v>17392.599999999999</v>
      </c>
      <c r="C606" s="41">
        <f t="shared" si="9"/>
        <v>1.4941747317867323E-2</v>
      </c>
    </row>
    <row r="607" spans="1:3">
      <c r="A607" s="108">
        <v>44673</v>
      </c>
      <c r="B607" s="41">
        <v>17171.95</v>
      </c>
      <c r="C607" s="41">
        <f t="shared" si="9"/>
        <v>-1.2686429860975233E-2</v>
      </c>
    </row>
    <row r="608" spans="1:3">
      <c r="A608" s="108">
        <v>44676</v>
      </c>
      <c r="B608" s="41">
        <v>16953.95</v>
      </c>
      <c r="C608" s="41">
        <f t="shared" si="9"/>
        <v>-1.2695121986728355E-2</v>
      </c>
    </row>
    <row r="609" spans="1:3">
      <c r="A609" s="108">
        <v>44677</v>
      </c>
      <c r="B609" s="41">
        <v>17200.8</v>
      </c>
      <c r="C609" s="41">
        <f t="shared" si="9"/>
        <v>1.4560028783852643E-2</v>
      </c>
    </row>
    <row r="610" spans="1:3">
      <c r="A610" s="108">
        <v>44678</v>
      </c>
      <c r="B610" s="41">
        <v>17038.400000000001</v>
      </c>
      <c r="C610" s="41">
        <f t="shared" si="9"/>
        <v>-9.4414213292403747E-3</v>
      </c>
    </row>
    <row r="611" spans="1:3">
      <c r="A611" s="108">
        <v>44679</v>
      </c>
      <c r="B611" s="41">
        <v>17245.05</v>
      </c>
      <c r="C611" s="41">
        <f t="shared" si="9"/>
        <v>1.2128486242839574E-2</v>
      </c>
    </row>
    <row r="612" spans="1:3">
      <c r="A612" s="108">
        <v>44680</v>
      </c>
      <c r="B612" s="41">
        <v>17102.55</v>
      </c>
      <c r="C612" s="41">
        <f t="shared" si="9"/>
        <v>-8.2632407560430388E-3</v>
      </c>
    </row>
    <row r="613" spans="1:3">
      <c r="A613" s="108">
        <v>44683</v>
      </c>
      <c r="B613" s="41">
        <v>17069.099999999999</v>
      </c>
      <c r="C613" s="41">
        <f t="shared" si="9"/>
        <v>-1.9558486892305958E-3</v>
      </c>
    </row>
    <row r="614" spans="1:3">
      <c r="A614" s="108">
        <v>44685</v>
      </c>
      <c r="B614" s="41">
        <v>16677.599999999999</v>
      </c>
      <c r="C614" s="41">
        <f t="shared" si="9"/>
        <v>-2.2936182927043608E-2</v>
      </c>
    </row>
    <row r="615" spans="1:3">
      <c r="A615" s="108">
        <v>44686</v>
      </c>
      <c r="B615" s="41">
        <v>16682.650000000001</v>
      </c>
      <c r="C615" s="41">
        <f t="shared" si="9"/>
        <v>3.0280136230650159E-4</v>
      </c>
    </row>
    <row r="616" spans="1:3">
      <c r="A616" s="108">
        <v>44687</v>
      </c>
      <c r="B616" s="41">
        <v>16411.25</v>
      </c>
      <c r="C616" s="41">
        <f t="shared" si="9"/>
        <v>-1.6268398605737183E-2</v>
      </c>
    </row>
    <row r="617" spans="1:3">
      <c r="A617" s="108">
        <v>44690</v>
      </c>
      <c r="B617" s="41">
        <v>16301.85</v>
      </c>
      <c r="C617" s="41">
        <f t="shared" si="9"/>
        <v>-6.6661588849112434E-3</v>
      </c>
    </row>
    <row r="618" spans="1:3">
      <c r="A618" s="108">
        <v>44691</v>
      </c>
      <c r="B618" s="41">
        <v>16240.05</v>
      </c>
      <c r="C618" s="41">
        <f t="shared" si="9"/>
        <v>-3.7909807782552955E-3</v>
      </c>
    </row>
    <row r="619" spans="1:3">
      <c r="A619" s="108">
        <v>44692</v>
      </c>
      <c r="B619" s="41">
        <v>16167.1</v>
      </c>
      <c r="C619" s="41">
        <f t="shared" si="9"/>
        <v>-4.4919812439000442E-3</v>
      </c>
    </row>
    <row r="620" spans="1:3">
      <c r="A620" s="108">
        <v>44693</v>
      </c>
      <c r="B620" s="41">
        <v>15808</v>
      </c>
      <c r="C620" s="41">
        <f t="shared" si="9"/>
        <v>-2.2211775766835137E-2</v>
      </c>
    </row>
    <row r="621" spans="1:3">
      <c r="A621" s="108">
        <v>44694</v>
      </c>
      <c r="B621" s="41">
        <v>15782.15</v>
      </c>
      <c r="C621" s="41">
        <f t="shared" si="9"/>
        <v>-1.6352479757085251E-3</v>
      </c>
    </row>
    <row r="622" spans="1:3">
      <c r="A622" s="108">
        <v>44697</v>
      </c>
      <c r="B622" s="41">
        <v>15842.3</v>
      </c>
      <c r="C622" s="41">
        <f t="shared" si="9"/>
        <v>3.8112677930446509E-3</v>
      </c>
    </row>
    <row r="623" spans="1:3">
      <c r="A623" s="108">
        <v>44698</v>
      </c>
      <c r="B623" s="41">
        <v>16259.3</v>
      </c>
      <c r="C623" s="41">
        <f t="shared" si="9"/>
        <v>2.6321935577536093E-2</v>
      </c>
    </row>
    <row r="624" spans="1:3">
      <c r="A624" s="108">
        <v>44699</v>
      </c>
      <c r="B624" s="41">
        <v>16240.3</v>
      </c>
      <c r="C624" s="41">
        <f t="shared" si="9"/>
        <v>-1.1685619922136869E-3</v>
      </c>
    </row>
    <row r="625" spans="1:3">
      <c r="A625" s="108">
        <v>44700</v>
      </c>
      <c r="B625" s="41">
        <v>15809.4</v>
      </c>
      <c r="C625" s="41">
        <f t="shared" si="9"/>
        <v>-2.6532761094314739E-2</v>
      </c>
    </row>
    <row r="626" spans="1:3">
      <c r="A626" s="108">
        <v>44701</v>
      </c>
      <c r="B626" s="41">
        <v>16266.15</v>
      </c>
      <c r="C626" s="41">
        <f t="shared" si="9"/>
        <v>2.8891039508140728E-2</v>
      </c>
    </row>
    <row r="627" spans="1:3">
      <c r="A627" s="108">
        <v>44704</v>
      </c>
      <c r="B627" s="41">
        <v>16214.7</v>
      </c>
      <c r="C627" s="41">
        <f t="shared" si="9"/>
        <v>-3.1630103005320194E-3</v>
      </c>
    </row>
    <row r="628" spans="1:3">
      <c r="A628" s="108">
        <v>44705</v>
      </c>
      <c r="B628" s="41">
        <v>16125.15</v>
      </c>
      <c r="C628" s="41">
        <f t="shared" si="9"/>
        <v>-5.5227663786564718E-3</v>
      </c>
    </row>
    <row r="629" spans="1:3">
      <c r="A629" s="108">
        <v>44706</v>
      </c>
      <c r="B629" s="41">
        <v>16025.8</v>
      </c>
      <c r="C629" s="41">
        <f t="shared" si="9"/>
        <v>-6.1611829967473395E-3</v>
      </c>
    </row>
    <row r="630" spans="1:3">
      <c r="A630" s="108">
        <v>44707</v>
      </c>
      <c r="B630" s="41">
        <v>16170.15</v>
      </c>
      <c r="C630" s="41">
        <f t="shared" si="9"/>
        <v>9.0073506470816044E-3</v>
      </c>
    </row>
    <row r="631" spans="1:3">
      <c r="A631" s="108">
        <v>44708</v>
      </c>
      <c r="B631" s="41">
        <v>16352.45</v>
      </c>
      <c r="C631" s="41">
        <f t="shared" si="9"/>
        <v>1.1273859549849637E-2</v>
      </c>
    </row>
    <row r="632" spans="1:3">
      <c r="A632" s="108">
        <v>44711</v>
      </c>
      <c r="B632" s="41">
        <v>16661.400000000001</v>
      </c>
      <c r="C632" s="41">
        <f t="shared" si="9"/>
        <v>1.8893193374693133E-2</v>
      </c>
    </row>
    <row r="633" spans="1:3">
      <c r="A633" s="108">
        <v>44712</v>
      </c>
      <c r="B633" s="41">
        <v>16584.55</v>
      </c>
      <c r="C633" s="41">
        <f t="shared" si="9"/>
        <v>-4.61245753658169E-3</v>
      </c>
    </row>
    <row r="634" spans="1:3">
      <c r="A634" s="108">
        <v>44713</v>
      </c>
      <c r="B634" s="41">
        <v>16522.75</v>
      </c>
      <c r="C634" s="41">
        <f t="shared" si="9"/>
        <v>-3.7263597746094571E-3</v>
      </c>
    </row>
    <row r="635" spans="1:3">
      <c r="A635" s="108">
        <v>44714</v>
      </c>
      <c r="B635" s="41">
        <v>16628</v>
      </c>
      <c r="C635" s="41">
        <f t="shared" si="9"/>
        <v>6.3700049931155528E-3</v>
      </c>
    </row>
    <row r="636" spans="1:3">
      <c r="A636" s="108">
        <v>44715</v>
      </c>
      <c r="B636" s="41">
        <v>16584.3</v>
      </c>
      <c r="C636" s="41">
        <f t="shared" si="9"/>
        <v>-2.6280971854703346E-3</v>
      </c>
    </row>
    <row r="637" spans="1:3">
      <c r="A637" s="108">
        <v>44718</v>
      </c>
      <c r="B637" s="41">
        <v>16569.55</v>
      </c>
      <c r="C637" s="41">
        <f t="shared" si="9"/>
        <v>-8.8939539202739944E-4</v>
      </c>
    </row>
    <row r="638" spans="1:3">
      <c r="A638" s="108">
        <v>44719</v>
      </c>
      <c r="B638" s="41">
        <v>16416.349999999999</v>
      </c>
      <c r="C638" s="41">
        <f t="shared" si="9"/>
        <v>-9.2458757178077097E-3</v>
      </c>
    </row>
    <row r="639" spans="1:3">
      <c r="A639" s="108">
        <v>44720</v>
      </c>
      <c r="B639" s="41">
        <v>16356.25</v>
      </c>
      <c r="C639" s="41">
        <f t="shared" si="9"/>
        <v>-3.6609843235553916E-3</v>
      </c>
    </row>
    <row r="640" spans="1:3">
      <c r="A640" s="108">
        <v>44721</v>
      </c>
      <c r="B640" s="41">
        <v>16478.099999999999</v>
      </c>
      <c r="C640" s="41">
        <f t="shared" si="9"/>
        <v>7.4497516239968543E-3</v>
      </c>
    </row>
    <row r="641" spans="1:3">
      <c r="A641" s="108">
        <v>44722</v>
      </c>
      <c r="B641" s="41">
        <v>16201.8</v>
      </c>
      <c r="C641" s="41">
        <f t="shared" si="9"/>
        <v>-1.6767709869463063E-2</v>
      </c>
    </row>
    <row r="642" spans="1:3">
      <c r="A642" s="108">
        <v>44725</v>
      </c>
      <c r="B642" s="41">
        <v>15774.4</v>
      </c>
      <c r="C642" s="41">
        <f t="shared" si="9"/>
        <v>-2.6379784962164678E-2</v>
      </c>
    </row>
    <row r="643" spans="1:3">
      <c r="A643" s="108">
        <v>44726</v>
      </c>
      <c r="B643" s="41">
        <v>15732.1</v>
      </c>
      <c r="C643" s="41">
        <f t="shared" si="9"/>
        <v>-2.6815599959427471E-3</v>
      </c>
    </row>
    <row r="644" spans="1:3">
      <c r="A644" s="108">
        <v>44727</v>
      </c>
      <c r="B644" s="41">
        <v>15692.15</v>
      </c>
      <c r="C644" s="41">
        <f t="shared" si="9"/>
        <v>-2.5393939779178067E-3</v>
      </c>
    </row>
    <row r="645" spans="1:3">
      <c r="A645" s="108">
        <v>44728</v>
      </c>
      <c r="B645" s="41">
        <v>15360.6</v>
      </c>
      <c r="C645" s="41">
        <f t="shared" si="9"/>
        <v>-2.1128398594201514E-2</v>
      </c>
    </row>
    <row r="646" spans="1:3">
      <c r="A646" s="108">
        <v>44729</v>
      </c>
      <c r="B646" s="41">
        <v>15293.5</v>
      </c>
      <c r="C646" s="41">
        <f t="shared" si="9"/>
        <v>-4.3683189458745336E-3</v>
      </c>
    </row>
    <row r="647" spans="1:3">
      <c r="A647" s="108">
        <v>44732</v>
      </c>
      <c r="B647" s="41">
        <v>15350.15</v>
      </c>
      <c r="C647" s="41">
        <f t="shared" ref="C647:C710" si="10">(B647-B646)/B646</f>
        <v>3.7041880537483007E-3</v>
      </c>
    </row>
    <row r="648" spans="1:3">
      <c r="A648" s="108">
        <v>44733</v>
      </c>
      <c r="B648" s="41">
        <v>15638.8</v>
      </c>
      <c r="C648" s="41">
        <f t="shared" si="10"/>
        <v>1.8804376504464104E-2</v>
      </c>
    </row>
    <row r="649" spans="1:3">
      <c r="A649" s="108">
        <v>44734</v>
      </c>
      <c r="B649" s="41">
        <v>15413.3</v>
      </c>
      <c r="C649" s="41">
        <f t="shared" si="10"/>
        <v>-1.4419264905235697E-2</v>
      </c>
    </row>
    <row r="650" spans="1:3">
      <c r="A650" s="108">
        <v>44735</v>
      </c>
      <c r="B650" s="41">
        <v>15556.65</v>
      </c>
      <c r="C650" s="41">
        <f t="shared" si="10"/>
        <v>9.3004093866985247E-3</v>
      </c>
    </row>
    <row r="651" spans="1:3">
      <c r="A651" s="108">
        <v>44736</v>
      </c>
      <c r="B651" s="41">
        <v>15699.25</v>
      </c>
      <c r="C651" s="41">
        <f t="shared" si="10"/>
        <v>9.1664979285386236E-3</v>
      </c>
    </row>
    <row r="652" spans="1:3">
      <c r="A652" s="108">
        <v>44739</v>
      </c>
      <c r="B652" s="41">
        <v>15832.05</v>
      </c>
      <c r="C652" s="41">
        <f t="shared" si="10"/>
        <v>8.4590028186059384E-3</v>
      </c>
    </row>
    <row r="653" spans="1:3">
      <c r="A653" s="108">
        <v>44740</v>
      </c>
      <c r="B653" s="41">
        <v>15850.2</v>
      </c>
      <c r="C653" s="41">
        <f t="shared" si="10"/>
        <v>1.1464087089164989E-3</v>
      </c>
    </row>
    <row r="654" spans="1:3">
      <c r="A654" s="108">
        <v>44741</v>
      </c>
      <c r="B654" s="41">
        <v>15799.1</v>
      </c>
      <c r="C654" s="41">
        <f t="shared" si="10"/>
        <v>-3.2239340828507123E-3</v>
      </c>
    </row>
    <row r="655" spans="1:3">
      <c r="A655" s="108">
        <v>44742</v>
      </c>
      <c r="B655" s="41">
        <v>15780.25</v>
      </c>
      <c r="C655" s="41">
        <f t="shared" si="10"/>
        <v>-1.1931059364141225E-3</v>
      </c>
    </row>
    <row r="656" spans="1:3">
      <c r="A656" s="108">
        <v>44743</v>
      </c>
      <c r="B656" s="41">
        <v>15752.05</v>
      </c>
      <c r="C656" s="41">
        <f t="shared" si="10"/>
        <v>-1.7870439314966954E-3</v>
      </c>
    </row>
    <row r="657" spans="1:3">
      <c r="A657" s="108">
        <v>44746</v>
      </c>
      <c r="B657" s="41">
        <v>15835.35</v>
      </c>
      <c r="C657" s="41">
        <f t="shared" si="10"/>
        <v>5.2882005834161963E-3</v>
      </c>
    </row>
    <row r="658" spans="1:3">
      <c r="A658" s="108">
        <v>44747</v>
      </c>
      <c r="B658" s="41">
        <v>15810.85</v>
      </c>
      <c r="C658" s="41">
        <f t="shared" si="10"/>
        <v>-1.5471713602793749E-3</v>
      </c>
    </row>
    <row r="659" spans="1:3">
      <c r="A659" s="108">
        <v>44748</v>
      </c>
      <c r="B659" s="41">
        <v>15989.8</v>
      </c>
      <c r="C659" s="41">
        <f t="shared" si="10"/>
        <v>1.1318177074603763E-2</v>
      </c>
    </row>
    <row r="660" spans="1:3">
      <c r="A660" s="108">
        <v>44749</v>
      </c>
      <c r="B660" s="41">
        <v>16132.9</v>
      </c>
      <c r="C660" s="41">
        <f t="shared" si="10"/>
        <v>8.9494552777395816E-3</v>
      </c>
    </row>
    <row r="661" spans="1:3">
      <c r="A661" s="108">
        <v>44750</v>
      </c>
      <c r="B661" s="41">
        <v>16220.6</v>
      </c>
      <c r="C661" s="41">
        <f t="shared" si="10"/>
        <v>5.4360964240775514E-3</v>
      </c>
    </row>
    <row r="662" spans="1:3">
      <c r="A662" s="108">
        <v>44753</v>
      </c>
      <c r="B662" s="41">
        <v>16216</v>
      </c>
      <c r="C662" s="41">
        <f t="shared" si="10"/>
        <v>-2.8359000283592243E-4</v>
      </c>
    </row>
    <row r="663" spans="1:3">
      <c r="A663" s="108">
        <v>44754</v>
      </c>
      <c r="B663" s="41">
        <v>16058.3</v>
      </c>
      <c r="C663" s="41">
        <f t="shared" si="10"/>
        <v>-9.724962999506705E-3</v>
      </c>
    </row>
    <row r="664" spans="1:3">
      <c r="A664" s="108">
        <v>44755</v>
      </c>
      <c r="B664" s="41">
        <v>15966.65</v>
      </c>
      <c r="C664" s="41">
        <f t="shared" si="10"/>
        <v>-5.7073289202468278E-3</v>
      </c>
    </row>
    <row r="665" spans="1:3">
      <c r="A665" s="108">
        <v>44756</v>
      </c>
      <c r="B665" s="41">
        <v>15938.65</v>
      </c>
      <c r="C665" s="41">
        <f t="shared" si="10"/>
        <v>-1.7536552752142748E-3</v>
      </c>
    </row>
    <row r="666" spans="1:3">
      <c r="A666" s="108">
        <v>44757</v>
      </c>
      <c r="B666" s="41">
        <v>16049.2</v>
      </c>
      <c r="C666" s="41">
        <f t="shared" si="10"/>
        <v>6.9359701103921031E-3</v>
      </c>
    </row>
    <row r="667" spans="1:3">
      <c r="A667" s="108">
        <v>44760</v>
      </c>
      <c r="B667" s="41">
        <v>16278.5</v>
      </c>
      <c r="C667" s="41">
        <f t="shared" si="10"/>
        <v>1.428731650175705E-2</v>
      </c>
    </row>
    <row r="668" spans="1:3">
      <c r="A668" s="108">
        <v>44761</v>
      </c>
      <c r="B668" s="41">
        <v>16340.55</v>
      </c>
      <c r="C668" s="41">
        <f t="shared" si="10"/>
        <v>3.8117762693122385E-3</v>
      </c>
    </row>
    <row r="669" spans="1:3">
      <c r="A669" s="108">
        <v>44762</v>
      </c>
      <c r="B669" s="41">
        <v>16520.849999999999</v>
      </c>
      <c r="C669" s="41">
        <f t="shared" si="10"/>
        <v>1.1033900327712303E-2</v>
      </c>
    </row>
    <row r="670" spans="1:3">
      <c r="A670" s="108">
        <v>44763</v>
      </c>
      <c r="B670" s="41">
        <v>16605.25</v>
      </c>
      <c r="C670" s="41">
        <f t="shared" si="10"/>
        <v>5.1086959811390735E-3</v>
      </c>
    </row>
    <row r="671" spans="1:3">
      <c r="A671" s="108">
        <v>44764</v>
      </c>
      <c r="B671" s="41">
        <v>16719.45</v>
      </c>
      <c r="C671" s="41">
        <f t="shared" si="10"/>
        <v>6.8773430089881654E-3</v>
      </c>
    </row>
    <row r="672" spans="1:3">
      <c r="A672" s="108">
        <v>44767</v>
      </c>
      <c r="B672" s="41">
        <v>16631</v>
      </c>
      <c r="C672" s="41">
        <f t="shared" si="10"/>
        <v>-5.2902457915781154E-3</v>
      </c>
    </row>
    <row r="673" spans="1:3">
      <c r="A673" s="108">
        <v>44768</v>
      </c>
      <c r="B673" s="41">
        <v>16483.849999999999</v>
      </c>
      <c r="C673" s="41">
        <f t="shared" si="10"/>
        <v>-8.8479345800012901E-3</v>
      </c>
    </row>
    <row r="674" spans="1:3">
      <c r="A674" s="108">
        <v>44769</v>
      </c>
      <c r="B674" s="41">
        <v>16641.8</v>
      </c>
      <c r="C674" s="41">
        <f t="shared" si="10"/>
        <v>9.5821061220528417E-3</v>
      </c>
    </row>
    <row r="675" spans="1:3">
      <c r="A675" s="108">
        <v>44770</v>
      </c>
      <c r="B675" s="41">
        <v>16929.599999999999</v>
      </c>
      <c r="C675" s="41">
        <f t="shared" si="10"/>
        <v>1.7293802353110798E-2</v>
      </c>
    </row>
    <row r="676" spans="1:3">
      <c r="A676" s="108">
        <v>44771</v>
      </c>
      <c r="B676" s="41">
        <v>17158.25</v>
      </c>
      <c r="C676" s="41">
        <f t="shared" si="10"/>
        <v>1.3505930441357237E-2</v>
      </c>
    </row>
    <row r="677" spans="1:3">
      <c r="A677" s="108">
        <v>44774</v>
      </c>
      <c r="B677" s="41">
        <v>17340.05</v>
      </c>
      <c r="C677" s="41">
        <f t="shared" si="10"/>
        <v>1.0595486136406642E-2</v>
      </c>
    </row>
    <row r="678" spans="1:3">
      <c r="A678" s="108">
        <v>44775</v>
      </c>
      <c r="B678" s="41">
        <v>17345.45</v>
      </c>
      <c r="C678" s="41">
        <f t="shared" si="10"/>
        <v>3.114177871460264E-4</v>
      </c>
    </row>
    <row r="679" spans="1:3">
      <c r="A679" s="108">
        <v>44776</v>
      </c>
      <c r="B679" s="41">
        <v>17388.150000000001</v>
      </c>
      <c r="C679" s="41">
        <f t="shared" si="10"/>
        <v>2.461740687039006E-3</v>
      </c>
    </row>
    <row r="680" spans="1:3">
      <c r="A680" s="108">
        <v>44777</v>
      </c>
      <c r="B680" s="41">
        <v>17382</v>
      </c>
      <c r="C680" s="41">
        <f t="shared" si="10"/>
        <v>-3.5368915036973193E-4</v>
      </c>
    </row>
    <row r="681" spans="1:3">
      <c r="A681" s="108">
        <v>44778</v>
      </c>
      <c r="B681" s="41">
        <v>17397.5</v>
      </c>
      <c r="C681" s="41">
        <f t="shared" si="10"/>
        <v>8.9172707398458174E-4</v>
      </c>
    </row>
    <row r="682" spans="1:3">
      <c r="A682" s="108">
        <v>44781</v>
      </c>
      <c r="B682" s="41">
        <v>17525.099999999999</v>
      </c>
      <c r="C682" s="41">
        <f t="shared" si="10"/>
        <v>7.3343871245867822E-3</v>
      </c>
    </row>
    <row r="683" spans="1:3">
      <c r="A683" s="108">
        <v>44783</v>
      </c>
      <c r="B683" s="41">
        <v>17534.75</v>
      </c>
      <c r="C683" s="41">
        <f t="shared" si="10"/>
        <v>5.5063879806685587E-4</v>
      </c>
    </row>
    <row r="684" spans="1:3">
      <c r="A684" s="108">
        <v>44784</v>
      </c>
      <c r="B684" s="41">
        <v>17659</v>
      </c>
      <c r="C684" s="41">
        <f t="shared" si="10"/>
        <v>7.0859293688247619E-3</v>
      </c>
    </row>
    <row r="685" spans="1:3">
      <c r="A685" s="108">
        <v>44785</v>
      </c>
      <c r="B685" s="41">
        <v>17698.150000000001</v>
      </c>
      <c r="C685" s="41">
        <f t="shared" si="10"/>
        <v>2.2169998301150378E-3</v>
      </c>
    </row>
    <row r="686" spans="1:3">
      <c r="A686" s="108">
        <v>44789</v>
      </c>
      <c r="B686" s="41">
        <v>17825.25</v>
      </c>
      <c r="C686" s="41">
        <f t="shared" si="10"/>
        <v>7.181541573554215E-3</v>
      </c>
    </row>
    <row r="687" spans="1:3">
      <c r="A687" s="108">
        <v>44790</v>
      </c>
      <c r="B687" s="41">
        <v>17944.25</v>
      </c>
      <c r="C687" s="41">
        <f t="shared" si="10"/>
        <v>6.675923198833116E-3</v>
      </c>
    </row>
    <row r="688" spans="1:3">
      <c r="A688" s="108">
        <v>44791</v>
      </c>
      <c r="B688" s="41">
        <v>17956.5</v>
      </c>
      <c r="C688" s="41">
        <f t="shared" si="10"/>
        <v>6.8266993605193866E-4</v>
      </c>
    </row>
    <row r="689" spans="1:3">
      <c r="A689" s="108">
        <v>44792</v>
      </c>
      <c r="B689" s="41">
        <v>17758.45</v>
      </c>
      <c r="C689" s="41">
        <f t="shared" si="10"/>
        <v>-1.102943223902204E-2</v>
      </c>
    </row>
    <row r="690" spans="1:3">
      <c r="A690" s="108">
        <v>44795</v>
      </c>
      <c r="B690" s="41">
        <v>17490.7</v>
      </c>
      <c r="C690" s="41">
        <f t="shared" si="10"/>
        <v>-1.507732938403971E-2</v>
      </c>
    </row>
    <row r="691" spans="1:3">
      <c r="A691" s="108">
        <v>44796</v>
      </c>
      <c r="B691" s="41">
        <v>17577.5</v>
      </c>
      <c r="C691" s="41">
        <f t="shared" si="10"/>
        <v>4.9626372872440365E-3</v>
      </c>
    </row>
    <row r="692" spans="1:3">
      <c r="A692" s="108">
        <v>44797</v>
      </c>
      <c r="B692" s="41">
        <v>17604.95</v>
      </c>
      <c r="C692" s="41">
        <f t="shared" si="10"/>
        <v>1.5616555255298381E-3</v>
      </c>
    </row>
    <row r="693" spans="1:3">
      <c r="A693" s="108">
        <v>44798</v>
      </c>
      <c r="B693" s="41">
        <v>17522.45</v>
      </c>
      <c r="C693" s="41">
        <f t="shared" si="10"/>
        <v>-4.6861820113093195E-3</v>
      </c>
    </row>
    <row r="694" spans="1:3">
      <c r="A694" s="108">
        <v>44799</v>
      </c>
      <c r="B694" s="41">
        <v>17558.900000000001</v>
      </c>
      <c r="C694" s="41">
        <f t="shared" si="10"/>
        <v>2.0801885581069272E-3</v>
      </c>
    </row>
    <row r="695" spans="1:3">
      <c r="A695" s="108">
        <v>44802</v>
      </c>
      <c r="B695" s="41">
        <v>17312.900000000001</v>
      </c>
      <c r="C695" s="41">
        <f t="shared" si="10"/>
        <v>-1.4009989236227781E-2</v>
      </c>
    </row>
    <row r="696" spans="1:3">
      <c r="A696" s="108">
        <v>44803</v>
      </c>
      <c r="B696" s="41">
        <v>17759.3</v>
      </c>
      <c r="C696" s="41">
        <f t="shared" si="10"/>
        <v>2.5784241808131381E-2</v>
      </c>
    </row>
    <row r="697" spans="1:3">
      <c r="A697" s="108">
        <v>44805</v>
      </c>
      <c r="B697" s="41">
        <v>17542.8</v>
      </c>
      <c r="C697" s="41">
        <f t="shared" si="10"/>
        <v>-1.219079580839335E-2</v>
      </c>
    </row>
    <row r="698" spans="1:3">
      <c r="A698" s="108">
        <v>44806</v>
      </c>
      <c r="B698" s="41">
        <v>17539.45</v>
      </c>
      <c r="C698" s="41">
        <f t="shared" si="10"/>
        <v>-1.909615340765753E-4</v>
      </c>
    </row>
    <row r="699" spans="1:3">
      <c r="A699" s="108">
        <v>44809</v>
      </c>
      <c r="B699" s="41">
        <v>17665.8</v>
      </c>
      <c r="C699" s="41">
        <f t="shared" si="10"/>
        <v>7.2037606652431254E-3</v>
      </c>
    </row>
    <row r="700" spans="1:3">
      <c r="A700" s="108">
        <v>44810</v>
      </c>
      <c r="B700" s="41">
        <v>17655.599999999999</v>
      </c>
      <c r="C700" s="41">
        <f t="shared" si="10"/>
        <v>-5.7738681520229645E-4</v>
      </c>
    </row>
    <row r="701" spans="1:3">
      <c r="A701" s="108">
        <v>44811</v>
      </c>
      <c r="B701" s="41">
        <v>17624.400000000001</v>
      </c>
      <c r="C701" s="41">
        <f t="shared" si="10"/>
        <v>-1.7671447019640845E-3</v>
      </c>
    </row>
    <row r="702" spans="1:3">
      <c r="A702" s="108">
        <v>44812</v>
      </c>
      <c r="B702" s="41">
        <v>17798.75</v>
      </c>
      <c r="C702" s="41">
        <f t="shared" si="10"/>
        <v>9.8925353487210078E-3</v>
      </c>
    </row>
    <row r="703" spans="1:3">
      <c r="A703" s="108">
        <v>44813</v>
      </c>
      <c r="B703" s="41">
        <v>17833.349999999999</v>
      </c>
      <c r="C703" s="41">
        <f t="shared" si="10"/>
        <v>1.9439567385349278E-3</v>
      </c>
    </row>
    <row r="704" spans="1:3">
      <c r="A704" s="108">
        <v>44816</v>
      </c>
      <c r="B704" s="41">
        <v>17936.349999999999</v>
      </c>
      <c r="C704" s="41">
        <f t="shared" si="10"/>
        <v>5.775695536733144E-3</v>
      </c>
    </row>
    <row r="705" spans="1:3">
      <c r="A705" s="108">
        <v>44817</v>
      </c>
      <c r="B705" s="41">
        <v>18070.05</v>
      </c>
      <c r="C705" s="41">
        <f t="shared" si="10"/>
        <v>7.4541364324403094E-3</v>
      </c>
    </row>
    <row r="706" spans="1:3">
      <c r="A706" s="108">
        <v>44818</v>
      </c>
      <c r="B706" s="41">
        <v>18003.75</v>
      </c>
      <c r="C706" s="41">
        <f t="shared" si="10"/>
        <v>-3.6690545958643875E-3</v>
      </c>
    </row>
    <row r="707" spans="1:3">
      <c r="A707" s="108">
        <v>44819</v>
      </c>
      <c r="B707" s="41">
        <v>17877.400000000001</v>
      </c>
      <c r="C707" s="41">
        <f t="shared" si="10"/>
        <v>-7.0179823647850336E-3</v>
      </c>
    </row>
    <row r="708" spans="1:3">
      <c r="A708" s="108">
        <v>44820</v>
      </c>
      <c r="B708" s="41">
        <v>17530.849999999999</v>
      </c>
      <c r="C708" s="41">
        <f t="shared" si="10"/>
        <v>-1.9384809871681726E-2</v>
      </c>
    </row>
    <row r="709" spans="1:3">
      <c r="A709" s="108">
        <v>44823</v>
      </c>
      <c r="B709" s="41">
        <v>17622.25</v>
      </c>
      <c r="C709" s="41">
        <f t="shared" si="10"/>
        <v>5.2136661941663675E-3</v>
      </c>
    </row>
    <row r="710" spans="1:3">
      <c r="A710" s="108">
        <v>44824</v>
      </c>
      <c r="B710" s="41">
        <v>17816.25</v>
      </c>
      <c r="C710" s="41">
        <f t="shared" si="10"/>
        <v>1.1008809885230319E-2</v>
      </c>
    </row>
    <row r="711" spans="1:3">
      <c r="A711" s="108">
        <v>44825</v>
      </c>
      <c r="B711" s="41">
        <v>17718.349999999999</v>
      </c>
      <c r="C711" s="41">
        <f t="shared" ref="C711:C774" si="11">(B711-B710)/B710</f>
        <v>-5.4949835122431179E-3</v>
      </c>
    </row>
    <row r="712" spans="1:3">
      <c r="A712" s="108">
        <v>44826</v>
      </c>
      <c r="B712" s="41">
        <v>17629.8</v>
      </c>
      <c r="C712" s="41">
        <f t="shared" si="11"/>
        <v>-4.997643685783342E-3</v>
      </c>
    </row>
    <row r="713" spans="1:3">
      <c r="A713" s="108">
        <v>44827</v>
      </c>
      <c r="B713" s="41">
        <v>17327.349999999999</v>
      </c>
      <c r="C713" s="41">
        <f t="shared" si="11"/>
        <v>-1.7155611521401305E-2</v>
      </c>
    </row>
    <row r="714" spans="1:3">
      <c r="A714" s="108">
        <v>44830</v>
      </c>
      <c r="B714" s="41">
        <v>17016.3</v>
      </c>
      <c r="C714" s="41">
        <f t="shared" si="11"/>
        <v>-1.7951388989083692E-2</v>
      </c>
    </row>
    <row r="715" spans="1:3">
      <c r="A715" s="108">
        <v>44831</v>
      </c>
      <c r="B715" s="41">
        <v>17007.400000000001</v>
      </c>
      <c r="C715" s="41">
        <f t="shared" si="11"/>
        <v>-5.2302792028806604E-4</v>
      </c>
    </row>
    <row r="716" spans="1:3">
      <c r="A716" s="108">
        <v>44832</v>
      </c>
      <c r="B716" s="41">
        <v>16858.599999999999</v>
      </c>
      <c r="C716" s="41">
        <f t="shared" si="11"/>
        <v>-8.7491327304586759E-3</v>
      </c>
    </row>
    <row r="717" spans="1:3">
      <c r="A717" s="108">
        <v>44833</v>
      </c>
      <c r="B717" s="41">
        <v>16818.099999999999</v>
      </c>
      <c r="C717" s="41">
        <f t="shared" si="11"/>
        <v>-2.4023347134400248E-3</v>
      </c>
    </row>
    <row r="718" spans="1:3">
      <c r="A718" s="108">
        <v>44834</v>
      </c>
      <c r="B718" s="41">
        <v>17094.349999999999</v>
      </c>
      <c r="C718" s="41">
        <f t="shared" si="11"/>
        <v>1.6425755584756899E-2</v>
      </c>
    </row>
    <row r="719" spans="1:3">
      <c r="A719" s="108">
        <v>44837</v>
      </c>
      <c r="B719" s="41">
        <v>16887.349999999999</v>
      </c>
      <c r="C719" s="41">
        <f t="shared" si="11"/>
        <v>-1.2109264172080249E-2</v>
      </c>
    </row>
    <row r="720" spans="1:3">
      <c r="A720" s="108">
        <v>44838</v>
      </c>
      <c r="B720" s="41">
        <v>17274.3</v>
      </c>
      <c r="C720" s="41">
        <f t="shared" si="11"/>
        <v>2.2913601009039355E-2</v>
      </c>
    </row>
    <row r="721" spans="1:3">
      <c r="A721" s="108">
        <v>44840</v>
      </c>
      <c r="B721" s="41">
        <v>17331.8</v>
      </c>
      <c r="C721" s="41">
        <f t="shared" si="11"/>
        <v>3.3286442865991675E-3</v>
      </c>
    </row>
    <row r="722" spans="1:3">
      <c r="A722" s="108">
        <v>44841</v>
      </c>
      <c r="B722" s="41">
        <v>17314.650000000001</v>
      </c>
      <c r="C722" s="41">
        <f t="shared" si="11"/>
        <v>-9.8951061055388466E-4</v>
      </c>
    </row>
    <row r="723" spans="1:3">
      <c r="A723" s="108">
        <v>44844</v>
      </c>
      <c r="B723" s="41">
        <v>17241</v>
      </c>
      <c r="C723" s="41">
        <f t="shared" si="11"/>
        <v>-4.2536233767359695E-3</v>
      </c>
    </row>
    <row r="724" spans="1:3">
      <c r="A724" s="108">
        <v>44845</v>
      </c>
      <c r="B724" s="41">
        <v>16983.55</v>
      </c>
      <c r="C724" s="41">
        <f t="shared" si="11"/>
        <v>-1.4932428513427338E-2</v>
      </c>
    </row>
    <row r="725" spans="1:3">
      <c r="A725" s="108">
        <v>44846</v>
      </c>
      <c r="B725" s="41">
        <v>17123.599999999999</v>
      </c>
      <c r="C725" s="41">
        <f t="shared" si="11"/>
        <v>8.2462147195373914E-3</v>
      </c>
    </row>
    <row r="726" spans="1:3">
      <c r="A726" s="108">
        <v>44847</v>
      </c>
      <c r="B726" s="41">
        <v>17014.349999999999</v>
      </c>
      <c r="C726" s="41">
        <f t="shared" si="11"/>
        <v>-6.3800836272746393E-3</v>
      </c>
    </row>
    <row r="727" spans="1:3">
      <c r="A727" s="108">
        <v>44848</v>
      </c>
      <c r="B727" s="41">
        <v>17185.7</v>
      </c>
      <c r="C727" s="41">
        <f t="shared" si="11"/>
        <v>1.0070910731235821E-2</v>
      </c>
    </row>
    <row r="728" spans="1:3">
      <c r="A728" s="108">
        <v>44851</v>
      </c>
      <c r="B728" s="41">
        <v>17311.8</v>
      </c>
      <c r="C728" s="41">
        <f t="shared" si="11"/>
        <v>7.3374957086414019E-3</v>
      </c>
    </row>
    <row r="729" spans="1:3">
      <c r="A729" s="108">
        <v>44852</v>
      </c>
      <c r="B729" s="41">
        <v>17486.95</v>
      </c>
      <c r="C729" s="41">
        <f t="shared" si="11"/>
        <v>1.0117376587067866E-2</v>
      </c>
    </row>
    <row r="730" spans="1:3">
      <c r="A730" s="108">
        <v>44853</v>
      </c>
      <c r="B730" s="41">
        <v>17512.25</v>
      </c>
      <c r="C730" s="41">
        <f t="shared" si="11"/>
        <v>1.4467931800570867E-3</v>
      </c>
    </row>
    <row r="731" spans="1:3">
      <c r="A731" s="108">
        <v>44854</v>
      </c>
      <c r="B731" s="41">
        <v>17563.95</v>
      </c>
      <c r="C731" s="41">
        <f t="shared" si="11"/>
        <v>2.9522191608731445E-3</v>
      </c>
    </row>
    <row r="732" spans="1:3">
      <c r="A732" s="108">
        <v>44855</v>
      </c>
      <c r="B732" s="41">
        <v>17576.3</v>
      </c>
      <c r="C732" s="41">
        <f t="shared" si="11"/>
        <v>7.0314479373936639E-4</v>
      </c>
    </row>
    <row r="733" spans="1:3">
      <c r="A733" s="108">
        <v>44858</v>
      </c>
      <c r="B733" s="41">
        <v>17730.75</v>
      </c>
      <c r="C733" s="41">
        <f t="shared" si="11"/>
        <v>8.7874012164107767E-3</v>
      </c>
    </row>
    <row r="734" spans="1:3">
      <c r="A734" s="108">
        <v>44859</v>
      </c>
      <c r="B734" s="41">
        <v>17656.349999999999</v>
      </c>
      <c r="C734" s="41">
        <f t="shared" si="11"/>
        <v>-4.1960999957701426E-3</v>
      </c>
    </row>
    <row r="735" spans="1:3">
      <c r="A735" s="108">
        <v>44861</v>
      </c>
      <c r="B735" s="41">
        <v>17736.95</v>
      </c>
      <c r="C735" s="41">
        <f t="shared" si="11"/>
        <v>4.564929897742296E-3</v>
      </c>
    </row>
    <row r="736" spans="1:3">
      <c r="A736" s="108">
        <v>44862</v>
      </c>
      <c r="B736" s="41">
        <v>17786.8</v>
      </c>
      <c r="C736" s="41">
        <f t="shared" si="11"/>
        <v>2.8105170280120621E-3</v>
      </c>
    </row>
    <row r="737" spans="1:3">
      <c r="A737" s="108">
        <v>44865</v>
      </c>
      <c r="B737" s="41">
        <v>18012.2</v>
      </c>
      <c r="C737" s="41">
        <f t="shared" si="11"/>
        <v>1.2672318798209991E-2</v>
      </c>
    </row>
    <row r="738" spans="1:3">
      <c r="A738" s="108">
        <v>44866</v>
      </c>
      <c r="B738" s="41">
        <v>18145.400000000001</v>
      </c>
      <c r="C738" s="41">
        <f t="shared" si="11"/>
        <v>7.3949878415740843E-3</v>
      </c>
    </row>
    <row r="739" spans="1:3">
      <c r="A739" s="108">
        <v>44867</v>
      </c>
      <c r="B739" s="41">
        <v>18082.849999999999</v>
      </c>
      <c r="C739" s="41">
        <f t="shared" si="11"/>
        <v>-3.4471546507656432E-3</v>
      </c>
    </row>
    <row r="740" spans="1:3">
      <c r="A740" s="108">
        <v>44868</v>
      </c>
      <c r="B740" s="41">
        <v>18052.7</v>
      </c>
      <c r="C740" s="41">
        <f t="shared" si="11"/>
        <v>-1.6673256704555874E-3</v>
      </c>
    </row>
    <row r="741" spans="1:3">
      <c r="A741" s="108">
        <v>44869</v>
      </c>
      <c r="B741" s="41">
        <v>18117.150000000001</v>
      </c>
      <c r="C741" s="41">
        <f t="shared" si="11"/>
        <v>3.5701030870728878E-3</v>
      </c>
    </row>
    <row r="742" spans="1:3">
      <c r="A742" s="108">
        <v>44872</v>
      </c>
      <c r="B742" s="41">
        <v>18202.8</v>
      </c>
      <c r="C742" s="41">
        <f t="shared" si="11"/>
        <v>4.7275647659812837E-3</v>
      </c>
    </row>
    <row r="743" spans="1:3">
      <c r="A743" s="108">
        <v>44874</v>
      </c>
      <c r="B743" s="41">
        <v>18157</v>
      </c>
      <c r="C743" s="41">
        <f t="shared" si="11"/>
        <v>-2.5160964247258263E-3</v>
      </c>
    </row>
    <row r="744" spans="1:3">
      <c r="A744" s="108">
        <v>44875</v>
      </c>
      <c r="B744" s="41">
        <v>18028.2</v>
      </c>
      <c r="C744" s="41">
        <f t="shared" si="11"/>
        <v>-7.0936828771272385E-3</v>
      </c>
    </row>
    <row r="745" spans="1:3">
      <c r="A745" s="108">
        <v>44876</v>
      </c>
      <c r="B745" s="41">
        <v>18349.7</v>
      </c>
      <c r="C745" s="41">
        <f t="shared" si="11"/>
        <v>1.7833172474234809E-2</v>
      </c>
    </row>
    <row r="746" spans="1:3">
      <c r="A746" s="108">
        <v>44879</v>
      </c>
      <c r="B746" s="41">
        <v>18329.150000000001</v>
      </c>
      <c r="C746" s="41">
        <f t="shared" si="11"/>
        <v>-1.1199093173184995E-3</v>
      </c>
    </row>
    <row r="747" spans="1:3">
      <c r="A747" s="108">
        <v>44880</v>
      </c>
      <c r="B747" s="41">
        <v>18403.400000000001</v>
      </c>
      <c r="C747" s="41">
        <f t="shared" si="11"/>
        <v>4.0509243472828796E-3</v>
      </c>
    </row>
    <row r="748" spans="1:3">
      <c r="A748" s="108">
        <v>44881</v>
      </c>
      <c r="B748" s="41">
        <v>18409.650000000001</v>
      </c>
      <c r="C748" s="41">
        <f t="shared" si="11"/>
        <v>3.3961115880761162E-4</v>
      </c>
    </row>
    <row r="749" spans="1:3">
      <c r="A749" s="108">
        <v>44882</v>
      </c>
      <c r="B749" s="41">
        <v>18343.900000000001</v>
      </c>
      <c r="C749" s="41">
        <f t="shared" si="11"/>
        <v>-3.571496470601016E-3</v>
      </c>
    </row>
    <row r="750" spans="1:3">
      <c r="A750" s="108">
        <v>44883</v>
      </c>
      <c r="B750" s="41">
        <v>18307.650000000001</v>
      </c>
      <c r="C750" s="41">
        <f t="shared" si="11"/>
        <v>-1.9761337556353882E-3</v>
      </c>
    </row>
    <row r="751" spans="1:3">
      <c r="A751" s="108">
        <v>44886</v>
      </c>
      <c r="B751" s="41">
        <v>18159.95</v>
      </c>
      <c r="C751" s="41">
        <f t="shared" si="11"/>
        <v>-8.0676657025888481E-3</v>
      </c>
    </row>
    <row r="752" spans="1:3">
      <c r="A752" s="108">
        <v>44887</v>
      </c>
      <c r="B752" s="41">
        <v>18244.2</v>
      </c>
      <c r="C752" s="41">
        <f t="shared" si="11"/>
        <v>4.6393299541022965E-3</v>
      </c>
    </row>
    <row r="753" spans="1:3">
      <c r="A753" s="108">
        <v>44888</v>
      </c>
      <c r="B753" s="41">
        <v>18267.25</v>
      </c>
      <c r="C753" s="41">
        <f t="shared" si="11"/>
        <v>1.2634152223720016E-3</v>
      </c>
    </row>
    <row r="754" spans="1:3">
      <c r="A754" s="108">
        <v>44889</v>
      </c>
      <c r="B754" s="41">
        <v>18484.099999999999</v>
      </c>
      <c r="C754" s="41">
        <f t="shared" si="11"/>
        <v>1.1870971273727493E-2</v>
      </c>
    </row>
    <row r="755" spans="1:3">
      <c r="A755" s="108">
        <v>44890</v>
      </c>
      <c r="B755" s="41">
        <v>18512.75</v>
      </c>
      <c r="C755" s="41">
        <f t="shared" si="11"/>
        <v>1.5499807943043728E-3</v>
      </c>
    </row>
    <row r="756" spans="1:3">
      <c r="A756" s="108">
        <v>44893</v>
      </c>
      <c r="B756" s="41">
        <v>18562.75</v>
      </c>
      <c r="C756" s="41">
        <f t="shared" si="11"/>
        <v>2.7008413120687092E-3</v>
      </c>
    </row>
    <row r="757" spans="1:3">
      <c r="A757" s="108">
        <v>44894</v>
      </c>
      <c r="B757" s="41">
        <v>18618.05</v>
      </c>
      <c r="C757" s="41">
        <f t="shared" si="11"/>
        <v>2.9790844567749537E-3</v>
      </c>
    </row>
    <row r="758" spans="1:3">
      <c r="A758" s="108">
        <v>44895</v>
      </c>
      <c r="B758" s="41">
        <v>18758.349999999999</v>
      </c>
      <c r="C758" s="41">
        <f t="shared" si="11"/>
        <v>7.5356978845797108E-3</v>
      </c>
    </row>
    <row r="759" spans="1:3">
      <c r="A759" s="108">
        <v>44896</v>
      </c>
      <c r="B759" s="41">
        <v>18812.5</v>
      </c>
      <c r="C759" s="41">
        <f t="shared" si="11"/>
        <v>2.8867144498317529E-3</v>
      </c>
    </row>
    <row r="760" spans="1:3">
      <c r="A760" s="108">
        <v>44897</v>
      </c>
      <c r="B760" s="41">
        <v>18696.099999999999</v>
      </c>
      <c r="C760" s="41">
        <f t="shared" si="11"/>
        <v>-6.1873754152824692E-3</v>
      </c>
    </row>
    <row r="761" spans="1:3">
      <c r="A761" s="108">
        <v>44900</v>
      </c>
      <c r="B761" s="41">
        <v>18701.05</v>
      </c>
      <c r="C761" s="41">
        <f t="shared" si="11"/>
        <v>2.6476109990857601E-4</v>
      </c>
    </row>
    <row r="762" spans="1:3">
      <c r="A762" s="108">
        <v>44901</v>
      </c>
      <c r="B762" s="41">
        <v>18642.75</v>
      </c>
      <c r="C762" s="41">
        <f t="shared" si="11"/>
        <v>-3.1174720136034756E-3</v>
      </c>
    </row>
    <row r="763" spans="1:3">
      <c r="A763" s="108">
        <v>44902</v>
      </c>
      <c r="B763" s="41">
        <v>18560.5</v>
      </c>
      <c r="C763" s="41">
        <f t="shared" si="11"/>
        <v>-4.4119027503989484E-3</v>
      </c>
    </row>
    <row r="764" spans="1:3">
      <c r="A764" s="108">
        <v>44903</v>
      </c>
      <c r="B764" s="41">
        <v>18609.349999999999</v>
      </c>
      <c r="C764" s="41">
        <f t="shared" si="11"/>
        <v>2.6319334069663286E-3</v>
      </c>
    </row>
    <row r="765" spans="1:3">
      <c r="A765" s="108">
        <v>44904</v>
      </c>
      <c r="B765" s="41">
        <v>18496.599999999999</v>
      </c>
      <c r="C765" s="41">
        <f t="shared" si="11"/>
        <v>-6.0587822788007112E-3</v>
      </c>
    </row>
    <row r="766" spans="1:3">
      <c r="A766" s="108">
        <v>44907</v>
      </c>
      <c r="B766" s="41">
        <v>18497.150000000001</v>
      </c>
      <c r="C766" s="41">
        <f t="shared" si="11"/>
        <v>2.9735194576457857E-5</v>
      </c>
    </row>
    <row r="767" spans="1:3">
      <c r="A767" s="108">
        <v>44908</v>
      </c>
      <c r="B767" s="41">
        <v>18608</v>
      </c>
      <c r="C767" s="41">
        <f t="shared" si="11"/>
        <v>5.9928151093546055E-3</v>
      </c>
    </row>
    <row r="768" spans="1:3">
      <c r="A768" s="108">
        <v>44909</v>
      </c>
      <c r="B768" s="41">
        <v>18660.3</v>
      </c>
      <c r="C768" s="41">
        <f t="shared" si="11"/>
        <v>2.8106190885640193E-3</v>
      </c>
    </row>
    <row r="769" spans="1:3">
      <c r="A769" s="108">
        <v>44910</v>
      </c>
      <c r="B769" s="41">
        <v>18414.900000000001</v>
      </c>
      <c r="C769" s="41">
        <f t="shared" si="11"/>
        <v>-1.3150913972444056E-2</v>
      </c>
    </row>
    <row r="770" spans="1:3">
      <c r="A770" s="108">
        <v>44911</v>
      </c>
      <c r="B770" s="41">
        <v>18269</v>
      </c>
      <c r="C770" s="41">
        <f t="shared" si="11"/>
        <v>-7.9229319735649641E-3</v>
      </c>
    </row>
    <row r="771" spans="1:3">
      <c r="A771" s="108">
        <v>44914</v>
      </c>
      <c r="B771" s="41">
        <v>18420.45</v>
      </c>
      <c r="C771" s="41">
        <f t="shared" si="11"/>
        <v>8.2899994526247044E-3</v>
      </c>
    </row>
    <row r="772" spans="1:3">
      <c r="A772" s="108">
        <v>44915</v>
      </c>
      <c r="B772" s="41">
        <v>18385.3</v>
      </c>
      <c r="C772" s="41">
        <f t="shared" si="11"/>
        <v>-1.9082052827157562E-3</v>
      </c>
    </row>
    <row r="773" spans="1:3">
      <c r="A773" s="108">
        <v>44916</v>
      </c>
      <c r="B773" s="41">
        <v>18199.099999999999</v>
      </c>
      <c r="C773" s="41">
        <f t="shared" si="11"/>
        <v>-1.0127656334136551E-2</v>
      </c>
    </row>
    <row r="774" spans="1:3">
      <c r="A774" s="108">
        <v>44917</v>
      </c>
      <c r="B774" s="41">
        <v>18127.349999999999</v>
      </c>
      <c r="C774" s="41">
        <f t="shared" si="11"/>
        <v>-3.9425026512300062E-3</v>
      </c>
    </row>
    <row r="775" spans="1:3">
      <c r="A775" s="108">
        <v>44918</v>
      </c>
      <c r="B775" s="41">
        <v>17806.8</v>
      </c>
      <c r="C775" s="41">
        <f t="shared" ref="C775:C838" si="12">(B775-B774)/B774</f>
        <v>-1.7683224519855319E-2</v>
      </c>
    </row>
    <row r="776" spans="1:3">
      <c r="A776" s="108">
        <v>44921</v>
      </c>
      <c r="B776" s="41">
        <v>18014.599999999999</v>
      </c>
      <c r="C776" s="41">
        <f t="shared" si="12"/>
        <v>1.1669699216029792E-2</v>
      </c>
    </row>
    <row r="777" spans="1:3">
      <c r="A777" s="108">
        <v>44922</v>
      </c>
      <c r="B777" s="41">
        <v>18132.3</v>
      </c>
      <c r="C777" s="41">
        <f t="shared" si="12"/>
        <v>6.5335894219133777E-3</v>
      </c>
    </row>
    <row r="778" spans="1:3">
      <c r="A778" s="108">
        <v>44923</v>
      </c>
      <c r="B778" s="41">
        <v>18122.5</v>
      </c>
      <c r="C778" s="41">
        <f t="shared" si="12"/>
        <v>-5.4047197542503008E-4</v>
      </c>
    </row>
    <row r="779" spans="1:3">
      <c r="A779" s="108">
        <v>44924</v>
      </c>
      <c r="B779" s="41">
        <v>18191</v>
      </c>
      <c r="C779" s="41">
        <f t="shared" si="12"/>
        <v>3.7798317009242652E-3</v>
      </c>
    </row>
    <row r="780" spans="1:3">
      <c r="A780" s="108">
        <v>44925</v>
      </c>
      <c r="B780" s="41">
        <v>18105.3</v>
      </c>
      <c r="C780" s="41">
        <f t="shared" si="12"/>
        <v>-4.7111208839536439E-3</v>
      </c>
    </row>
    <row r="781" spans="1:3">
      <c r="A781" s="108">
        <v>44928</v>
      </c>
      <c r="B781" s="41">
        <v>18197.45</v>
      </c>
      <c r="C781" s="41">
        <f t="shared" si="12"/>
        <v>5.0896698756718456E-3</v>
      </c>
    </row>
    <row r="782" spans="1:3">
      <c r="A782" s="108">
        <v>44929</v>
      </c>
      <c r="B782" s="41">
        <v>18232.55</v>
      </c>
      <c r="C782" s="41">
        <f t="shared" si="12"/>
        <v>1.9288416783669439E-3</v>
      </c>
    </row>
    <row r="783" spans="1:3">
      <c r="A783" s="108">
        <v>44930</v>
      </c>
      <c r="B783" s="41">
        <v>18042.95</v>
      </c>
      <c r="C783" s="41">
        <f t="shared" si="12"/>
        <v>-1.0398984234240332E-2</v>
      </c>
    </row>
    <row r="784" spans="1:3">
      <c r="A784" s="108">
        <v>44931</v>
      </c>
      <c r="B784" s="41">
        <v>17992.150000000001</v>
      </c>
      <c r="C784" s="41">
        <f t="shared" si="12"/>
        <v>-2.8155041165662639E-3</v>
      </c>
    </row>
    <row r="785" spans="1:3">
      <c r="A785" s="108">
        <v>44932</v>
      </c>
      <c r="B785" s="41">
        <v>17859.45</v>
      </c>
      <c r="C785" s="41">
        <f t="shared" si="12"/>
        <v>-7.3754387330030443E-3</v>
      </c>
    </row>
    <row r="786" spans="1:3">
      <c r="A786" s="108">
        <v>44935</v>
      </c>
      <c r="B786" s="41">
        <v>18101.2</v>
      </c>
      <c r="C786" s="41">
        <f t="shared" si="12"/>
        <v>1.3536251116355766E-2</v>
      </c>
    </row>
    <row r="787" spans="1:3">
      <c r="A787" s="108">
        <v>44936</v>
      </c>
      <c r="B787" s="41">
        <v>17914.150000000001</v>
      </c>
      <c r="C787" s="41">
        <f t="shared" si="12"/>
        <v>-1.0333569045146138E-2</v>
      </c>
    </row>
    <row r="788" spans="1:3">
      <c r="A788" s="108">
        <v>44937</v>
      </c>
      <c r="B788" s="41">
        <v>17895.7</v>
      </c>
      <c r="C788" s="41">
        <f t="shared" si="12"/>
        <v>-1.0299121085845951E-3</v>
      </c>
    </row>
    <row r="789" spans="1:3">
      <c r="A789" s="108">
        <v>44938</v>
      </c>
      <c r="B789" s="41">
        <v>17858.2</v>
      </c>
      <c r="C789" s="41">
        <f t="shared" si="12"/>
        <v>-2.0954754494096348E-3</v>
      </c>
    </row>
    <row r="790" spans="1:3">
      <c r="A790" s="108">
        <v>44939</v>
      </c>
      <c r="B790" s="41">
        <v>17956.599999999999</v>
      </c>
      <c r="C790" s="41">
        <f t="shared" si="12"/>
        <v>5.5100738036307027E-3</v>
      </c>
    </row>
    <row r="791" spans="1:3">
      <c r="A791" s="108">
        <v>44942</v>
      </c>
      <c r="B791" s="41">
        <v>17894.849999999999</v>
      </c>
      <c r="C791" s="41">
        <f t="shared" si="12"/>
        <v>-3.4388469977612692E-3</v>
      </c>
    </row>
    <row r="792" spans="1:3">
      <c r="A792" s="108">
        <v>44943</v>
      </c>
      <c r="B792" s="41">
        <v>18053.3</v>
      </c>
      <c r="C792" s="41">
        <f t="shared" si="12"/>
        <v>8.8545028318203697E-3</v>
      </c>
    </row>
    <row r="793" spans="1:3">
      <c r="A793" s="108">
        <v>44944</v>
      </c>
      <c r="B793" s="41">
        <v>18165.349999999999</v>
      </c>
      <c r="C793" s="41">
        <f t="shared" si="12"/>
        <v>6.2066215041017029E-3</v>
      </c>
    </row>
    <row r="794" spans="1:3">
      <c r="A794" s="108">
        <v>44945</v>
      </c>
      <c r="B794" s="41">
        <v>18107.849999999999</v>
      </c>
      <c r="C794" s="41">
        <f t="shared" si="12"/>
        <v>-3.1653670311884994E-3</v>
      </c>
    </row>
    <row r="795" spans="1:3">
      <c r="A795" s="108">
        <v>44946</v>
      </c>
      <c r="B795" s="41">
        <v>18027.650000000001</v>
      </c>
      <c r="C795" s="41">
        <f t="shared" si="12"/>
        <v>-4.4290183539181681E-3</v>
      </c>
    </row>
    <row r="796" spans="1:3">
      <c r="A796" s="108">
        <v>44949</v>
      </c>
      <c r="B796" s="41">
        <v>18118.55</v>
      </c>
      <c r="C796" s="41">
        <f t="shared" si="12"/>
        <v>5.0422545367808788E-3</v>
      </c>
    </row>
    <row r="797" spans="1:3">
      <c r="A797" s="108">
        <v>44950</v>
      </c>
      <c r="B797" s="41">
        <v>18118.3</v>
      </c>
      <c r="C797" s="41">
        <f t="shared" si="12"/>
        <v>-1.3798013637956681E-5</v>
      </c>
    </row>
    <row r="798" spans="1:3">
      <c r="A798" s="108">
        <v>44951</v>
      </c>
      <c r="B798" s="41">
        <v>17891.95</v>
      </c>
      <c r="C798" s="41">
        <f t="shared" si="12"/>
        <v>-1.2492893924926652E-2</v>
      </c>
    </row>
    <row r="799" spans="1:3">
      <c r="A799" s="108">
        <v>44953</v>
      </c>
      <c r="B799" s="41">
        <v>17604.349999999999</v>
      </c>
      <c r="C799" s="41">
        <f t="shared" si="12"/>
        <v>-1.6074268036742903E-2</v>
      </c>
    </row>
    <row r="800" spans="1:3">
      <c r="A800" s="108">
        <v>44956</v>
      </c>
      <c r="B800" s="41">
        <v>17648.95</v>
      </c>
      <c r="C800" s="41">
        <f t="shared" si="12"/>
        <v>2.5334647402489832E-3</v>
      </c>
    </row>
    <row r="801" spans="1:3">
      <c r="A801" s="108">
        <v>44957</v>
      </c>
      <c r="B801" s="41">
        <v>17662.150000000001</v>
      </c>
      <c r="C801" s="41">
        <f t="shared" si="12"/>
        <v>7.4791984792300546E-4</v>
      </c>
    </row>
    <row r="802" spans="1:3">
      <c r="A802" s="108">
        <v>44958</v>
      </c>
      <c r="B802" s="41">
        <v>17616.3</v>
      </c>
      <c r="C802" s="41">
        <f t="shared" si="12"/>
        <v>-2.595946699580865E-3</v>
      </c>
    </row>
    <row r="803" spans="1:3">
      <c r="A803" s="108">
        <v>44959</v>
      </c>
      <c r="B803" s="41">
        <v>17610.400000000001</v>
      </c>
      <c r="C803" s="41">
        <f t="shared" si="12"/>
        <v>-3.349170938277514E-4</v>
      </c>
    </row>
    <row r="804" spans="1:3">
      <c r="A804" s="108">
        <v>44960</v>
      </c>
      <c r="B804" s="41">
        <v>17854.05</v>
      </c>
      <c r="C804" s="41">
        <f t="shared" si="12"/>
        <v>1.3835574433289295E-2</v>
      </c>
    </row>
    <row r="805" spans="1:3">
      <c r="A805" s="108">
        <v>44963</v>
      </c>
      <c r="B805" s="41">
        <v>17764.599999999999</v>
      </c>
      <c r="C805" s="41">
        <f t="shared" si="12"/>
        <v>-5.0100677437332555E-3</v>
      </c>
    </row>
    <row r="806" spans="1:3">
      <c r="A806" s="108">
        <v>44964</v>
      </c>
      <c r="B806" s="41">
        <v>17721.5</v>
      </c>
      <c r="C806" s="41">
        <f t="shared" si="12"/>
        <v>-2.4261734010334345E-3</v>
      </c>
    </row>
    <row r="807" spans="1:3">
      <c r="A807" s="108">
        <v>44965</v>
      </c>
      <c r="B807" s="41">
        <v>17871.7</v>
      </c>
      <c r="C807" s="41">
        <f t="shared" si="12"/>
        <v>8.4755805095505874E-3</v>
      </c>
    </row>
    <row r="808" spans="1:3">
      <c r="A808" s="108">
        <v>44966</v>
      </c>
      <c r="B808" s="41">
        <v>17893.45</v>
      </c>
      <c r="C808" s="41">
        <f t="shared" si="12"/>
        <v>1.2170078951638623E-3</v>
      </c>
    </row>
    <row r="809" spans="1:3">
      <c r="A809" s="108">
        <v>44967</v>
      </c>
      <c r="B809" s="41">
        <v>17856.5</v>
      </c>
      <c r="C809" s="41">
        <f t="shared" si="12"/>
        <v>-2.0650014390741151E-3</v>
      </c>
    </row>
    <row r="810" spans="1:3">
      <c r="A810" s="108">
        <v>44970</v>
      </c>
      <c r="B810" s="41">
        <v>17770.900000000001</v>
      </c>
      <c r="C810" s="41">
        <f t="shared" si="12"/>
        <v>-4.7937725758126475E-3</v>
      </c>
    </row>
    <row r="811" spans="1:3">
      <c r="A811" s="108">
        <v>44971</v>
      </c>
      <c r="B811" s="41">
        <v>17929.849999999999</v>
      </c>
      <c r="C811" s="41">
        <f t="shared" si="12"/>
        <v>8.9443978639234412E-3</v>
      </c>
    </row>
    <row r="812" spans="1:3">
      <c r="A812" s="108">
        <v>44972</v>
      </c>
      <c r="B812" s="41">
        <v>18015.849999999999</v>
      </c>
      <c r="C812" s="41">
        <f t="shared" si="12"/>
        <v>4.7964706899388454E-3</v>
      </c>
    </row>
    <row r="813" spans="1:3">
      <c r="A813" s="108">
        <v>44973</v>
      </c>
      <c r="B813" s="41">
        <v>18035.849999999999</v>
      </c>
      <c r="C813" s="41">
        <f t="shared" si="12"/>
        <v>1.1101335768226312E-3</v>
      </c>
    </row>
    <row r="814" spans="1:3">
      <c r="A814" s="108">
        <v>44974</v>
      </c>
      <c r="B814" s="41">
        <v>17944.2</v>
      </c>
      <c r="C814" s="41">
        <f t="shared" si="12"/>
        <v>-5.0815459210404737E-3</v>
      </c>
    </row>
    <row r="815" spans="1:3">
      <c r="A815" s="108">
        <v>44977</v>
      </c>
      <c r="B815" s="41">
        <v>17844.599999999999</v>
      </c>
      <c r="C815" s="41">
        <f t="shared" si="12"/>
        <v>-5.5505400073562585E-3</v>
      </c>
    </row>
    <row r="816" spans="1:3">
      <c r="A816" s="108">
        <v>44978</v>
      </c>
      <c r="B816" s="41">
        <v>17826.7</v>
      </c>
      <c r="C816" s="41">
        <f t="shared" si="12"/>
        <v>-1.0031045806573316E-3</v>
      </c>
    </row>
    <row r="817" spans="1:3">
      <c r="A817" s="108">
        <v>44979</v>
      </c>
      <c r="B817" s="41">
        <v>17554.3</v>
      </c>
      <c r="C817" s="41">
        <f t="shared" si="12"/>
        <v>-1.5280450111349909E-2</v>
      </c>
    </row>
    <row r="818" spans="1:3">
      <c r="A818" s="108">
        <v>44980</v>
      </c>
      <c r="B818" s="41">
        <v>17511.25</v>
      </c>
      <c r="C818" s="41">
        <f t="shared" si="12"/>
        <v>-2.4523905823643937E-3</v>
      </c>
    </row>
    <row r="819" spans="1:3">
      <c r="A819" s="108">
        <v>44981</v>
      </c>
      <c r="B819" s="41">
        <v>17465.8</v>
      </c>
      <c r="C819" s="41">
        <f t="shared" si="12"/>
        <v>-2.5954743379256609E-3</v>
      </c>
    </row>
    <row r="820" spans="1:3">
      <c r="A820" s="108">
        <v>44984</v>
      </c>
      <c r="B820" s="41">
        <v>17392.7</v>
      </c>
      <c r="C820" s="41">
        <f t="shared" si="12"/>
        <v>-4.1853221724741235E-3</v>
      </c>
    </row>
    <row r="821" spans="1:3">
      <c r="A821" s="108">
        <v>44985</v>
      </c>
      <c r="B821" s="41">
        <v>17303.95</v>
      </c>
      <c r="C821" s="41">
        <f t="shared" si="12"/>
        <v>-5.1027155070805562E-3</v>
      </c>
    </row>
    <row r="822" spans="1:3">
      <c r="A822" s="108">
        <v>44986</v>
      </c>
      <c r="B822" s="41">
        <v>17450.900000000001</v>
      </c>
      <c r="C822" s="41">
        <f t="shared" si="12"/>
        <v>8.4922806642414427E-3</v>
      </c>
    </row>
    <row r="823" spans="1:3">
      <c r="A823" s="108">
        <v>44987</v>
      </c>
      <c r="B823" s="41">
        <v>17321.900000000001</v>
      </c>
      <c r="C823" s="41">
        <f t="shared" si="12"/>
        <v>-7.392168885272392E-3</v>
      </c>
    </row>
    <row r="824" spans="1:3">
      <c r="A824" s="108">
        <v>44988</v>
      </c>
      <c r="B824" s="41">
        <v>17594.349999999999</v>
      </c>
      <c r="C824" s="41">
        <f t="shared" si="12"/>
        <v>1.5728644086387581E-2</v>
      </c>
    </row>
    <row r="825" spans="1:3">
      <c r="A825" s="108">
        <v>44991</v>
      </c>
      <c r="B825" s="41">
        <v>17711.45</v>
      </c>
      <c r="C825" s="41">
        <f t="shared" si="12"/>
        <v>6.6555456723324359E-3</v>
      </c>
    </row>
    <row r="826" spans="1:3">
      <c r="A826" s="108">
        <v>44993</v>
      </c>
      <c r="B826" s="41">
        <v>17754.400000000001</v>
      </c>
      <c r="C826" s="41">
        <f t="shared" si="12"/>
        <v>2.4249849673516695E-3</v>
      </c>
    </row>
    <row r="827" spans="1:3">
      <c r="A827" s="108">
        <v>44994</v>
      </c>
      <c r="B827" s="41">
        <v>17589.599999999999</v>
      </c>
      <c r="C827" s="41">
        <f t="shared" si="12"/>
        <v>-9.2822061010230088E-3</v>
      </c>
    </row>
    <row r="828" spans="1:3">
      <c r="A828" s="108">
        <v>44995</v>
      </c>
      <c r="B828" s="41">
        <v>17412.900000000001</v>
      </c>
      <c r="C828" s="41">
        <f t="shared" si="12"/>
        <v>-1.004570882794362E-2</v>
      </c>
    </row>
    <row r="829" spans="1:3">
      <c r="A829" s="108">
        <v>44998</v>
      </c>
      <c r="B829" s="41">
        <v>17154.3</v>
      </c>
      <c r="C829" s="41">
        <f t="shared" si="12"/>
        <v>-1.4851058697862055E-2</v>
      </c>
    </row>
    <row r="830" spans="1:3">
      <c r="A830" s="108">
        <v>44999</v>
      </c>
      <c r="B830" s="41">
        <v>17043.3</v>
      </c>
      <c r="C830" s="41">
        <f t="shared" si="12"/>
        <v>-6.4706808205522819E-3</v>
      </c>
    </row>
    <row r="831" spans="1:3">
      <c r="A831" s="108">
        <v>45000</v>
      </c>
      <c r="B831" s="41">
        <v>16972.150000000001</v>
      </c>
      <c r="C831" s="41">
        <f t="shared" si="12"/>
        <v>-4.1746610104849311E-3</v>
      </c>
    </row>
    <row r="832" spans="1:3">
      <c r="A832" s="108">
        <v>45001</v>
      </c>
      <c r="B832" s="41">
        <v>16985.599999999999</v>
      </c>
      <c r="C832" s="41">
        <f t="shared" si="12"/>
        <v>7.9247473066153013E-4</v>
      </c>
    </row>
    <row r="833" spans="1:3">
      <c r="A833" s="108">
        <v>45002</v>
      </c>
      <c r="B833" s="41">
        <v>17100.05</v>
      </c>
      <c r="C833" s="41">
        <f t="shared" si="12"/>
        <v>6.7380604747551299E-3</v>
      </c>
    </row>
    <row r="834" spans="1:3">
      <c r="A834" s="108">
        <v>45005</v>
      </c>
      <c r="B834" s="41">
        <v>16988.400000000001</v>
      </c>
      <c r="C834" s="41">
        <f t="shared" si="12"/>
        <v>-6.5292206747932209E-3</v>
      </c>
    </row>
    <row r="835" spans="1:3">
      <c r="A835" s="108">
        <v>45006</v>
      </c>
      <c r="B835" s="41">
        <v>17107.5</v>
      </c>
      <c r="C835" s="41">
        <f t="shared" si="12"/>
        <v>7.0106661015751064E-3</v>
      </c>
    </row>
    <row r="836" spans="1:3">
      <c r="A836" s="108">
        <v>45007</v>
      </c>
      <c r="B836" s="41">
        <v>17151.900000000001</v>
      </c>
      <c r="C836" s="41">
        <f t="shared" si="12"/>
        <v>2.5953529153880726E-3</v>
      </c>
    </row>
    <row r="837" spans="1:3">
      <c r="A837" s="108">
        <v>45008</v>
      </c>
      <c r="B837" s="41">
        <v>17076.900000000001</v>
      </c>
      <c r="C837" s="41">
        <f t="shared" si="12"/>
        <v>-4.3726934042292685E-3</v>
      </c>
    </row>
    <row r="838" spans="1:3">
      <c r="A838" s="108">
        <v>45009</v>
      </c>
      <c r="B838" s="41">
        <v>16945.05</v>
      </c>
      <c r="C838" s="41">
        <f t="shared" si="12"/>
        <v>-7.7209563796709103E-3</v>
      </c>
    </row>
    <row r="839" spans="1:3">
      <c r="A839" s="108">
        <v>45012</v>
      </c>
      <c r="B839" s="41">
        <v>16985.7</v>
      </c>
      <c r="C839" s="41">
        <f t="shared" ref="C839:C902" si="13">(B839-B838)/B838</f>
        <v>2.3989306611666215E-3</v>
      </c>
    </row>
    <row r="840" spans="1:3">
      <c r="A840" s="108">
        <v>45013</v>
      </c>
      <c r="B840" s="41">
        <v>16951.7</v>
      </c>
      <c r="C840" s="41">
        <f t="shared" si="13"/>
        <v>-2.0016837692882834E-3</v>
      </c>
    </row>
    <row r="841" spans="1:3">
      <c r="A841" s="108">
        <v>45014</v>
      </c>
      <c r="B841" s="41">
        <v>17080.7</v>
      </c>
      <c r="C841" s="41">
        <f t="shared" si="13"/>
        <v>7.6098562386073369E-3</v>
      </c>
    </row>
    <row r="842" spans="1:3">
      <c r="A842" s="108">
        <v>45016</v>
      </c>
      <c r="B842" s="41">
        <v>17359.75</v>
      </c>
      <c r="C842" s="41">
        <f t="shared" si="13"/>
        <v>1.6337152458622845E-2</v>
      </c>
    </row>
    <row r="843" spans="1:3">
      <c r="A843" s="108">
        <v>45019</v>
      </c>
      <c r="B843" s="41">
        <v>17398.05</v>
      </c>
      <c r="C843" s="41">
        <f t="shared" si="13"/>
        <v>2.2062529702328243E-3</v>
      </c>
    </row>
    <row r="844" spans="1:3">
      <c r="A844" s="108">
        <v>45021</v>
      </c>
      <c r="B844" s="41">
        <v>17557.05</v>
      </c>
      <c r="C844" s="41">
        <f t="shared" si="13"/>
        <v>9.1389552277410403E-3</v>
      </c>
    </row>
    <row r="845" spans="1:3">
      <c r="A845" s="108">
        <v>45022</v>
      </c>
      <c r="B845" s="41">
        <v>17599.150000000001</v>
      </c>
      <c r="C845" s="41">
        <f t="shared" si="13"/>
        <v>2.3978971410346375E-3</v>
      </c>
    </row>
    <row r="846" spans="1:3">
      <c r="A846" s="108">
        <v>45026</v>
      </c>
      <c r="B846" s="41">
        <v>17624.05</v>
      </c>
      <c r="C846" s="41">
        <f t="shared" si="13"/>
        <v>1.4148410576645925E-3</v>
      </c>
    </row>
    <row r="847" spans="1:3">
      <c r="A847" s="108">
        <v>45027</v>
      </c>
      <c r="B847" s="41">
        <v>17722.3</v>
      </c>
      <c r="C847" s="41">
        <f t="shared" si="13"/>
        <v>5.5747685690859935E-3</v>
      </c>
    </row>
    <row r="848" spans="1:3">
      <c r="A848" s="108">
        <v>45028</v>
      </c>
      <c r="B848" s="41">
        <v>17812.400000000001</v>
      </c>
      <c r="C848" s="41">
        <f t="shared" si="13"/>
        <v>5.0839902270022616E-3</v>
      </c>
    </row>
    <row r="849" spans="1:3">
      <c r="A849" s="108">
        <v>45029</v>
      </c>
      <c r="B849" s="41">
        <v>17828</v>
      </c>
      <c r="C849" s="41">
        <f t="shared" si="13"/>
        <v>8.7579439042456621E-4</v>
      </c>
    </row>
    <row r="850" spans="1:3">
      <c r="A850" s="108">
        <v>45033</v>
      </c>
      <c r="B850" s="41">
        <v>17706.849999999999</v>
      </c>
      <c r="C850" s="41">
        <f t="shared" si="13"/>
        <v>-6.7954902400718786E-3</v>
      </c>
    </row>
    <row r="851" spans="1:3">
      <c r="A851" s="108">
        <v>45034</v>
      </c>
      <c r="B851" s="41">
        <v>17660.150000000001</v>
      </c>
      <c r="C851" s="41">
        <f t="shared" si="13"/>
        <v>-2.637397391404857E-3</v>
      </c>
    </row>
    <row r="852" spans="1:3">
      <c r="A852" s="108">
        <v>45035</v>
      </c>
      <c r="B852" s="41">
        <v>17618.75</v>
      </c>
      <c r="C852" s="41">
        <f t="shared" si="13"/>
        <v>-2.3442609490860185E-3</v>
      </c>
    </row>
    <row r="853" spans="1:3">
      <c r="A853" s="108">
        <v>45036</v>
      </c>
      <c r="B853" s="41">
        <v>17624.45</v>
      </c>
      <c r="C853" s="41">
        <f t="shared" si="13"/>
        <v>3.2351897836116228E-4</v>
      </c>
    </row>
    <row r="854" spans="1:3">
      <c r="A854" s="108">
        <v>45037</v>
      </c>
      <c r="B854" s="41">
        <v>17624.05</v>
      </c>
      <c r="C854" s="41">
        <f t="shared" si="13"/>
        <v>-2.2695743697048997E-5</v>
      </c>
    </row>
    <row r="855" spans="1:3">
      <c r="A855" s="108">
        <v>45040</v>
      </c>
      <c r="B855" s="41">
        <v>17743.400000000001</v>
      </c>
      <c r="C855" s="41">
        <f t="shared" si="13"/>
        <v>6.7719962210730329E-3</v>
      </c>
    </row>
    <row r="856" spans="1:3">
      <c r="A856" s="108">
        <v>45041</v>
      </c>
      <c r="B856" s="41">
        <v>17769.25</v>
      </c>
      <c r="C856" s="41">
        <f t="shared" si="13"/>
        <v>1.4568797411994624E-3</v>
      </c>
    </row>
    <row r="857" spans="1:3">
      <c r="A857" s="108">
        <v>45042</v>
      </c>
      <c r="B857" s="41">
        <v>17813.599999999999</v>
      </c>
      <c r="C857" s="41">
        <f t="shared" si="13"/>
        <v>2.495884744713398E-3</v>
      </c>
    </row>
    <row r="858" spans="1:3">
      <c r="A858" s="108">
        <v>45043</v>
      </c>
      <c r="B858" s="41">
        <v>17915.05</v>
      </c>
      <c r="C858" s="41">
        <f t="shared" si="13"/>
        <v>5.6950868998967494E-3</v>
      </c>
    </row>
    <row r="859" spans="1:3">
      <c r="A859" s="108">
        <v>45044</v>
      </c>
      <c r="B859" s="41">
        <v>18065</v>
      </c>
      <c r="C859" s="41">
        <f t="shared" si="13"/>
        <v>8.37005757728841E-3</v>
      </c>
    </row>
    <row r="860" spans="1:3">
      <c r="A860" s="108">
        <v>45048</v>
      </c>
      <c r="B860" s="41">
        <v>18147.650000000001</v>
      </c>
      <c r="C860" s="41">
        <f t="shared" si="13"/>
        <v>4.5751453086078859E-3</v>
      </c>
    </row>
    <row r="861" spans="1:3">
      <c r="A861" s="108">
        <v>45049</v>
      </c>
      <c r="B861" s="41">
        <v>18089.849999999999</v>
      </c>
      <c r="C861" s="41">
        <f t="shared" si="13"/>
        <v>-3.1849853837826333E-3</v>
      </c>
    </row>
    <row r="862" spans="1:3">
      <c r="A862" s="108">
        <v>45050</v>
      </c>
      <c r="B862" s="41">
        <v>18255.8</v>
      </c>
      <c r="C862" s="41">
        <f t="shared" si="13"/>
        <v>9.1736526284076844E-3</v>
      </c>
    </row>
    <row r="863" spans="1:3">
      <c r="A863" s="108">
        <v>45051</v>
      </c>
      <c r="B863" s="41">
        <v>18069</v>
      </c>
      <c r="C863" s="41">
        <f t="shared" si="13"/>
        <v>-1.0232364508813598E-2</v>
      </c>
    </row>
    <row r="864" spans="1:3">
      <c r="A864" s="108">
        <v>45054</v>
      </c>
      <c r="B864" s="41">
        <v>18264.400000000001</v>
      </c>
      <c r="C864" s="41">
        <f t="shared" si="13"/>
        <v>1.0814101499806378E-2</v>
      </c>
    </row>
    <row r="865" spans="1:3">
      <c r="A865" s="108">
        <v>45055</v>
      </c>
      <c r="B865" s="41">
        <v>18265.95</v>
      </c>
      <c r="C865" s="41">
        <f t="shared" si="13"/>
        <v>8.4864545235500337E-5</v>
      </c>
    </row>
    <row r="866" spans="1:3">
      <c r="A866" s="108">
        <v>45056</v>
      </c>
      <c r="B866" s="41">
        <v>18315.099999999999</v>
      </c>
      <c r="C866" s="41">
        <f t="shared" si="13"/>
        <v>2.690799000325623E-3</v>
      </c>
    </row>
    <row r="867" spans="1:3">
      <c r="A867" s="108">
        <v>45057</v>
      </c>
      <c r="B867" s="41">
        <v>18297</v>
      </c>
      <c r="C867" s="41">
        <f t="shared" si="13"/>
        <v>-9.8825559237997857E-4</v>
      </c>
    </row>
    <row r="868" spans="1:3">
      <c r="A868" s="108">
        <v>45058</v>
      </c>
      <c r="B868" s="41">
        <v>18314.8</v>
      </c>
      <c r="C868" s="41">
        <f t="shared" si="13"/>
        <v>9.7283707711642744E-4</v>
      </c>
    </row>
    <row r="869" spans="1:3">
      <c r="A869" s="108">
        <v>45061</v>
      </c>
      <c r="B869" s="41">
        <v>18398.849999999999</v>
      </c>
      <c r="C869" s="41">
        <f t="shared" si="13"/>
        <v>4.5891847030816212E-3</v>
      </c>
    </row>
    <row r="870" spans="1:3">
      <c r="A870" s="108">
        <v>45062</v>
      </c>
      <c r="B870" s="41">
        <v>18286.5</v>
      </c>
      <c r="C870" s="41">
        <f t="shared" si="13"/>
        <v>-6.1063599083637597E-3</v>
      </c>
    </row>
    <row r="871" spans="1:3">
      <c r="A871" s="108">
        <v>45063</v>
      </c>
      <c r="B871" s="41">
        <v>18181.75</v>
      </c>
      <c r="C871" s="41">
        <f t="shared" si="13"/>
        <v>-5.7282694884204198E-3</v>
      </c>
    </row>
    <row r="872" spans="1:3">
      <c r="A872" s="108">
        <v>45064</v>
      </c>
      <c r="B872" s="41">
        <v>18129.95</v>
      </c>
      <c r="C872" s="41">
        <f t="shared" si="13"/>
        <v>-2.8490106837900241E-3</v>
      </c>
    </row>
    <row r="873" spans="1:3">
      <c r="A873" s="108">
        <v>45065</v>
      </c>
      <c r="B873" s="41">
        <v>18203.400000000001</v>
      </c>
      <c r="C873" s="41">
        <f t="shared" si="13"/>
        <v>4.0513073670915105E-3</v>
      </c>
    </row>
    <row r="874" spans="1:3">
      <c r="A874" s="108">
        <v>45068</v>
      </c>
      <c r="B874" s="41">
        <v>18314.400000000001</v>
      </c>
      <c r="C874" s="41">
        <f t="shared" si="13"/>
        <v>6.0977619565575659E-3</v>
      </c>
    </row>
    <row r="875" spans="1:3">
      <c r="A875" s="108">
        <v>45069</v>
      </c>
      <c r="B875" s="41">
        <v>18348</v>
      </c>
      <c r="C875" s="41">
        <f t="shared" si="13"/>
        <v>1.8346219368365079E-3</v>
      </c>
    </row>
    <row r="876" spans="1:3">
      <c r="A876" s="108">
        <v>45070</v>
      </c>
      <c r="B876" s="41">
        <v>18285.400000000001</v>
      </c>
      <c r="C876" s="41">
        <f t="shared" si="13"/>
        <v>-3.4118160017439802E-3</v>
      </c>
    </row>
    <row r="877" spans="1:3">
      <c r="A877" s="108">
        <v>45071</v>
      </c>
      <c r="B877" s="41">
        <v>18321.150000000001</v>
      </c>
      <c r="C877" s="41">
        <f t="shared" si="13"/>
        <v>1.9551117284828333E-3</v>
      </c>
    </row>
    <row r="878" spans="1:3">
      <c r="A878" s="108">
        <v>45072</v>
      </c>
      <c r="B878" s="41">
        <v>18499.349999999999</v>
      </c>
      <c r="C878" s="41">
        <f t="shared" si="13"/>
        <v>9.7264636772253412E-3</v>
      </c>
    </row>
    <row r="879" spans="1:3">
      <c r="A879" s="108">
        <v>45075</v>
      </c>
      <c r="B879" s="41">
        <v>18598.650000000001</v>
      </c>
      <c r="C879" s="41">
        <f t="shared" si="13"/>
        <v>5.3677561644059337E-3</v>
      </c>
    </row>
    <row r="880" spans="1:3">
      <c r="A880" s="108">
        <v>45076</v>
      </c>
      <c r="B880" s="41">
        <v>18633.849999999999</v>
      </c>
      <c r="C880" s="41">
        <f t="shared" si="13"/>
        <v>1.8926104851694659E-3</v>
      </c>
    </row>
    <row r="881" spans="1:3">
      <c r="A881" s="108">
        <v>45077</v>
      </c>
      <c r="B881" s="41">
        <v>18534.400000000001</v>
      </c>
      <c r="C881" s="41">
        <f t="shared" si="13"/>
        <v>-5.3370613158309791E-3</v>
      </c>
    </row>
    <row r="882" spans="1:3">
      <c r="A882" s="108">
        <v>45078</v>
      </c>
      <c r="B882" s="41">
        <v>18487.75</v>
      </c>
      <c r="C882" s="41">
        <f t="shared" si="13"/>
        <v>-2.5169414709945537E-3</v>
      </c>
    </row>
    <row r="883" spans="1:3">
      <c r="A883" s="108">
        <v>45079</v>
      </c>
      <c r="B883" s="41">
        <v>18534.099999999999</v>
      </c>
      <c r="C883" s="41">
        <f t="shared" si="13"/>
        <v>2.5070654893104105E-3</v>
      </c>
    </row>
    <row r="884" spans="1:3">
      <c r="A884" s="108">
        <v>45082</v>
      </c>
      <c r="B884" s="41">
        <v>18593.849999999999</v>
      </c>
      <c r="C884" s="41">
        <f t="shared" si="13"/>
        <v>3.2237875051931309E-3</v>
      </c>
    </row>
    <row r="885" spans="1:3">
      <c r="A885" s="108">
        <v>45083</v>
      </c>
      <c r="B885" s="41">
        <v>18599</v>
      </c>
      <c r="C885" s="41">
        <f t="shared" si="13"/>
        <v>2.7697330031174045E-4</v>
      </c>
    </row>
    <row r="886" spans="1:3">
      <c r="A886" s="108">
        <v>45084</v>
      </c>
      <c r="B886" s="41">
        <v>18726.400000000001</v>
      </c>
      <c r="C886" s="41">
        <f t="shared" si="13"/>
        <v>6.8498306360557804E-3</v>
      </c>
    </row>
    <row r="887" spans="1:3">
      <c r="A887" s="108">
        <v>45085</v>
      </c>
      <c r="B887" s="41">
        <v>18634.55</v>
      </c>
      <c r="C887" s="41">
        <f t="shared" si="13"/>
        <v>-4.9048402255640264E-3</v>
      </c>
    </row>
    <row r="888" spans="1:3">
      <c r="A888" s="108">
        <v>45086</v>
      </c>
      <c r="B888" s="41">
        <v>18563.400000000001</v>
      </c>
      <c r="C888" s="41">
        <f t="shared" si="13"/>
        <v>-3.8181764518058028E-3</v>
      </c>
    </row>
    <row r="889" spans="1:3">
      <c r="A889" s="108">
        <v>45089</v>
      </c>
      <c r="B889" s="41">
        <v>18601.5</v>
      </c>
      <c r="C889" s="41">
        <f t="shared" si="13"/>
        <v>2.0524257409740964E-3</v>
      </c>
    </row>
    <row r="890" spans="1:3">
      <c r="A890" s="108">
        <v>45090</v>
      </c>
      <c r="B890" s="41">
        <v>18716.150000000001</v>
      </c>
      <c r="C890" s="41">
        <f t="shared" si="13"/>
        <v>6.1634814396689221E-3</v>
      </c>
    </row>
    <row r="891" spans="1:3">
      <c r="A891" s="108">
        <v>45091</v>
      </c>
      <c r="B891" s="41">
        <v>18755.900000000001</v>
      </c>
      <c r="C891" s="41">
        <f t="shared" si="13"/>
        <v>2.1238342287275961E-3</v>
      </c>
    </row>
    <row r="892" spans="1:3">
      <c r="A892" s="108">
        <v>45092</v>
      </c>
      <c r="B892" s="41">
        <v>18688.099999999999</v>
      </c>
      <c r="C892" s="41">
        <f t="shared" si="13"/>
        <v>-3.6148625232595025E-3</v>
      </c>
    </row>
    <row r="893" spans="1:3">
      <c r="A893" s="108">
        <v>45093</v>
      </c>
      <c r="B893" s="41">
        <v>18826</v>
      </c>
      <c r="C893" s="41">
        <f t="shared" si="13"/>
        <v>7.3790272954447735E-3</v>
      </c>
    </row>
    <row r="894" spans="1:3">
      <c r="A894" s="108">
        <v>45096</v>
      </c>
      <c r="B894" s="41">
        <v>18755.45</v>
      </c>
      <c r="C894" s="41">
        <f t="shared" si="13"/>
        <v>-3.7474768936576687E-3</v>
      </c>
    </row>
    <row r="895" spans="1:3">
      <c r="A895" s="108">
        <v>45097</v>
      </c>
      <c r="B895" s="41">
        <v>18816.7</v>
      </c>
      <c r="C895" s="41">
        <f t="shared" si="13"/>
        <v>3.2657174314665869E-3</v>
      </c>
    </row>
    <row r="896" spans="1:3">
      <c r="A896" s="108">
        <v>45098</v>
      </c>
      <c r="B896" s="41">
        <v>18856.849999999999</v>
      </c>
      <c r="C896" s="41">
        <f t="shared" si="13"/>
        <v>2.1337428985952808E-3</v>
      </c>
    </row>
    <row r="897" spans="1:3">
      <c r="A897" s="108">
        <v>45099</v>
      </c>
      <c r="B897" s="41">
        <v>18771.25</v>
      </c>
      <c r="C897" s="41">
        <f t="shared" si="13"/>
        <v>-4.5394644386521901E-3</v>
      </c>
    </row>
    <row r="898" spans="1:3">
      <c r="A898" s="108">
        <v>45100</v>
      </c>
      <c r="B898" s="41">
        <v>18665.5</v>
      </c>
      <c r="C898" s="41">
        <f t="shared" si="13"/>
        <v>-5.6336152360657917E-3</v>
      </c>
    </row>
    <row r="899" spans="1:3">
      <c r="A899" s="108">
        <v>45103</v>
      </c>
      <c r="B899" s="41">
        <v>18691.2</v>
      </c>
      <c r="C899" s="41">
        <f t="shared" si="13"/>
        <v>1.3768717687713014E-3</v>
      </c>
    </row>
    <row r="900" spans="1:3">
      <c r="A900" s="108">
        <v>45104</v>
      </c>
      <c r="B900" s="41">
        <v>18817.400000000001</v>
      </c>
      <c r="C900" s="41">
        <f t="shared" si="13"/>
        <v>6.7518404382811547E-3</v>
      </c>
    </row>
    <row r="901" spans="1:3">
      <c r="A901" s="108">
        <v>45105</v>
      </c>
      <c r="B901" s="41">
        <v>18972.099999999999</v>
      </c>
      <c r="C901" s="41">
        <f t="shared" si="13"/>
        <v>8.2211145004090404E-3</v>
      </c>
    </row>
    <row r="902" spans="1:3">
      <c r="A902" s="108">
        <v>45107</v>
      </c>
      <c r="B902" s="41">
        <v>19189.05</v>
      </c>
      <c r="C902" s="41">
        <f t="shared" si="13"/>
        <v>1.1435212759789414E-2</v>
      </c>
    </row>
    <row r="903" spans="1:3">
      <c r="A903" s="108">
        <v>45110</v>
      </c>
      <c r="B903" s="41">
        <v>19322.55</v>
      </c>
      <c r="C903" s="41">
        <f t="shared" ref="C903:C966" si="14">(B903-B902)/B902</f>
        <v>6.9570927169401303E-3</v>
      </c>
    </row>
    <row r="904" spans="1:3">
      <c r="A904" s="108">
        <v>45111</v>
      </c>
      <c r="B904" s="41">
        <v>19389</v>
      </c>
      <c r="C904" s="41">
        <f t="shared" si="14"/>
        <v>3.4389870902132862E-3</v>
      </c>
    </row>
    <row r="905" spans="1:3">
      <c r="A905" s="108">
        <v>45112</v>
      </c>
      <c r="B905" s="41">
        <v>19398.5</v>
      </c>
      <c r="C905" s="41">
        <f t="shared" si="14"/>
        <v>4.8996853886224153E-4</v>
      </c>
    </row>
    <row r="906" spans="1:3">
      <c r="A906" s="108">
        <v>45113</v>
      </c>
      <c r="B906" s="41">
        <v>19497.3</v>
      </c>
      <c r="C906" s="41">
        <f t="shared" si="14"/>
        <v>5.0931773075237399E-3</v>
      </c>
    </row>
    <row r="907" spans="1:3">
      <c r="A907" s="108">
        <v>45114</v>
      </c>
      <c r="B907" s="41">
        <v>19331.8</v>
      </c>
      <c r="C907" s="41">
        <f t="shared" si="14"/>
        <v>-8.4883547978438049E-3</v>
      </c>
    </row>
    <row r="908" spans="1:3">
      <c r="A908" s="108">
        <v>45117</v>
      </c>
      <c r="B908" s="41">
        <v>19355.900000000001</v>
      </c>
      <c r="C908" s="41">
        <f t="shared" si="14"/>
        <v>1.2466505964267261E-3</v>
      </c>
    </row>
    <row r="909" spans="1:3">
      <c r="A909" s="108">
        <v>45118</v>
      </c>
      <c r="B909" s="41">
        <v>19439.400000000001</v>
      </c>
      <c r="C909" s="41">
        <f t="shared" si="14"/>
        <v>4.3139301194984473E-3</v>
      </c>
    </row>
    <row r="910" spans="1:3">
      <c r="A910" s="108">
        <v>45119</v>
      </c>
      <c r="B910" s="41">
        <v>19384.3</v>
      </c>
      <c r="C910" s="41">
        <f t="shared" si="14"/>
        <v>-2.8344496229308611E-3</v>
      </c>
    </row>
    <row r="911" spans="1:3">
      <c r="A911" s="108">
        <v>45120</v>
      </c>
      <c r="B911" s="41">
        <v>19413.75</v>
      </c>
      <c r="C911" s="41">
        <f t="shared" si="14"/>
        <v>1.5192707500400185E-3</v>
      </c>
    </row>
    <row r="912" spans="1:3">
      <c r="A912" s="108">
        <v>45121</v>
      </c>
      <c r="B912" s="41">
        <v>19564.5</v>
      </c>
      <c r="C912" s="41">
        <f t="shared" si="14"/>
        <v>7.7651149314274673E-3</v>
      </c>
    </row>
    <row r="913" spans="1:3">
      <c r="A913" s="108">
        <v>45124</v>
      </c>
      <c r="B913" s="41">
        <v>19711.45</v>
      </c>
      <c r="C913" s="41">
        <f t="shared" si="14"/>
        <v>7.511053183061194E-3</v>
      </c>
    </row>
    <row r="914" spans="1:3">
      <c r="A914" s="108">
        <v>45125</v>
      </c>
      <c r="B914" s="41">
        <v>19749.25</v>
      </c>
      <c r="C914" s="41">
        <f t="shared" si="14"/>
        <v>1.9176671427012864E-3</v>
      </c>
    </row>
    <row r="915" spans="1:3">
      <c r="A915" s="108">
        <v>45126</v>
      </c>
      <c r="B915" s="41">
        <v>19833.150000000001</v>
      </c>
      <c r="C915" s="41">
        <f t="shared" si="14"/>
        <v>4.248262592250412E-3</v>
      </c>
    </row>
    <row r="916" spans="1:3">
      <c r="A916" s="108">
        <v>45127</v>
      </c>
      <c r="B916" s="41">
        <v>19979.150000000001</v>
      </c>
      <c r="C916" s="41">
        <f t="shared" si="14"/>
        <v>7.3614125844860745E-3</v>
      </c>
    </row>
    <row r="917" spans="1:3">
      <c r="A917" s="108">
        <v>45128</v>
      </c>
      <c r="B917" s="41">
        <v>19745</v>
      </c>
      <c r="C917" s="41">
        <f t="shared" si="14"/>
        <v>-1.1719717805812631E-2</v>
      </c>
    </row>
    <row r="918" spans="1:3">
      <c r="A918" s="108">
        <v>45131</v>
      </c>
      <c r="B918" s="41">
        <v>19672.349999999999</v>
      </c>
      <c r="C918" s="41">
        <f t="shared" si="14"/>
        <v>-3.6794125094961488E-3</v>
      </c>
    </row>
    <row r="919" spans="1:3">
      <c r="A919" s="108">
        <v>45132</v>
      </c>
      <c r="B919" s="41">
        <v>19680.599999999999</v>
      </c>
      <c r="C919" s="41">
        <f t="shared" si="14"/>
        <v>4.1937033450502868E-4</v>
      </c>
    </row>
    <row r="920" spans="1:3">
      <c r="A920" s="108">
        <v>45133</v>
      </c>
      <c r="B920" s="41">
        <v>19778.3</v>
      </c>
      <c r="C920" s="41">
        <f t="shared" si="14"/>
        <v>4.9642795443228726E-3</v>
      </c>
    </row>
    <row r="921" spans="1:3">
      <c r="A921" s="108">
        <v>45134</v>
      </c>
      <c r="B921" s="41">
        <v>19659.900000000001</v>
      </c>
      <c r="C921" s="41">
        <f t="shared" si="14"/>
        <v>-5.9863587871555098E-3</v>
      </c>
    </row>
    <row r="922" spans="1:3">
      <c r="A922" s="108">
        <v>45135</v>
      </c>
      <c r="B922" s="41">
        <v>19646.05</v>
      </c>
      <c r="C922" s="41">
        <f t="shared" si="14"/>
        <v>-7.0447967690589379E-4</v>
      </c>
    </row>
    <row r="923" spans="1:3">
      <c r="A923" s="108">
        <v>45138</v>
      </c>
      <c r="B923" s="41">
        <v>19753.8</v>
      </c>
      <c r="C923" s="41">
        <f t="shared" si="14"/>
        <v>5.4845630546598431E-3</v>
      </c>
    </row>
    <row r="924" spans="1:3">
      <c r="A924" s="108">
        <v>45139</v>
      </c>
      <c r="B924" s="41">
        <v>19733.55</v>
      </c>
      <c r="C924" s="41">
        <f t="shared" si="14"/>
        <v>-1.0251192175682654E-3</v>
      </c>
    </row>
    <row r="925" spans="1:3">
      <c r="A925" s="108">
        <v>45140</v>
      </c>
      <c r="B925" s="41">
        <v>19526.55</v>
      </c>
      <c r="C925" s="41">
        <f t="shared" si="14"/>
        <v>-1.0489749690248334E-2</v>
      </c>
    </row>
    <row r="926" spans="1:3">
      <c r="A926" s="108">
        <v>45141</v>
      </c>
      <c r="B926" s="41">
        <v>19381.650000000001</v>
      </c>
      <c r="C926" s="41">
        <f t="shared" si="14"/>
        <v>-7.4206657089961013E-3</v>
      </c>
    </row>
    <row r="927" spans="1:3">
      <c r="A927" s="108">
        <v>45142</v>
      </c>
      <c r="B927" s="41">
        <v>19517</v>
      </c>
      <c r="C927" s="41">
        <f t="shared" si="14"/>
        <v>6.9834095652330187E-3</v>
      </c>
    </row>
    <row r="928" spans="1:3">
      <c r="A928" s="108">
        <v>45145</v>
      </c>
      <c r="B928" s="41">
        <v>19597.3</v>
      </c>
      <c r="C928" s="41">
        <f t="shared" si="14"/>
        <v>4.1143618383972574E-3</v>
      </c>
    </row>
    <row r="929" spans="1:3">
      <c r="A929" s="108">
        <v>45146</v>
      </c>
      <c r="B929" s="41">
        <v>19570.849999999999</v>
      </c>
      <c r="C929" s="41">
        <f t="shared" si="14"/>
        <v>-1.3496757206350226E-3</v>
      </c>
    </row>
    <row r="930" spans="1:3">
      <c r="A930" s="108">
        <v>45147</v>
      </c>
      <c r="B930" s="41">
        <v>19632.55</v>
      </c>
      <c r="C930" s="41">
        <f t="shared" si="14"/>
        <v>3.1526479432421551E-3</v>
      </c>
    </row>
    <row r="931" spans="1:3">
      <c r="A931" s="108">
        <v>45148</v>
      </c>
      <c r="B931" s="41">
        <v>19543.099999999999</v>
      </c>
      <c r="C931" s="41">
        <f t="shared" si="14"/>
        <v>-4.5562089489139587E-3</v>
      </c>
    </row>
    <row r="932" spans="1:3">
      <c r="A932" s="108">
        <v>45149</v>
      </c>
      <c r="B932" s="41">
        <v>19428.3</v>
      </c>
      <c r="C932" s="41">
        <f t="shared" si="14"/>
        <v>-5.8741960077981119E-3</v>
      </c>
    </row>
    <row r="933" spans="1:3">
      <c r="A933" s="108">
        <v>45152</v>
      </c>
      <c r="B933" s="41">
        <v>19434.55</v>
      </c>
      <c r="C933" s="41">
        <f t="shared" si="14"/>
        <v>3.2169567074834135E-4</v>
      </c>
    </row>
    <row r="934" spans="1:3">
      <c r="A934" s="108">
        <v>45154</v>
      </c>
      <c r="B934" s="41">
        <v>19465</v>
      </c>
      <c r="C934" s="41">
        <f t="shared" si="14"/>
        <v>1.5667972759853318E-3</v>
      </c>
    </row>
    <row r="935" spans="1:3">
      <c r="A935" s="108">
        <v>45155</v>
      </c>
      <c r="B935" s="41">
        <v>19365.25</v>
      </c>
      <c r="C935" s="41">
        <f t="shared" si="14"/>
        <v>-5.124582584125353E-3</v>
      </c>
    </row>
    <row r="936" spans="1:3">
      <c r="A936" s="108">
        <v>45156</v>
      </c>
      <c r="B936" s="41">
        <v>19310.150000000001</v>
      </c>
      <c r="C936" s="41">
        <f t="shared" si="14"/>
        <v>-2.8453027975367498E-3</v>
      </c>
    </row>
    <row r="937" spans="1:3">
      <c r="A937" s="108">
        <v>45159</v>
      </c>
      <c r="B937" s="41">
        <v>19393.599999999999</v>
      </c>
      <c r="C937" s="41">
        <f t="shared" si="14"/>
        <v>4.3215614586109936E-3</v>
      </c>
    </row>
    <row r="938" spans="1:3">
      <c r="A938" s="108">
        <v>45160</v>
      </c>
      <c r="B938" s="41">
        <v>19396.45</v>
      </c>
      <c r="C938" s="41">
        <f t="shared" si="14"/>
        <v>1.4695569672480525E-4</v>
      </c>
    </row>
    <row r="939" spans="1:3">
      <c r="A939" s="108">
        <v>45161</v>
      </c>
      <c r="B939" s="41">
        <v>19444</v>
      </c>
      <c r="C939" s="41">
        <f t="shared" si="14"/>
        <v>2.4514795233147959E-3</v>
      </c>
    </row>
    <row r="940" spans="1:3">
      <c r="A940" s="108">
        <v>45162</v>
      </c>
      <c r="B940" s="41">
        <v>19386.7</v>
      </c>
      <c r="C940" s="41">
        <f t="shared" si="14"/>
        <v>-2.9469245011314168E-3</v>
      </c>
    </row>
    <row r="941" spans="1:3">
      <c r="A941" s="108">
        <v>45163</v>
      </c>
      <c r="B941" s="41">
        <v>19265.8</v>
      </c>
      <c r="C941" s="41">
        <f t="shared" si="14"/>
        <v>-6.2362341192674078E-3</v>
      </c>
    </row>
    <row r="942" spans="1:3">
      <c r="A942" s="108">
        <v>45166</v>
      </c>
      <c r="B942" s="41">
        <v>19306.05</v>
      </c>
      <c r="C942" s="41">
        <f t="shared" si="14"/>
        <v>2.0891943236200938E-3</v>
      </c>
    </row>
    <row r="943" spans="1:3">
      <c r="A943" s="108">
        <v>45167</v>
      </c>
      <c r="B943" s="41">
        <v>19342.650000000001</v>
      </c>
      <c r="C943" s="41">
        <f t="shared" si="14"/>
        <v>1.8957787843708156E-3</v>
      </c>
    </row>
    <row r="944" spans="1:3">
      <c r="A944" s="108">
        <v>45168</v>
      </c>
      <c r="B944" s="41">
        <v>19347.45</v>
      </c>
      <c r="C944" s="41">
        <f t="shared" si="14"/>
        <v>2.4815627641503477E-4</v>
      </c>
    </row>
    <row r="945" spans="1:3">
      <c r="A945" s="108">
        <v>45169</v>
      </c>
      <c r="B945" s="41">
        <v>19253.8</v>
      </c>
      <c r="C945" s="41">
        <f t="shared" si="14"/>
        <v>-4.8404311679317667E-3</v>
      </c>
    </row>
    <row r="946" spans="1:3">
      <c r="A946" s="108">
        <v>45170</v>
      </c>
      <c r="B946" s="41">
        <v>19435.3</v>
      </c>
      <c r="C946" s="41">
        <f t="shared" si="14"/>
        <v>9.4267105714196681E-3</v>
      </c>
    </row>
    <row r="947" spans="1:3">
      <c r="A947" s="108">
        <v>45173</v>
      </c>
      <c r="B947" s="41">
        <v>19528.8</v>
      </c>
      <c r="C947" s="41">
        <f t="shared" si="14"/>
        <v>4.8108338950260607E-3</v>
      </c>
    </row>
    <row r="948" spans="1:3">
      <c r="A948" s="108">
        <v>45174</v>
      </c>
      <c r="B948" s="41">
        <v>19574.900000000001</v>
      </c>
      <c r="C948" s="41">
        <f t="shared" si="14"/>
        <v>2.3606161156856636E-3</v>
      </c>
    </row>
    <row r="949" spans="1:3">
      <c r="A949" s="108">
        <v>45175</v>
      </c>
      <c r="B949" s="41">
        <v>19611.05</v>
      </c>
      <c r="C949" s="41">
        <f t="shared" si="14"/>
        <v>1.8467527292603187E-3</v>
      </c>
    </row>
    <row r="950" spans="1:3">
      <c r="A950" s="108">
        <v>45176</v>
      </c>
      <c r="B950" s="41">
        <v>19727.05</v>
      </c>
      <c r="C950" s="41">
        <f t="shared" si="14"/>
        <v>5.9150325964188559E-3</v>
      </c>
    </row>
    <row r="951" spans="1:3">
      <c r="A951" s="108">
        <v>45177</v>
      </c>
      <c r="B951" s="41">
        <v>19819.95</v>
      </c>
      <c r="C951" s="41">
        <f t="shared" si="14"/>
        <v>4.709269759036524E-3</v>
      </c>
    </row>
    <row r="952" spans="1:3">
      <c r="A952" s="108">
        <v>45180</v>
      </c>
      <c r="B952" s="41">
        <v>19996.349999999999</v>
      </c>
      <c r="C952" s="41">
        <f t="shared" si="14"/>
        <v>8.9001233605532706E-3</v>
      </c>
    </row>
    <row r="953" spans="1:3">
      <c r="A953" s="108">
        <v>45181</v>
      </c>
      <c r="B953" s="41">
        <v>19993.2</v>
      </c>
      <c r="C953" s="41">
        <f t="shared" si="14"/>
        <v>-1.5752874899658276E-4</v>
      </c>
    </row>
    <row r="954" spans="1:3">
      <c r="A954" s="108">
        <v>45182</v>
      </c>
      <c r="B954" s="41">
        <v>20070</v>
      </c>
      <c r="C954" s="41">
        <f t="shared" si="14"/>
        <v>3.841306044054942E-3</v>
      </c>
    </row>
    <row r="955" spans="1:3">
      <c r="A955" s="108">
        <v>45183</v>
      </c>
      <c r="B955" s="41">
        <v>20103.099999999999</v>
      </c>
      <c r="C955" s="41">
        <f t="shared" si="14"/>
        <v>1.6492277030392898E-3</v>
      </c>
    </row>
    <row r="956" spans="1:3">
      <c r="A956" s="108">
        <v>45184</v>
      </c>
      <c r="B956" s="41">
        <v>20192.349999999999</v>
      </c>
      <c r="C956" s="41">
        <f t="shared" si="14"/>
        <v>4.4396137909078707E-3</v>
      </c>
    </row>
    <row r="957" spans="1:3">
      <c r="A957" s="108">
        <v>45187</v>
      </c>
      <c r="B957" s="41">
        <v>20133.3</v>
      </c>
      <c r="C957" s="41">
        <f t="shared" si="14"/>
        <v>-2.9243748251193782E-3</v>
      </c>
    </row>
    <row r="958" spans="1:3">
      <c r="A958" s="108">
        <v>45189</v>
      </c>
      <c r="B958" s="41">
        <v>19901.400000000001</v>
      </c>
      <c r="C958" s="41">
        <f t="shared" si="14"/>
        <v>-1.1518230990448552E-2</v>
      </c>
    </row>
    <row r="959" spans="1:3">
      <c r="A959" s="108">
        <v>45190</v>
      </c>
      <c r="B959" s="41">
        <v>19742.349999999999</v>
      </c>
      <c r="C959" s="41">
        <f t="shared" si="14"/>
        <v>-7.9919000673320927E-3</v>
      </c>
    </row>
    <row r="960" spans="1:3">
      <c r="A960" s="108">
        <v>45191</v>
      </c>
      <c r="B960" s="41">
        <v>19674.25</v>
      </c>
      <c r="C960" s="41">
        <f t="shared" si="14"/>
        <v>-3.449437377009249E-3</v>
      </c>
    </row>
    <row r="961" spans="1:3">
      <c r="A961" s="108">
        <v>45194</v>
      </c>
      <c r="B961" s="41">
        <v>19674.55</v>
      </c>
      <c r="C961" s="41">
        <f t="shared" si="14"/>
        <v>1.5248357624777179E-5</v>
      </c>
    </row>
    <row r="962" spans="1:3">
      <c r="A962" s="108">
        <v>45195</v>
      </c>
      <c r="B962" s="41">
        <v>19664.7</v>
      </c>
      <c r="C962" s="41">
        <f t="shared" si="14"/>
        <v>-5.0064677464026089E-4</v>
      </c>
    </row>
    <row r="963" spans="1:3">
      <c r="A963" s="108">
        <v>45196</v>
      </c>
      <c r="B963" s="41">
        <v>19716.45</v>
      </c>
      <c r="C963" s="41">
        <f t="shared" si="14"/>
        <v>2.6316190941128009E-3</v>
      </c>
    </row>
    <row r="964" spans="1:3">
      <c r="A964" s="108">
        <v>45197</v>
      </c>
      <c r="B964" s="41">
        <v>19523.55</v>
      </c>
      <c r="C964" s="41">
        <f t="shared" si="14"/>
        <v>-9.7837085276508418E-3</v>
      </c>
    </row>
    <row r="965" spans="1:3">
      <c r="A965" s="108">
        <v>45198</v>
      </c>
      <c r="B965" s="41">
        <v>19638.3</v>
      </c>
      <c r="C965" s="41">
        <f t="shared" si="14"/>
        <v>5.8775171523621477E-3</v>
      </c>
    </row>
    <row r="966" spans="1:3">
      <c r="A966" s="108">
        <v>45202</v>
      </c>
      <c r="B966" s="41">
        <v>19528.75</v>
      </c>
      <c r="C966" s="41">
        <f t="shared" si="14"/>
        <v>-5.578385094432781E-3</v>
      </c>
    </row>
    <row r="967" spans="1:3">
      <c r="A967" s="108">
        <v>45203</v>
      </c>
      <c r="B967" s="41">
        <v>19436.099999999999</v>
      </c>
      <c r="C967" s="41">
        <f t="shared" ref="C967:C1030" si="15">(B967-B966)/B966</f>
        <v>-4.744287268770477E-3</v>
      </c>
    </row>
    <row r="968" spans="1:3">
      <c r="A968" s="108">
        <v>45204</v>
      </c>
      <c r="B968" s="41">
        <v>19545.75</v>
      </c>
      <c r="C968" s="41">
        <f t="shared" si="15"/>
        <v>5.6415638939911542E-3</v>
      </c>
    </row>
    <row r="969" spans="1:3">
      <c r="A969" s="108">
        <v>45205</v>
      </c>
      <c r="B969" s="41">
        <v>19653.5</v>
      </c>
      <c r="C969" s="41">
        <f t="shared" si="15"/>
        <v>5.512707366051443E-3</v>
      </c>
    </row>
    <row r="970" spans="1:3">
      <c r="A970" s="108">
        <v>45208</v>
      </c>
      <c r="B970" s="41">
        <v>19512.349999999999</v>
      </c>
      <c r="C970" s="41">
        <f t="shared" si="15"/>
        <v>-7.1819268832524208E-3</v>
      </c>
    </row>
    <row r="971" spans="1:3">
      <c r="A971" s="108">
        <v>45209</v>
      </c>
      <c r="B971" s="41">
        <v>19689.849999999999</v>
      </c>
      <c r="C971" s="41">
        <f t="shared" si="15"/>
        <v>9.0968027941278218E-3</v>
      </c>
    </row>
    <row r="972" spans="1:3">
      <c r="A972" s="108">
        <v>45210</v>
      </c>
      <c r="B972" s="41">
        <v>19811.349999999999</v>
      </c>
      <c r="C972" s="41">
        <f t="shared" si="15"/>
        <v>6.1706920062875037E-3</v>
      </c>
    </row>
    <row r="973" spans="1:3">
      <c r="A973" s="108">
        <v>45211</v>
      </c>
      <c r="B973" s="41">
        <v>19794</v>
      </c>
      <c r="C973" s="41">
        <f t="shared" si="15"/>
        <v>-8.7576061197235653E-4</v>
      </c>
    </row>
    <row r="974" spans="1:3">
      <c r="A974" s="108">
        <v>45212</v>
      </c>
      <c r="B974" s="41">
        <v>19751.05</v>
      </c>
      <c r="C974" s="41">
        <f t="shared" si="15"/>
        <v>-2.1698494493281161E-3</v>
      </c>
    </row>
    <row r="975" spans="1:3">
      <c r="A975" s="108">
        <v>45215</v>
      </c>
      <c r="B975" s="41">
        <v>19731.75</v>
      </c>
      <c r="C975" s="41">
        <f t="shared" si="15"/>
        <v>-9.7716323942267751E-4</v>
      </c>
    </row>
    <row r="976" spans="1:3">
      <c r="A976" s="108">
        <v>45216</v>
      </c>
      <c r="B976" s="41">
        <v>19811.5</v>
      </c>
      <c r="C976" s="41">
        <f t="shared" si="15"/>
        <v>4.0417094276990126E-3</v>
      </c>
    </row>
    <row r="977" spans="1:3">
      <c r="A977" s="108">
        <v>45217</v>
      </c>
      <c r="B977" s="41">
        <v>19671.099999999999</v>
      </c>
      <c r="C977" s="41">
        <f t="shared" si="15"/>
        <v>-7.0867930242536634E-3</v>
      </c>
    </row>
    <row r="978" spans="1:3">
      <c r="A978" s="108">
        <v>45218</v>
      </c>
      <c r="B978" s="41">
        <v>19624.7</v>
      </c>
      <c r="C978" s="41">
        <f t="shared" si="15"/>
        <v>-2.3587903065917931E-3</v>
      </c>
    </row>
    <row r="979" spans="1:3">
      <c r="A979" s="108">
        <v>45219</v>
      </c>
      <c r="B979" s="41">
        <v>19542.650000000001</v>
      </c>
      <c r="C979" s="41">
        <f t="shared" si="15"/>
        <v>-4.1809556324427519E-3</v>
      </c>
    </row>
    <row r="980" spans="1:3">
      <c r="A980" s="108">
        <v>45222</v>
      </c>
      <c r="B980" s="41">
        <v>19281.75</v>
      </c>
      <c r="C980" s="41">
        <f t="shared" si="15"/>
        <v>-1.335028770407296E-2</v>
      </c>
    </row>
    <row r="981" spans="1:3">
      <c r="A981" s="108">
        <v>45224</v>
      </c>
      <c r="B981" s="41">
        <v>19122.150000000001</v>
      </c>
      <c r="C981" s="41">
        <f t="shared" si="15"/>
        <v>-8.2772569917148875E-3</v>
      </c>
    </row>
    <row r="982" spans="1:3">
      <c r="A982" s="108">
        <v>45225</v>
      </c>
      <c r="B982" s="41">
        <v>18857.25</v>
      </c>
      <c r="C982" s="41">
        <f t="shared" si="15"/>
        <v>-1.3853044767455618E-2</v>
      </c>
    </row>
    <row r="983" spans="1:3">
      <c r="A983" s="108">
        <v>45226</v>
      </c>
      <c r="B983" s="41">
        <v>19047.25</v>
      </c>
      <c r="C983" s="41">
        <f t="shared" si="15"/>
        <v>1.007570032746026E-2</v>
      </c>
    </row>
    <row r="984" spans="1:3">
      <c r="A984" s="108">
        <v>45229</v>
      </c>
      <c r="B984" s="41">
        <v>19140.900000000001</v>
      </c>
      <c r="C984" s="41">
        <f t="shared" si="15"/>
        <v>4.9167202614551417E-3</v>
      </c>
    </row>
    <row r="985" spans="1:3">
      <c r="A985" s="108">
        <v>45230</v>
      </c>
      <c r="B985" s="41">
        <v>19079.599999999999</v>
      </c>
      <c r="C985" s="41">
        <f t="shared" si="15"/>
        <v>-3.2025662325179541E-3</v>
      </c>
    </row>
    <row r="986" spans="1:3">
      <c r="A986" s="108">
        <v>45231</v>
      </c>
      <c r="B986" s="41">
        <v>18989.150000000001</v>
      </c>
      <c r="C986" s="41">
        <f t="shared" si="15"/>
        <v>-4.7406654227550417E-3</v>
      </c>
    </row>
    <row r="987" spans="1:3">
      <c r="A987" s="108">
        <v>45232</v>
      </c>
      <c r="B987" s="41">
        <v>19133.25</v>
      </c>
      <c r="C987" s="41">
        <f t="shared" si="15"/>
        <v>7.5885439843278151E-3</v>
      </c>
    </row>
    <row r="988" spans="1:3">
      <c r="A988" s="108">
        <v>45233</v>
      </c>
      <c r="B988" s="41">
        <v>19230.599999999999</v>
      </c>
      <c r="C988" s="41">
        <f t="shared" si="15"/>
        <v>5.0880012543607876E-3</v>
      </c>
    </row>
    <row r="989" spans="1:3">
      <c r="A989" s="108">
        <v>45236</v>
      </c>
      <c r="B989" s="41">
        <v>19411.75</v>
      </c>
      <c r="C989" s="41">
        <f t="shared" si="15"/>
        <v>9.4198828949695525E-3</v>
      </c>
    </row>
    <row r="990" spans="1:3">
      <c r="A990" s="108">
        <v>45237</v>
      </c>
      <c r="B990" s="41">
        <v>19406.7</v>
      </c>
      <c r="C990" s="41">
        <f t="shared" si="15"/>
        <v>-2.6015171223610817E-4</v>
      </c>
    </row>
    <row r="991" spans="1:3">
      <c r="A991" s="108">
        <v>45238</v>
      </c>
      <c r="B991" s="41">
        <v>19443.5</v>
      </c>
      <c r="C991" s="41">
        <f t="shared" si="15"/>
        <v>1.8962523252278477E-3</v>
      </c>
    </row>
    <row r="992" spans="1:3">
      <c r="A992" s="108">
        <v>45239</v>
      </c>
      <c r="B992" s="41">
        <v>19395.3</v>
      </c>
      <c r="C992" s="41">
        <f t="shared" si="15"/>
        <v>-2.4789775503381967E-3</v>
      </c>
    </row>
    <row r="993" spans="1:3">
      <c r="A993" s="108">
        <v>45240</v>
      </c>
      <c r="B993" s="41">
        <v>19425.349999999999</v>
      </c>
      <c r="C993" s="41">
        <f t="shared" si="15"/>
        <v>1.5493444288048792E-3</v>
      </c>
    </row>
    <row r="994" spans="1:3">
      <c r="A994" s="108">
        <v>45242</v>
      </c>
      <c r="B994" s="41">
        <v>19525.55</v>
      </c>
      <c r="C994" s="41">
        <f t="shared" si="15"/>
        <v>5.1582082176125903E-3</v>
      </c>
    </row>
    <row r="995" spans="1:3">
      <c r="A995" s="108">
        <v>45243</v>
      </c>
      <c r="B995" s="41">
        <v>19443.55</v>
      </c>
      <c r="C995" s="41">
        <f t="shared" si="15"/>
        <v>-4.1996256187405738E-3</v>
      </c>
    </row>
    <row r="996" spans="1:3">
      <c r="A996" s="108">
        <v>45245</v>
      </c>
      <c r="B996" s="41">
        <v>19675.45</v>
      </c>
      <c r="C996" s="41">
        <f t="shared" si="15"/>
        <v>1.1926834348665828E-2</v>
      </c>
    </row>
    <row r="997" spans="1:3">
      <c r="A997" s="108">
        <v>45246</v>
      </c>
      <c r="B997" s="41">
        <v>19765.2</v>
      </c>
      <c r="C997" s="41">
        <f t="shared" si="15"/>
        <v>4.5615220998757337E-3</v>
      </c>
    </row>
    <row r="998" spans="1:3">
      <c r="A998" s="108">
        <v>45247</v>
      </c>
      <c r="B998" s="41">
        <v>19731.8</v>
      </c>
      <c r="C998" s="41">
        <f t="shared" si="15"/>
        <v>-1.6898387064133657E-3</v>
      </c>
    </row>
    <row r="999" spans="1:3">
      <c r="A999" s="108">
        <v>45250</v>
      </c>
      <c r="B999" s="41">
        <v>19694</v>
      </c>
      <c r="C999" s="41">
        <f t="shared" si="15"/>
        <v>-1.9156893947840173E-3</v>
      </c>
    </row>
    <row r="1000" spans="1:3">
      <c r="A1000" s="108">
        <v>45251</v>
      </c>
      <c r="B1000" s="41">
        <v>19783.400000000001</v>
      </c>
      <c r="C1000" s="41">
        <f t="shared" si="15"/>
        <v>4.5394536407028256E-3</v>
      </c>
    </row>
    <row r="1001" spans="1:3">
      <c r="A1001" s="108">
        <v>45252</v>
      </c>
      <c r="B1001" s="41">
        <v>19811.849999999999</v>
      </c>
      <c r="C1001" s="41">
        <f t="shared" si="15"/>
        <v>1.4380743451579145E-3</v>
      </c>
    </row>
    <row r="1002" spans="1:3">
      <c r="A1002" s="108">
        <v>45253</v>
      </c>
      <c r="B1002" s="41">
        <v>19802</v>
      </c>
      <c r="C1002" s="41">
        <f t="shared" si="15"/>
        <v>-4.9717719445677947E-4</v>
      </c>
    </row>
    <row r="1003" spans="1:3">
      <c r="A1003" s="108">
        <v>45254</v>
      </c>
      <c r="B1003" s="41">
        <v>19794.7</v>
      </c>
      <c r="C1003" s="41">
        <f t="shared" si="15"/>
        <v>-3.6864963135033191E-4</v>
      </c>
    </row>
    <row r="1004" spans="1:3">
      <c r="A1004" s="108">
        <v>45258</v>
      </c>
      <c r="B1004" s="41">
        <v>19889.7</v>
      </c>
      <c r="C1004" s="41">
        <f t="shared" si="15"/>
        <v>4.7992644495748861E-3</v>
      </c>
    </row>
    <row r="1005" spans="1:3">
      <c r="A1005" s="108">
        <v>45259</v>
      </c>
      <c r="B1005" s="41">
        <v>20096.599999999999</v>
      </c>
      <c r="C1005" s="41">
        <f t="shared" si="15"/>
        <v>1.0402369065395546E-2</v>
      </c>
    </row>
    <row r="1006" spans="1:3">
      <c r="A1006" s="108">
        <v>45260</v>
      </c>
      <c r="B1006" s="41">
        <v>20133.150000000001</v>
      </c>
      <c r="C1006" s="41">
        <f t="shared" si="15"/>
        <v>1.8187156036345905E-3</v>
      </c>
    </row>
    <row r="1007" spans="1:3">
      <c r="A1007" s="108">
        <v>45261</v>
      </c>
      <c r="B1007" s="41">
        <v>20267.900000000001</v>
      </c>
      <c r="C1007" s="41">
        <f t="shared" si="15"/>
        <v>6.6929417403635292E-3</v>
      </c>
    </row>
    <row r="1008" spans="1:3">
      <c r="A1008" s="108">
        <v>45264</v>
      </c>
      <c r="B1008" s="41">
        <v>20686.8</v>
      </c>
      <c r="C1008" s="41">
        <f t="shared" si="15"/>
        <v>2.0668150129021644E-2</v>
      </c>
    </row>
    <row r="1009" spans="1:3">
      <c r="A1009" s="108">
        <v>45265</v>
      </c>
      <c r="B1009" s="41">
        <v>20855.099999999999</v>
      </c>
      <c r="C1009" s="41">
        <f t="shared" si="15"/>
        <v>8.1356227159347649E-3</v>
      </c>
    </row>
    <row r="1010" spans="1:3">
      <c r="A1010" s="108">
        <v>45266</v>
      </c>
      <c r="B1010" s="41">
        <v>20937.7</v>
      </c>
      <c r="C1010" s="41">
        <f t="shared" si="15"/>
        <v>3.9606619004465184E-3</v>
      </c>
    </row>
    <row r="1011" spans="1:3">
      <c r="A1011" s="108">
        <v>45267</v>
      </c>
      <c r="B1011" s="41">
        <v>20901.150000000001</v>
      </c>
      <c r="C1011" s="41">
        <f t="shared" si="15"/>
        <v>-1.7456549668778934E-3</v>
      </c>
    </row>
    <row r="1012" spans="1:3">
      <c r="A1012" s="108">
        <v>45268</v>
      </c>
      <c r="B1012" s="41">
        <v>20969.400000000001</v>
      </c>
      <c r="C1012" s="41">
        <f t="shared" si="15"/>
        <v>3.2653705657344212E-3</v>
      </c>
    </row>
    <row r="1013" spans="1:3">
      <c r="A1013" s="108">
        <v>45271</v>
      </c>
      <c r="B1013" s="41">
        <v>20997.1</v>
      </c>
      <c r="C1013" s="41">
        <f t="shared" si="15"/>
        <v>1.3209724646388113E-3</v>
      </c>
    </row>
    <row r="1014" spans="1:3">
      <c r="A1014" s="108">
        <v>45272</v>
      </c>
      <c r="B1014" s="41">
        <v>20906.400000000001</v>
      </c>
      <c r="C1014" s="41">
        <f t="shared" si="15"/>
        <v>-4.3196441413336653E-3</v>
      </c>
    </row>
    <row r="1015" spans="1:3">
      <c r="A1015" s="108">
        <v>45273</v>
      </c>
      <c r="B1015" s="41">
        <v>20926.349999999999</v>
      </c>
      <c r="C1015" s="41">
        <f t="shared" si="15"/>
        <v>9.5425324302591977E-4</v>
      </c>
    </row>
    <row r="1016" spans="1:3">
      <c r="A1016" s="108">
        <v>45274</v>
      </c>
      <c r="B1016" s="41">
        <v>21182.7</v>
      </c>
      <c r="C1016" s="41">
        <f t="shared" si="15"/>
        <v>1.2250105727945973E-2</v>
      </c>
    </row>
    <row r="1017" spans="1:3">
      <c r="A1017" s="108">
        <v>45275</v>
      </c>
      <c r="B1017" s="41">
        <v>21456.65</v>
      </c>
      <c r="C1017" s="41">
        <f t="shared" si="15"/>
        <v>1.2932723401643828E-2</v>
      </c>
    </row>
    <row r="1018" spans="1:3">
      <c r="A1018" s="108">
        <v>45278</v>
      </c>
      <c r="B1018" s="41">
        <v>21418.65</v>
      </c>
      <c r="C1018" s="41">
        <f t="shared" si="15"/>
        <v>-1.7710127163373592E-3</v>
      </c>
    </row>
    <row r="1019" spans="1:3">
      <c r="A1019" s="108">
        <v>45279</v>
      </c>
      <c r="B1019" s="41">
        <v>21453.1</v>
      </c>
      <c r="C1019" s="41">
        <f t="shared" si="15"/>
        <v>1.6084113611267324E-3</v>
      </c>
    </row>
    <row r="1020" spans="1:3">
      <c r="A1020" s="108">
        <v>45280</v>
      </c>
      <c r="B1020" s="41">
        <v>21150.15</v>
      </c>
      <c r="C1020" s="41">
        <f t="shared" si="15"/>
        <v>-1.4121502253753401E-2</v>
      </c>
    </row>
    <row r="1021" spans="1:3">
      <c r="A1021" s="108">
        <v>45281</v>
      </c>
      <c r="B1021" s="41">
        <v>21255.05</v>
      </c>
      <c r="C1021" s="41">
        <f t="shared" si="15"/>
        <v>4.9597756989902108E-3</v>
      </c>
    </row>
    <row r="1022" spans="1:3">
      <c r="A1022" s="108">
        <v>45282</v>
      </c>
      <c r="B1022" s="41">
        <v>21349.4</v>
      </c>
      <c r="C1022" s="41">
        <f t="shared" si="15"/>
        <v>4.4389450977533424E-3</v>
      </c>
    </row>
    <row r="1023" spans="1:3">
      <c r="A1023" s="108">
        <v>45286</v>
      </c>
      <c r="B1023" s="41">
        <v>21441.35</v>
      </c>
      <c r="C1023" s="41">
        <f t="shared" si="15"/>
        <v>4.3069126064431357E-3</v>
      </c>
    </row>
    <row r="1024" spans="1:3">
      <c r="A1024" s="108">
        <v>45287</v>
      </c>
      <c r="B1024" s="41">
        <v>21654.75</v>
      </c>
      <c r="C1024" s="41">
        <f t="shared" si="15"/>
        <v>9.9527315211029848E-3</v>
      </c>
    </row>
    <row r="1025" spans="1:3">
      <c r="A1025" s="108">
        <v>45288</v>
      </c>
      <c r="B1025" s="41">
        <v>21778.7</v>
      </c>
      <c r="C1025" s="41">
        <f t="shared" si="15"/>
        <v>5.7239173853311969E-3</v>
      </c>
    </row>
    <row r="1026" spans="1:3">
      <c r="A1026" s="108">
        <v>45289</v>
      </c>
      <c r="B1026" s="41">
        <v>21731.4</v>
      </c>
      <c r="C1026" s="41">
        <f t="shared" si="15"/>
        <v>-2.1718468044465127E-3</v>
      </c>
    </row>
    <row r="1027" spans="1:3">
      <c r="A1027" s="108">
        <v>45292</v>
      </c>
      <c r="B1027" s="41">
        <v>21741.9</v>
      </c>
      <c r="C1027" s="41">
        <f t="shared" si="15"/>
        <v>4.8317181589773318E-4</v>
      </c>
    </row>
    <row r="1028" spans="1:3">
      <c r="A1028" s="108">
        <v>45293</v>
      </c>
      <c r="B1028" s="41">
        <v>21665.8</v>
      </c>
      <c r="C1028" s="41">
        <f t="shared" si="15"/>
        <v>-3.5001540803702609E-3</v>
      </c>
    </row>
    <row r="1029" spans="1:3">
      <c r="A1029" s="108">
        <v>45294</v>
      </c>
      <c r="B1029" s="41">
        <v>21517.35</v>
      </c>
      <c r="C1029" s="41">
        <f t="shared" si="15"/>
        <v>-6.8518125340398571E-3</v>
      </c>
    </row>
    <row r="1030" spans="1:3">
      <c r="A1030" s="108">
        <v>45295</v>
      </c>
      <c r="B1030" s="41">
        <v>21658.6</v>
      </c>
      <c r="C1030" s="41">
        <f t="shared" si="15"/>
        <v>6.5644700671783473E-3</v>
      </c>
    </row>
    <row r="1031" spans="1:3">
      <c r="A1031" s="108">
        <v>45296</v>
      </c>
      <c r="B1031" s="41">
        <v>21710.799999999999</v>
      </c>
      <c r="C1031" s="41">
        <f t="shared" ref="C1031:C1094" si="16">(B1031-B1030)/B1030</f>
        <v>2.4101280784538581E-3</v>
      </c>
    </row>
    <row r="1032" spans="1:3">
      <c r="A1032" s="108">
        <v>45299</v>
      </c>
      <c r="B1032" s="41">
        <v>21513</v>
      </c>
      <c r="C1032" s="41">
        <f t="shared" si="16"/>
        <v>-9.1106730290914789E-3</v>
      </c>
    </row>
    <row r="1033" spans="1:3">
      <c r="A1033" s="108">
        <v>45300</v>
      </c>
      <c r="B1033" s="41">
        <v>21544.85</v>
      </c>
      <c r="C1033" s="41">
        <f t="shared" si="16"/>
        <v>1.4805001626922579E-3</v>
      </c>
    </row>
    <row r="1034" spans="1:3">
      <c r="A1034" s="108">
        <v>45301</v>
      </c>
      <c r="B1034" s="41">
        <v>21618.7</v>
      </c>
      <c r="C1034" s="41">
        <f t="shared" si="16"/>
        <v>3.4277333098166004E-3</v>
      </c>
    </row>
    <row r="1035" spans="1:3">
      <c r="A1035" s="108">
        <v>45302</v>
      </c>
      <c r="B1035" s="41">
        <v>21647.200000000001</v>
      </c>
      <c r="C1035" s="41">
        <f t="shared" si="16"/>
        <v>1.3183031357112129E-3</v>
      </c>
    </row>
    <row r="1036" spans="1:3">
      <c r="A1036" s="108">
        <v>45303</v>
      </c>
      <c r="B1036" s="41">
        <v>21894.55</v>
      </c>
      <c r="C1036" s="41">
        <f t="shared" si="16"/>
        <v>1.1426420045086596E-2</v>
      </c>
    </row>
    <row r="1037" spans="1:3">
      <c r="A1037" s="108">
        <v>45306</v>
      </c>
      <c r="B1037" s="41">
        <v>22097.45</v>
      </c>
      <c r="C1037" s="41">
        <f t="shared" si="16"/>
        <v>9.2671463903118111E-3</v>
      </c>
    </row>
    <row r="1038" spans="1:3">
      <c r="A1038" s="108">
        <v>45307</v>
      </c>
      <c r="B1038" s="41">
        <v>22032.3</v>
      </c>
      <c r="C1038" s="41">
        <f t="shared" si="16"/>
        <v>-2.9483039898269463E-3</v>
      </c>
    </row>
    <row r="1039" spans="1:3">
      <c r="A1039" s="108">
        <v>45308</v>
      </c>
      <c r="B1039" s="41">
        <v>21571.95</v>
      </c>
      <c r="C1039" s="41">
        <f t="shared" si="16"/>
        <v>-2.0894323334377189E-2</v>
      </c>
    </row>
    <row r="1040" spans="1:3">
      <c r="A1040" s="108">
        <v>45309</v>
      </c>
      <c r="B1040" s="41">
        <v>21462.25</v>
      </c>
      <c r="C1040" s="41">
        <f t="shared" si="16"/>
        <v>-5.0853075405793511E-3</v>
      </c>
    </row>
    <row r="1041" spans="1:3">
      <c r="A1041" s="108">
        <v>45310</v>
      </c>
      <c r="B1041" s="41">
        <v>21622.400000000001</v>
      </c>
      <c r="C1041" s="41">
        <f t="shared" si="16"/>
        <v>7.4619389858939043E-3</v>
      </c>
    </row>
    <row r="1042" spans="1:3">
      <c r="A1042" s="108">
        <v>45311</v>
      </c>
      <c r="B1042" s="41">
        <v>21571.8</v>
      </c>
      <c r="C1042" s="41">
        <f t="shared" si="16"/>
        <v>-2.3401657540329558E-3</v>
      </c>
    </row>
    <row r="1043" spans="1:3">
      <c r="A1043" s="108">
        <v>45314</v>
      </c>
      <c r="B1043" s="41">
        <v>21238.799999999999</v>
      </c>
      <c r="C1043" s="41">
        <f t="shared" si="16"/>
        <v>-1.5436820293160515E-2</v>
      </c>
    </row>
    <row r="1044" spans="1:3">
      <c r="A1044" s="108">
        <v>45315</v>
      </c>
      <c r="B1044" s="41">
        <v>21453.95</v>
      </c>
      <c r="C1044" s="41">
        <f t="shared" si="16"/>
        <v>1.0130045011959313E-2</v>
      </c>
    </row>
    <row r="1045" spans="1:3">
      <c r="A1045" s="108">
        <v>45316</v>
      </c>
      <c r="B1045" s="41">
        <v>21352.6</v>
      </c>
      <c r="C1045" s="41">
        <f t="shared" si="16"/>
        <v>-4.7240717909756563E-3</v>
      </c>
    </row>
    <row r="1046" spans="1:3">
      <c r="A1046" s="108">
        <v>45320</v>
      </c>
      <c r="B1046" s="41">
        <v>21737.599999999999</v>
      </c>
      <c r="C1046" s="41">
        <f t="shared" si="16"/>
        <v>1.8030591122392591E-2</v>
      </c>
    </row>
    <row r="1047" spans="1:3">
      <c r="A1047" s="108">
        <v>45321</v>
      </c>
      <c r="B1047" s="41">
        <v>21522.1</v>
      </c>
      <c r="C1047" s="41">
        <f t="shared" si="16"/>
        <v>-9.9136979243338742E-3</v>
      </c>
    </row>
    <row r="1048" spans="1:3">
      <c r="A1048" s="108">
        <v>45322</v>
      </c>
      <c r="B1048" s="41">
        <v>21725.7</v>
      </c>
      <c r="C1048" s="41">
        <f t="shared" si="16"/>
        <v>9.460043397252229E-3</v>
      </c>
    </row>
    <row r="1049" spans="1:3">
      <c r="A1049" s="108">
        <v>45323</v>
      </c>
      <c r="B1049" s="41">
        <v>21697.45</v>
      </c>
      <c r="C1049" s="41">
        <f t="shared" si="16"/>
        <v>-1.3003033273956651E-3</v>
      </c>
    </row>
    <row r="1050" spans="1:3">
      <c r="A1050" s="108">
        <v>45324</v>
      </c>
      <c r="B1050" s="41">
        <v>21853.8</v>
      </c>
      <c r="C1050" s="41">
        <f t="shared" si="16"/>
        <v>7.2059159025599107E-3</v>
      </c>
    </row>
    <row r="1051" spans="1:3">
      <c r="A1051" s="108">
        <v>45327</v>
      </c>
      <c r="B1051" s="41">
        <v>21771.7</v>
      </c>
      <c r="C1051" s="41">
        <f t="shared" si="16"/>
        <v>-3.7567837172481923E-3</v>
      </c>
    </row>
    <row r="1052" spans="1:3">
      <c r="A1052" s="108">
        <v>45328</v>
      </c>
      <c r="B1052" s="41">
        <v>21929.4</v>
      </c>
      <c r="C1052" s="41">
        <f t="shared" si="16"/>
        <v>7.2433480160024582E-3</v>
      </c>
    </row>
    <row r="1053" spans="1:3">
      <c r="A1053" s="108">
        <v>45329</v>
      </c>
      <c r="B1053" s="41">
        <v>21930.5</v>
      </c>
      <c r="C1053" s="41">
        <f t="shared" si="16"/>
        <v>5.016097111633445E-5</v>
      </c>
    </row>
    <row r="1054" spans="1:3">
      <c r="A1054" s="108">
        <v>45330</v>
      </c>
      <c r="B1054" s="41">
        <v>21717.95</v>
      </c>
      <c r="C1054" s="41">
        <f t="shared" si="16"/>
        <v>-9.6919814869701679E-3</v>
      </c>
    </row>
    <row r="1055" spans="1:3">
      <c r="A1055" s="108">
        <v>45331</v>
      </c>
      <c r="B1055" s="41">
        <v>21782.5</v>
      </c>
      <c r="C1055" s="41">
        <f t="shared" si="16"/>
        <v>2.9721958103780177E-3</v>
      </c>
    </row>
    <row r="1056" spans="1:3">
      <c r="A1056" s="108">
        <v>45334</v>
      </c>
      <c r="B1056" s="41">
        <v>21616.05</v>
      </c>
      <c r="C1056" s="41">
        <f t="shared" si="16"/>
        <v>-7.6414552966831504E-3</v>
      </c>
    </row>
    <row r="1057" spans="1:3">
      <c r="A1057" s="108">
        <v>45335</v>
      </c>
      <c r="B1057" s="41">
        <v>21743.25</v>
      </c>
      <c r="C1057" s="41">
        <f t="shared" si="16"/>
        <v>5.8845163663111778E-3</v>
      </c>
    </row>
    <row r="1058" spans="1:3">
      <c r="A1058" s="108">
        <v>45336</v>
      </c>
      <c r="B1058" s="41">
        <v>21840.05</v>
      </c>
      <c r="C1058" s="41">
        <f t="shared" si="16"/>
        <v>4.4519563542708323E-3</v>
      </c>
    </row>
    <row r="1059" spans="1:3">
      <c r="A1059" s="108">
        <v>45337</v>
      </c>
      <c r="B1059" s="41">
        <v>21910.75</v>
      </c>
      <c r="C1059" s="41">
        <f t="shared" si="16"/>
        <v>3.2371720760712877E-3</v>
      </c>
    </row>
    <row r="1060" spans="1:3">
      <c r="A1060" s="108">
        <v>45338</v>
      </c>
      <c r="B1060" s="41">
        <v>22040.7</v>
      </c>
      <c r="C1060" s="41">
        <f t="shared" si="16"/>
        <v>5.9308786782743964E-3</v>
      </c>
    </row>
    <row r="1061" spans="1:3">
      <c r="A1061" s="108">
        <v>45341</v>
      </c>
      <c r="B1061" s="41">
        <v>22122.25</v>
      </c>
      <c r="C1061" s="41">
        <f t="shared" si="16"/>
        <v>3.6999732313401693E-3</v>
      </c>
    </row>
    <row r="1062" spans="1:3">
      <c r="A1062" s="108">
        <v>45342</v>
      </c>
      <c r="B1062" s="41">
        <v>22196.95</v>
      </c>
      <c r="C1062" s="41">
        <f t="shared" si="16"/>
        <v>3.376690888133021E-3</v>
      </c>
    </row>
    <row r="1063" spans="1:3">
      <c r="A1063" s="108">
        <v>45343</v>
      </c>
      <c r="B1063" s="41">
        <v>22055.05</v>
      </c>
      <c r="C1063" s="41">
        <f t="shared" si="16"/>
        <v>-6.3927701778848647E-3</v>
      </c>
    </row>
    <row r="1064" spans="1:3">
      <c r="A1064" s="108">
        <v>45344</v>
      </c>
      <c r="B1064" s="41">
        <v>22217.45</v>
      </c>
      <c r="C1064" s="41">
        <f t="shared" si="16"/>
        <v>7.3633929644231801E-3</v>
      </c>
    </row>
    <row r="1065" spans="1:3">
      <c r="A1065" s="108">
        <v>45345</v>
      </c>
      <c r="B1065" s="41">
        <v>22212.7</v>
      </c>
      <c r="C1065" s="41">
        <f t="shared" si="16"/>
        <v>-2.1379591267224637E-4</v>
      </c>
    </row>
    <row r="1066" spans="1:3">
      <c r="A1066" s="108">
        <v>45348</v>
      </c>
      <c r="B1066" s="41">
        <v>22122.05</v>
      </c>
      <c r="C1066" s="41">
        <f t="shared" si="16"/>
        <v>-4.08099870794642E-3</v>
      </c>
    </row>
    <row r="1067" spans="1:3">
      <c r="A1067" s="108">
        <v>45349</v>
      </c>
      <c r="B1067" s="41">
        <v>22198.35</v>
      </c>
      <c r="C1067" s="41">
        <f t="shared" si="16"/>
        <v>3.449047443613918E-3</v>
      </c>
    </row>
    <row r="1068" spans="1:3">
      <c r="A1068" s="108">
        <v>45350</v>
      </c>
      <c r="B1068" s="41">
        <v>21951.15</v>
      </c>
      <c r="C1068" s="41">
        <f t="shared" si="16"/>
        <v>-1.1135962808046414E-2</v>
      </c>
    </row>
    <row r="1069" spans="1:3">
      <c r="A1069" s="108">
        <v>45351</v>
      </c>
      <c r="B1069" s="41">
        <v>21982.799999999999</v>
      </c>
      <c r="C1069" s="41">
        <f t="shared" si="16"/>
        <v>1.4418378991532478E-3</v>
      </c>
    </row>
    <row r="1070" spans="1:3">
      <c r="A1070" s="108">
        <v>45352</v>
      </c>
      <c r="B1070" s="41">
        <v>22338.75</v>
      </c>
      <c r="C1070" s="41">
        <f t="shared" si="16"/>
        <v>1.6192204814673324E-2</v>
      </c>
    </row>
    <row r="1071" spans="1:3">
      <c r="A1071" s="108">
        <v>45353</v>
      </c>
      <c r="B1071" s="41">
        <v>22378.400000000001</v>
      </c>
      <c r="C1071" s="41">
        <f t="shared" si="16"/>
        <v>1.7749426445079271E-3</v>
      </c>
    </row>
    <row r="1072" spans="1:3">
      <c r="A1072" s="108">
        <v>45355</v>
      </c>
      <c r="B1072" s="41">
        <v>22405.599999999999</v>
      </c>
      <c r="C1072" s="41">
        <f t="shared" si="16"/>
        <v>1.215457762842611E-3</v>
      </c>
    </row>
    <row r="1073" spans="1:3">
      <c r="A1073" s="108">
        <v>45356</v>
      </c>
      <c r="B1073" s="41">
        <v>22356.3</v>
      </c>
      <c r="C1073" s="41">
        <f t="shared" si="16"/>
        <v>-2.2003427714499622E-3</v>
      </c>
    </row>
    <row r="1074" spans="1:3">
      <c r="A1074" s="108">
        <v>45357</v>
      </c>
      <c r="B1074" s="41">
        <v>22474.05</v>
      </c>
      <c r="C1074" s="41">
        <f t="shared" si="16"/>
        <v>5.2669717260906326E-3</v>
      </c>
    </row>
    <row r="1075" spans="1:3">
      <c r="A1075" s="108">
        <v>45358</v>
      </c>
      <c r="B1075" s="41">
        <v>22493.55</v>
      </c>
      <c r="C1075" s="41">
        <f t="shared" si="16"/>
        <v>8.6766737637408481E-4</v>
      </c>
    </row>
    <row r="1076" spans="1:3">
      <c r="A1076" s="108">
        <v>45362</v>
      </c>
      <c r="B1076" s="41">
        <v>22332.65</v>
      </c>
      <c r="C1076" s="41">
        <f t="shared" si="16"/>
        <v>-7.1531616841271307E-3</v>
      </c>
    </row>
    <row r="1077" spans="1:3">
      <c r="A1077" s="108">
        <v>45363</v>
      </c>
      <c r="B1077" s="41">
        <v>22335.7</v>
      </c>
      <c r="C1077" s="41">
        <f t="shared" si="16"/>
        <v>1.3657134285448758E-4</v>
      </c>
    </row>
    <row r="1078" spans="1:3">
      <c r="A1078" s="108">
        <v>45364</v>
      </c>
      <c r="B1078" s="41">
        <v>21997.7</v>
      </c>
      <c r="C1078" s="41">
        <f t="shared" si="16"/>
        <v>-1.5132724741109523E-2</v>
      </c>
    </row>
    <row r="1079" spans="1:3">
      <c r="A1079" s="108">
        <v>45365</v>
      </c>
      <c r="B1079" s="41">
        <v>22146.65</v>
      </c>
      <c r="C1079" s="41">
        <f t="shared" si="16"/>
        <v>6.7711624397096392E-3</v>
      </c>
    </row>
    <row r="1080" spans="1:3">
      <c r="A1080" s="108">
        <v>45366</v>
      </c>
      <c r="B1080" s="41">
        <v>22023.35</v>
      </c>
      <c r="C1080" s="41">
        <f t="shared" si="16"/>
        <v>-5.5674334493028476E-3</v>
      </c>
    </row>
    <row r="1081" spans="1:3">
      <c r="A1081" s="108">
        <v>45369</v>
      </c>
      <c r="B1081" s="41">
        <v>22055.7</v>
      </c>
      <c r="C1081" s="41">
        <f t="shared" si="16"/>
        <v>1.468895513171347E-3</v>
      </c>
    </row>
    <row r="1082" spans="1:3">
      <c r="A1082" s="108">
        <v>45370</v>
      </c>
      <c r="B1082" s="41">
        <v>21817.45</v>
      </c>
      <c r="C1082" s="41">
        <f t="shared" si="16"/>
        <v>-1.080219625765675E-2</v>
      </c>
    </row>
    <row r="1083" spans="1:3">
      <c r="A1083" s="108">
        <v>45371</v>
      </c>
      <c r="B1083" s="41">
        <v>21839.1</v>
      </c>
      <c r="C1083" s="41">
        <f t="shared" si="16"/>
        <v>9.9232495089929458E-4</v>
      </c>
    </row>
    <row r="1084" spans="1:3">
      <c r="A1084" s="108">
        <v>45372</v>
      </c>
      <c r="B1084" s="41">
        <v>22011.95</v>
      </c>
      <c r="C1084" s="41">
        <f t="shared" si="16"/>
        <v>7.9147034447391244E-3</v>
      </c>
    </row>
    <row r="1085" spans="1:3">
      <c r="A1085" s="108">
        <v>45373</v>
      </c>
      <c r="B1085" s="41">
        <v>22096.75</v>
      </c>
      <c r="C1085" s="41">
        <f t="shared" si="16"/>
        <v>3.8524528721898457E-3</v>
      </c>
    </row>
    <row r="1086" spans="1:3">
      <c r="A1086" s="108">
        <v>45377</v>
      </c>
      <c r="B1086" s="41">
        <v>22004.7</v>
      </c>
      <c r="C1086" s="41">
        <f t="shared" si="16"/>
        <v>-4.1657709844207533E-3</v>
      </c>
    </row>
    <row r="1087" spans="1:3">
      <c r="A1087" s="108">
        <v>45378</v>
      </c>
      <c r="B1087" s="41">
        <v>22123.65</v>
      </c>
      <c r="C1087" s="41">
        <f t="shared" si="16"/>
        <v>5.4056633355601636E-3</v>
      </c>
    </row>
    <row r="1088" spans="1:3">
      <c r="A1088" s="108">
        <v>45379</v>
      </c>
      <c r="B1088" s="41">
        <v>22326.9</v>
      </c>
      <c r="C1088" s="41">
        <f t="shared" si="16"/>
        <v>9.1870012407536724E-3</v>
      </c>
    </row>
    <row r="1089" spans="1:3">
      <c r="A1089" s="108">
        <v>45383</v>
      </c>
      <c r="B1089" s="41">
        <v>22462</v>
      </c>
      <c r="C1089" s="41">
        <f t="shared" si="16"/>
        <v>6.0509967796693017E-3</v>
      </c>
    </row>
    <row r="1090" spans="1:3">
      <c r="A1090" s="108">
        <v>45384</v>
      </c>
      <c r="B1090" s="41">
        <v>22453.3</v>
      </c>
      <c r="C1090" s="41">
        <f t="shared" si="16"/>
        <v>-3.8732080847657055E-4</v>
      </c>
    </row>
    <row r="1091" spans="1:3">
      <c r="A1091" s="108">
        <v>45385</v>
      </c>
      <c r="B1091" s="41">
        <v>22434.65</v>
      </c>
      <c r="C1091" s="41">
        <f t="shared" si="16"/>
        <v>-8.3061287204989106E-4</v>
      </c>
    </row>
    <row r="1092" spans="1:3">
      <c r="A1092" s="108">
        <v>45386</v>
      </c>
      <c r="B1092" s="41">
        <v>22514.65</v>
      </c>
      <c r="C1092" s="41">
        <f t="shared" si="16"/>
        <v>3.5659125504520907E-3</v>
      </c>
    </row>
    <row r="1093" spans="1:3">
      <c r="A1093" s="108">
        <v>45387</v>
      </c>
      <c r="B1093" s="41">
        <v>22513.7</v>
      </c>
      <c r="C1093" s="41">
        <f t="shared" si="16"/>
        <v>-4.2194748752511256E-5</v>
      </c>
    </row>
    <row r="1094" spans="1:3">
      <c r="A1094" s="108">
        <v>45390</v>
      </c>
      <c r="B1094" s="41">
        <v>22666.3</v>
      </c>
      <c r="C1094" s="41">
        <f t="shared" si="16"/>
        <v>6.7780951154185467E-3</v>
      </c>
    </row>
    <row r="1095" spans="1:3">
      <c r="A1095" s="108">
        <v>45391</v>
      </c>
      <c r="B1095" s="41">
        <v>22642.75</v>
      </c>
      <c r="C1095" s="41">
        <f t="shared" ref="C1095:C1158" si="17">(B1095-B1094)/B1094</f>
        <v>-1.0389873953843051E-3</v>
      </c>
    </row>
    <row r="1096" spans="1:3">
      <c r="A1096" s="108">
        <v>45392</v>
      </c>
      <c r="B1096" s="41">
        <v>22753.8</v>
      </c>
      <c r="C1096" s="41">
        <f t="shared" si="17"/>
        <v>4.9044396109129531E-3</v>
      </c>
    </row>
    <row r="1097" spans="1:3">
      <c r="A1097" s="108">
        <v>45394</v>
      </c>
      <c r="B1097" s="41">
        <v>22519.4</v>
      </c>
      <c r="C1097" s="41">
        <f t="shared" si="17"/>
        <v>-1.030157600049213E-2</v>
      </c>
    </row>
    <row r="1098" spans="1:3">
      <c r="A1098" s="108">
        <v>45397</v>
      </c>
      <c r="B1098" s="41">
        <v>22272.5</v>
      </c>
      <c r="C1098" s="41">
        <f t="shared" si="17"/>
        <v>-1.0963880032327745E-2</v>
      </c>
    </row>
    <row r="1099" spans="1:3">
      <c r="A1099" s="108">
        <v>45398</v>
      </c>
      <c r="B1099" s="41">
        <v>22147.9</v>
      </c>
      <c r="C1099" s="41">
        <f t="shared" si="17"/>
        <v>-5.594342799416255E-3</v>
      </c>
    </row>
    <row r="1100" spans="1:3">
      <c r="A1100" s="108">
        <v>45400</v>
      </c>
      <c r="B1100" s="41">
        <v>21995.85</v>
      </c>
      <c r="C1100" s="41">
        <f t="shared" si="17"/>
        <v>-6.865210697176838E-3</v>
      </c>
    </row>
    <row r="1101" spans="1:3">
      <c r="A1101" s="108">
        <v>45401</v>
      </c>
      <c r="B1101" s="41">
        <v>22147</v>
      </c>
      <c r="C1101" s="41">
        <f t="shared" si="17"/>
        <v>6.8717508075387618E-3</v>
      </c>
    </row>
    <row r="1102" spans="1:3">
      <c r="A1102" s="108">
        <v>45404</v>
      </c>
      <c r="B1102" s="41">
        <v>22336.400000000001</v>
      </c>
      <c r="C1102" s="41">
        <f t="shared" si="17"/>
        <v>8.5519483451483927E-3</v>
      </c>
    </row>
    <row r="1103" spans="1:3">
      <c r="A1103" s="108">
        <v>45405</v>
      </c>
      <c r="B1103" s="41">
        <v>22368</v>
      </c>
      <c r="C1103" s="41">
        <f t="shared" si="17"/>
        <v>1.4147311115487967E-3</v>
      </c>
    </row>
    <row r="1104" spans="1:3">
      <c r="A1104" s="108">
        <v>45406</v>
      </c>
      <c r="B1104" s="41">
        <v>22402.400000000001</v>
      </c>
      <c r="C1104" s="41">
        <f t="shared" si="17"/>
        <v>1.5379113018598647E-3</v>
      </c>
    </row>
    <row r="1105" spans="1:3">
      <c r="A1105" s="108">
        <v>45407</v>
      </c>
      <c r="B1105" s="41">
        <v>22570.35</v>
      </c>
      <c r="C1105" s="41">
        <f t="shared" si="17"/>
        <v>7.4969646109344125E-3</v>
      </c>
    </row>
    <row r="1106" spans="1:3">
      <c r="A1106" s="108">
        <v>45408</v>
      </c>
      <c r="B1106" s="41">
        <v>22419.95</v>
      </c>
      <c r="C1106" s="41">
        <f t="shared" si="17"/>
        <v>-6.663609558557923E-3</v>
      </c>
    </row>
    <row r="1107" spans="1:3">
      <c r="A1107" s="108">
        <v>45411</v>
      </c>
      <c r="B1107" s="41">
        <v>22643.4</v>
      </c>
      <c r="C1107" s="41">
        <f t="shared" si="17"/>
        <v>9.9665699522077759E-3</v>
      </c>
    </row>
    <row r="1108" spans="1:3">
      <c r="A1108" s="108">
        <v>45412</v>
      </c>
      <c r="B1108" s="41">
        <v>22604.85</v>
      </c>
      <c r="C1108" s="41">
        <f t="shared" si="17"/>
        <v>-1.7024828426827645E-3</v>
      </c>
    </row>
    <row r="1109" spans="1:3">
      <c r="A1109" s="108">
        <v>45414</v>
      </c>
      <c r="B1109" s="41">
        <v>22648.2</v>
      </c>
      <c r="C1109" s="41">
        <f t="shared" si="17"/>
        <v>1.9177300446586545E-3</v>
      </c>
    </row>
    <row r="1110" spans="1:3">
      <c r="A1110" s="108">
        <v>45415</v>
      </c>
      <c r="B1110" s="41">
        <v>22475.85</v>
      </c>
      <c r="C1110" s="41">
        <f t="shared" si="17"/>
        <v>-7.6098762815588958E-3</v>
      </c>
    </row>
    <row r="1111" spans="1:3">
      <c r="A1111" s="108">
        <v>45418</v>
      </c>
      <c r="B1111" s="41">
        <v>22442.7</v>
      </c>
      <c r="C1111" s="41">
        <f t="shared" si="17"/>
        <v>-1.4749164102802706E-3</v>
      </c>
    </row>
    <row r="1112" spans="1:3">
      <c r="A1112" s="108">
        <v>45419</v>
      </c>
      <c r="B1112" s="41">
        <v>22302.5</v>
      </c>
      <c r="C1112" s="41">
        <f t="shared" si="17"/>
        <v>-6.2470201891929545E-3</v>
      </c>
    </row>
    <row r="1113" spans="1:3">
      <c r="A1113" s="108">
        <v>45420</v>
      </c>
      <c r="B1113" s="41">
        <v>22302.5</v>
      </c>
      <c r="C1113" s="41">
        <f t="shared" si="17"/>
        <v>0</v>
      </c>
    </row>
    <row r="1114" spans="1:3">
      <c r="A1114" s="108">
        <v>45421</v>
      </c>
      <c r="B1114" s="41">
        <v>21957.5</v>
      </c>
      <c r="C1114" s="41">
        <f t="shared" si="17"/>
        <v>-1.5469117811904494E-2</v>
      </c>
    </row>
    <row r="1115" spans="1:3">
      <c r="A1115" s="108">
        <v>45422</v>
      </c>
      <c r="B1115" s="41">
        <v>22055.200000000001</v>
      </c>
      <c r="C1115" s="41">
        <f t="shared" si="17"/>
        <v>4.4495047250370364E-3</v>
      </c>
    </row>
    <row r="1116" spans="1:3">
      <c r="A1116" s="108">
        <v>45425</v>
      </c>
      <c r="B1116" s="41">
        <v>22104.05</v>
      </c>
      <c r="C1116" s="41">
        <f t="shared" si="17"/>
        <v>2.2148971671079177E-3</v>
      </c>
    </row>
    <row r="1117" spans="1:3">
      <c r="A1117" s="108">
        <v>45426</v>
      </c>
      <c r="B1117" s="41">
        <v>22217.85</v>
      </c>
      <c r="C1117" s="41">
        <f t="shared" si="17"/>
        <v>5.1483777859713167E-3</v>
      </c>
    </row>
    <row r="1118" spans="1:3">
      <c r="A1118" s="108">
        <v>45427</v>
      </c>
      <c r="B1118" s="41">
        <v>22200.55</v>
      </c>
      <c r="C1118" s="41">
        <f t="shared" si="17"/>
        <v>-7.7865320001707064E-4</v>
      </c>
    </row>
    <row r="1119" spans="1:3">
      <c r="A1119" s="108">
        <v>45428</v>
      </c>
      <c r="B1119" s="41">
        <v>22403.85</v>
      </c>
      <c r="C1119" s="41">
        <f t="shared" si="17"/>
        <v>9.1574307843724275E-3</v>
      </c>
    </row>
    <row r="1120" spans="1:3">
      <c r="A1120" s="108">
        <v>45429</v>
      </c>
      <c r="B1120" s="41">
        <v>22466.1</v>
      </c>
      <c r="C1120" s="41">
        <f t="shared" si="17"/>
        <v>2.778540295529563E-3</v>
      </c>
    </row>
    <row r="1121" spans="1:3">
      <c r="A1121" s="108">
        <v>45430</v>
      </c>
      <c r="B1121" s="41">
        <v>22502</v>
      </c>
      <c r="C1121" s="41">
        <f t="shared" si="17"/>
        <v>1.5979631533733695E-3</v>
      </c>
    </row>
    <row r="1122" spans="1:3">
      <c r="A1122" s="108">
        <v>45433</v>
      </c>
      <c r="B1122" s="41">
        <v>22529.05</v>
      </c>
      <c r="C1122" s="41">
        <f t="shared" si="17"/>
        <v>1.2021153675228545E-3</v>
      </c>
    </row>
    <row r="1123" spans="1:3">
      <c r="A1123" s="108">
        <v>45434</v>
      </c>
      <c r="B1123" s="41">
        <v>22597.8</v>
      </c>
      <c r="C1123" s="41">
        <f t="shared" si="17"/>
        <v>3.0516155807723809E-3</v>
      </c>
    </row>
    <row r="1124" spans="1:3">
      <c r="A1124" s="108">
        <v>45435</v>
      </c>
      <c r="B1124" s="41">
        <v>22967.65</v>
      </c>
      <c r="C1124" s="41">
        <f t="shared" si="17"/>
        <v>1.6366637460283842E-2</v>
      </c>
    </row>
    <row r="1125" spans="1:3">
      <c r="A1125" s="108">
        <v>45436</v>
      </c>
      <c r="B1125" s="41">
        <v>22957.1</v>
      </c>
      <c r="C1125" s="41">
        <f t="shared" si="17"/>
        <v>-4.5934172629776704E-4</v>
      </c>
    </row>
    <row r="1126" spans="1:3">
      <c r="A1126" s="108">
        <v>45439</v>
      </c>
      <c r="B1126" s="41">
        <v>22932.45</v>
      </c>
      <c r="C1126" s="41">
        <f t="shared" si="17"/>
        <v>-1.0737418924863253E-3</v>
      </c>
    </row>
    <row r="1127" spans="1:3">
      <c r="A1127" s="108">
        <v>45440</v>
      </c>
      <c r="B1127" s="41">
        <v>22888.15</v>
      </c>
      <c r="C1127" s="41">
        <f t="shared" si="17"/>
        <v>-1.9317604529825322E-3</v>
      </c>
    </row>
    <row r="1128" spans="1:3">
      <c r="A1128" s="108">
        <v>45441</v>
      </c>
      <c r="B1128" s="41">
        <v>22704.7</v>
      </c>
      <c r="C1128" s="41">
        <f t="shared" si="17"/>
        <v>-8.0150645639774608E-3</v>
      </c>
    </row>
    <row r="1129" spans="1:3">
      <c r="A1129" s="108">
        <v>45442</v>
      </c>
      <c r="B1129" s="41">
        <v>22488.65</v>
      </c>
      <c r="C1129" s="41">
        <f t="shared" si="17"/>
        <v>-9.5156509445180632E-3</v>
      </c>
    </row>
    <row r="1130" spans="1:3">
      <c r="A1130" s="108">
        <v>45443</v>
      </c>
      <c r="B1130" s="41">
        <v>22530.7</v>
      </c>
      <c r="C1130" s="41">
        <f t="shared" si="17"/>
        <v>1.869832115311469E-3</v>
      </c>
    </row>
    <row r="1131" spans="1:3">
      <c r="A1131" s="108">
        <v>45446</v>
      </c>
      <c r="B1131" s="41">
        <v>23263.9</v>
      </c>
      <c r="C1131" s="41">
        <f t="shared" si="17"/>
        <v>3.2542264554585552E-2</v>
      </c>
    </row>
    <row r="1132" spans="1:3">
      <c r="A1132" s="108">
        <v>45447</v>
      </c>
      <c r="B1132" s="41">
        <v>21884.5</v>
      </c>
      <c r="C1132" s="41">
        <f t="shared" si="17"/>
        <v>-5.9293583620975046E-2</v>
      </c>
    </row>
    <row r="1133" spans="1:3">
      <c r="A1133" s="108">
        <v>45448</v>
      </c>
      <c r="B1133" s="41">
        <v>22620.35</v>
      </c>
      <c r="C1133" s="41">
        <f t="shared" si="17"/>
        <v>3.3624254609426696E-2</v>
      </c>
    </row>
    <row r="1134" spans="1:3">
      <c r="A1134" s="108">
        <v>45449</v>
      </c>
      <c r="B1134" s="41">
        <v>22821.4</v>
      </c>
      <c r="C1134" s="41">
        <f t="shared" si="17"/>
        <v>8.8880145532674298E-3</v>
      </c>
    </row>
    <row r="1135" spans="1:3">
      <c r="A1135" s="108">
        <v>45450</v>
      </c>
      <c r="B1135" s="41">
        <v>23290.15</v>
      </c>
      <c r="C1135" s="41">
        <f t="shared" si="17"/>
        <v>2.0539931818380992E-2</v>
      </c>
    </row>
    <row r="1136" spans="1:3">
      <c r="A1136" s="108">
        <v>45453</v>
      </c>
      <c r="B1136" s="41">
        <v>23259.200000000001</v>
      </c>
      <c r="C1136" s="41">
        <f t="shared" si="17"/>
        <v>-1.3288879633665187E-3</v>
      </c>
    </row>
    <row r="1137" spans="1:3">
      <c r="A1137" s="108">
        <v>45454</v>
      </c>
      <c r="B1137" s="41">
        <v>23264.85</v>
      </c>
      <c r="C1137" s="41">
        <f t="shared" si="17"/>
        <v>2.4291463162954088E-4</v>
      </c>
    </row>
    <row r="1138" spans="1:3">
      <c r="A1138" s="108">
        <v>45455</v>
      </c>
      <c r="B1138" s="41">
        <v>23322.95</v>
      </c>
      <c r="C1138" s="41">
        <f t="shared" si="17"/>
        <v>2.4973296625597063E-3</v>
      </c>
    </row>
    <row r="1139" spans="1:3">
      <c r="A1139" s="108">
        <v>45456</v>
      </c>
      <c r="B1139" s="41">
        <v>23398.9</v>
      </c>
      <c r="C1139" s="41">
        <f t="shared" si="17"/>
        <v>3.2564491198583683E-3</v>
      </c>
    </row>
    <row r="1140" spans="1:3">
      <c r="A1140" s="108">
        <v>45457</v>
      </c>
      <c r="B1140" s="41">
        <v>23465.599999999999</v>
      </c>
      <c r="C1140" s="41">
        <f t="shared" si="17"/>
        <v>2.8505613511745033E-3</v>
      </c>
    </row>
    <row r="1141" spans="1:3">
      <c r="A1141" s="108">
        <v>45461</v>
      </c>
      <c r="B1141" s="41">
        <v>23557.9</v>
      </c>
      <c r="C1141" s="41">
        <f t="shared" si="17"/>
        <v>3.9334174280650364E-3</v>
      </c>
    </row>
    <row r="1142" spans="1:3">
      <c r="A1142" s="108">
        <v>45462</v>
      </c>
      <c r="B1142" s="41">
        <v>23516</v>
      </c>
      <c r="C1142" s="41">
        <f t="shared" si="17"/>
        <v>-1.7785965642099445E-3</v>
      </c>
    </row>
    <row r="1143" spans="1:3">
      <c r="A1143" s="108">
        <v>45463</v>
      </c>
      <c r="B1143" s="41">
        <v>23567</v>
      </c>
      <c r="C1143" s="41">
        <f t="shared" si="17"/>
        <v>2.1687361796223848E-3</v>
      </c>
    </row>
    <row r="1144" spans="1:3">
      <c r="A1144" s="108">
        <v>45464</v>
      </c>
      <c r="B1144" s="41">
        <v>23501.1</v>
      </c>
      <c r="C1144" s="41">
        <f t="shared" si="17"/>
        <v>-2.7962829380065962E-3</v>
      </c>
    </row>
    <row r="1145" spans="1:3">
      <c r="A1145" s="108">
        <v>45467</v>
      </c>
      <c r="B1145" s="41">
        <v>23537.85</v>
      </c>
      <c r="C1145" s="41">
        <f t="shared" si="17"/>
        <v>1.5637565901170584E-3</v>
      </c>
    </row>
    <row r="1146" spans="1:3">
      <c r="A1146" s="108">
        <v>45468</v>
      </c>
      <c r="B1146" s="41">
        <v>23721.3</v>
      </c>
      <c r="C1146" s="41">
        <f t="shared" si="17"/>
        <v>7.7938299377386102E-3</v>
      </c>
    </row>
    <row r="1147" spans="1:3">
      <c r="A1147" s="108">
        <v>45469</v>
      </c>
      <c r="B1147" s="41">
        <v>23868.799999999999</v>
      </c>
      <c r="C1147" s="41">
        <f t="shared" si="17"/>
        <v>6.2180403266262809E-3</v>
      </c>
    </row>
    <row r="1148" spans="1:3">
      <c r="A1148" s="108">
        <v>45470</v>
      </c>
      <c r="B1148" s="41">
        <v>24044.5</v>
      </c>
      <c r="C1148" s="41">
        <f t="shared" si="17"/>
        <v>7.3610738704920535E-3</v>
      </c>
    </row>
    <row r="1149" spans="1:3">
      <c r="A1149" s="108">
        <v>45471</v>
      </c>
      <c r="B1149" s="41">
        <v>24010.6</v>
      </c>
      <c r="C1149" s="41">
        <f t="shared" si="17"/>
        <v>-1.409885836677887E-3</v>
      </c>
    </row>
    <row r="1150" spans="1:3">
      <c r="A1150" s="108">
        <v>45474</v>
      </c>
      <c r="B1150" s="41">
        <v>24141.95</v>
      </c>
      <c r="C1150" s="41">
        <f t="shared" si="17"/>
        <v>5.4705005289331461E-3</v>
      </c>
    </row>
    <row r="1151" spans="1:3">
      <c r="A1151" s="108">
        <v>45475</v>
      </c>
      <c r="B1151" s="41">
        <v>24123.85</v>
      </c>
      <c r="C1151" s="41">
        <f t="shared" si="17"/>
        <v>-7.4973231242721412E-4</v>
      </c>
    </row>
    <row r="1152" spans="1:3">
      <c r="A1152" s="108">
        <v>45476</v>
      </c>
      <c r="B1152" s="41">
        <v>24286.5</v>
      </c>
      <c r="C1152" s="41">
        <f t="shared" si="17"/>
        <v>6.7422903060664636E-3</v>
      </c>
    </row>
    <row r="1153" spans="1:3">
      <c r="A1153" s="108">
        <v>45477</v>
      </c>
      <c r="B1153" s="41">
        <v>24302.15</v>
      </c>
      <c r="C1153" s="41">
        <f t="shared" si="17"/>
        <v>6.4439091676451749E-4</v>
      </c>
    </row>
    <row r="1154" spans="1:3">
      <c r="A1154" s="108">
        <v>45478</v>
      </c>
      <c r="B1154" s="41">
        <v>24323.85</v>
      </c>
      <c r="C1154" s="41">
        <f t="shared" si="17"/>
        <v>8.9292511156408331E-4</v>
      </c>
    </row>
    <row r="1155" spans="1:3">
      <c r="A1155" s="108">
        <v>45481</v>
      </c>
      <c r="B1155" s="41">
        <v>24320.55</v>
      </c>
      <c r="C1155" s="41">
        <f t="shared" si="17"/>
        <v>-1.3566931221822501E-4</v>
      </c>
    </row>
    <row r="1156" spans="1:3">
      <c r="A1156" s="108">
        <v>45482</v>
      </c>
      <c r="B1156" s="41">
        <v>24433.200000000001</v>
      </c>
      <c r="C1156" s="41">
        <f t="shared" si="17"/>
        <v>4.6318853808816601E-3</v>
      </c>
    </row>
    <row r="1157" spans="1:3">
      <c r="A1157" s="108">
        <v>45483</v>
      </c>
      <c r="B1157" s="41">
        <v>24324.45</v>
      </c>
      <c r="C1157" s="41">
        <f t="shared" si="17"/>
        <v>-4.4509110554491428E-3</v>
      </c>
    </row>
    <row r="1158" spans="1:3">
      <c r="A1158" s="108">
        <v>45484</v>
      </c>
      <c r="B1158" s="41">
        <v>24315.95</v>
      </c>
      <c r="C1158" s="41">
        <f t="shared" si="17"/>
        <v>-3.4944263899080964E-4</v>
      </c>
    </row>
    <row r="1159" spans="1:3">
      <c r="A1159" s="108">
        <v>45485</v>
      </c>
      <c r="B1159" s="41">
        <v>24502.15</v>
      </c>
      <c r="C1159" s="41">
        <f t="shared" ref="C1159:C1222" si="18">(B1159-B1158)/B1158</f>
        <v>7.6575252046496524E-3</v>
      </c>
    </row>
    <row r="1160" spans="1:3">
      <c r="A1160" s="108">
        <v>45488</v>
      </c>
      <c r="B1160" s="41">
        <v>24586.7</v>
      </c>
      <c r="C1160" s="41">
        <f t="shared" si="18"/>
        <v>3.4507175900890031E-3</v>
      </c>
    </row>
    <row r="1161" spans="1:3">
      <c r="A1161" s="108">
        <v>45489</v>
      </c>
      <c r="B1161" s="41">
        <v>24613</v>
      </c>
      <c r="C1161" s="41">
        <f t="shared" si="18"/>
        <v>1.0696840161550461E-3</v>
      </c>
    </row>
    <row r="1162" spans="1:3">
      <c r="A1162" s="108">
        <v>45491</v>
      </c>
      <c r="B1162" s="41">
        <v>24800.85</v>
      </c>
      <c r="C1162" s="41">
        <f t="shared" si="18"/>
        <v>7.6321456141063074E-3</v>
      </c>
    </row>
    <row r="1163" spans="1:3">
      <c r="A1163" s="108">
        <v>45492</v>
      </c>
      <c r="B1163" s="41">
        <v>24530.9</v>
      </c>
      <c r="C1163" s="41">
        <f t="shared" si="18"/>
        <v>-1.0884707580586839E-2</v>
      </c>
    </row>
    <row r="1164" spans="1:3">
      <c r="A1164" s="108">
        <v>45495</v>
      </c>
      <c r="B1164" s="41">
        <v>24509.25</v>
      </c>
      <c r="C1164" s="41">
        <f t="shared" si="18"/>
        <v>-8.8256036264472372E-4</v>
      </c>
    </row>
    <row r="1165" spans="1:3">
      <c r="A1165" s="108">
        <v>45496</v>
      </c>
      <c r="B1165" s="41">
        <v>24479.05</v>
      </c>
      <c r="C1165" s="41">
        <f t="shared" si="18"/>
        <v>-1.2321878474453819E-3</v>
      </c>
    </row>
    <row r="1166" spans="1:3">
      <c r="A1166" s="108">
        <v>45497</v>
      </c>
      <c r="B1166" s="41">
        <v>24413.5</v>
      </c>
      <c r="C1166" s="41">
        <f t="shared" si="18"/>
        <v>-2.677799996323357E-3</v>
      </c>
    </row>
    <row r="1167" spans="1:3">
      <c r="A1167" s="108">
        <v>45498</v>
      </c>
      <c r="B1167" s="41">
        <v>24406.1</v>
      </c>
      <c r="C1167" s="41">
        <f t="shared" si="18"/>
        <v>-3.0311098367712352E-4</v>
      </c>
    </row>
    <row r="1168" spans="1:3">
      <c r="A1168" s="108">
        <v>45499</v>
      </c>
      <c r="B1168" s="41">
        <v>24834.85</v>
      </c>
      <c r="C1168" s="41">
        <f t="shared" si="18"/>
        <v>1.7567329479105633E-2</v>
      </c>
    </row>
    <row r="1169" spans="1:3">
      <c r="A1169" s="108">
        <v>45502</v>
      </c>
      <c r="B1169" s="41">
        <v>24836.1</v>
      </c>
      <c r="C1169" s="41">
        <f t="shared" si="18"/>
        <v>5.0332496471692003E-5</v>
      </c>
    </row>
    <row r="1170" spans="1:3">
      <c r="A1170" s="108">
        <v>45503</v>
      </c>
      <c r="B1170" s="41">
        <v>24857.3</v>
      </c>
      <c r="C1170" s="41">
        <f t="shared" si="18"/>
        <v>8.5359617653338197E-4</v>
      </c>
    </row>
    <row r="1171" spans="1:3">
      <c r="A1171" s="108">
        <v>45504</v>
      </c>
      <c r="B1171" s="41">
        <v>24951.15</v>
      </c>
      <c r="C1171" s="41">
        <f t="shared" si="18"/>
        <v>3.7755508442188887E-3</v>
      </c>
    </row>
    <row r="1172" spans="1:3">
      <c r="A1172" s="108">
        <v>45505</v>
      </c>
      <c r="B1172" s="41">
        <v>25010.9</v>
      </c>
      <c r="C1172" s="41">
        <f t="shared" si="18"/>
        <v>2.3946792031629802E-3</v>
      </c>
    </row>
    <row r="1173" spans="1:3">
      <c r="A1173" s="108">
        <v>45506</v>
      </c>
      <c r="B1173" s="41">
        <v>24717.7</v>
      </c>
      <c r="C1173" s="41">
        <f t="shared" si="18"/>
        <v>-1.1722888820474302E-2</v>
      </c>
    </row>
    <row r="1174" spans="1:3">
      <c r="A1174" s="108">
        <v>45509</v>
      </c>
      <c r="B1174" s="41">
        <v>24055.599999999999</v>
      </c>
      <c r="C1174" s="41">
        <f t="shared" si="18"/>
        <v>-2.6786472851438529E-2</v>
      </c>
    </row>
    <row r="1175" spans="1:3">
      <c r="A1175" s="108">
        <v>45510</v>
      </c>
      <c r="B1175" s="41">
        <v>23992.55</v>
      </c>
      <c r="C1175" s="41">
        <f t="shared" si="18"/>
        <v>-2.6210113237665773E-3</v>
      </c>
    </row>
    <row r="1176" spans="1:3">
      <c r="A1176" s="108">
        <v>45511</v>
      </c>
      <c r="B1176" s="41">
        <v>24297.5</v>
      </c>
      <c r="C1176" s="41">
        <f t="shared" si="18"/>
        <v>1.2710195456506321E-2</v>
      </c>
    </row>
    <row r="1177" spans="1:3">
      <c r="A1177" s="108">
        <v>45512</v>
      </c>
      <c r="B1177" s="41">
        <v>24117</v>
      </c>
      <c r="C1177" s="41">
        <f t="shared" si="18"/>
        <v>-7.428747813561066E-3</v>
      </c>
    </row>
    <row r="1178" spans="1:3">
      <c r="A1178" s="108">
        <v>45513</v>
      </c>
      <c r="B1178" s="41">
        <v>24367.5</v>
      </c>
      <c r="C1178" s="41">
        <f t="shared" si="18"/>
        <v>1.0386864037815649E-2</v>
      </c>
    </row>
    <row r="1179" spans="1:3">
      <c r="A1179" s="108">
        <v>45516</v>
      </c>
      <c r="B1179" s="41">
        <v>24347</v>
      </c>
      <c r="C1179" s="41">
        <f t="shared" si="18"/>
        <v>-8.412844977941931E-4</v>
      </c>
    </row>
    <row r="1180" spans="1:3">
      <c r="A1180" s="108">
        <v>45517</v>
      </c>
      <c r="B1180" s="41">
        <v>24139</v>
      </c>
      <c r="C1180" s="41">
        <f t="shared" si="18"/>
        <v>-8.5431469996303452E-3</v>
      </c>
    </row>
    <row r="1181" spans="1:3">
      <c r="A1181" s="108">
        <v>45518</v>
      </c>
      <c r="B1181" s="41">
        <v>24143.75</v>
      </c>
      <c r="C1181" s="41">
        <f t="shared" si="18"/>
        <v>1.9677699987571978E-4</v>
      </c>
    </row>
    <row r="1182" spans="1:3">
      <c r="A1182" s="108">
        <v>45520</v>
      </c>
      <c r="B1182" s="41">
        <v>24541.15</v>
      </c>
      <c r="C1182" s="41">
        <f t="shared" si="18"/>
        <v>1.6459746311157191E-2</v>
      </c>
    </row>
    <row r="1183" spans="1:3">
      <c r="A1183" s="108">
        <v>45523</v>
      </c>
      <c r="B1183" s="41">
        <v>24572.65</v>
      </c>
      <c r="C1183" s="41">
        <f t="shared" si="18"/>
        <v>1.2835584314508488E-3</v>
      </c>
    </row>
    <row r="1184" spans="1:3">
      <c r="A1184" s="108">
        <v>45524</v>
      </c>
      <c r="B1184" s="41">
        <v>24698.85</v>
      </c>
      <c r="C1184" s="41">
        <f t="shared" si="18"/>
        <v>5.135791215029599E-3</v>
      </c>
    </row>
    <row r="1185" spans="1:3">
      <c r="A1185" s="108">
        <v>45525</v>
      </c>
      <c r="B1185" s="41">
        <v>24770.2</v>
      </c>
      <c r="C1185" s="41">
        <f t="shared" si="18"/>
        <v>2.8887984663254437E-3</v>
      </c>
    </row>
    <row r="1186" spans="1:3">
      <c r="A1186" s="108">
        <v>45526</v>
      </c>
      <c r="B1186" s="41">
        <v>24811.5</v>
      </c>
      <c r="C1186" s="41">
        <f t="shared" si="18"/>
        <v>1.6673260611540994E-3</v>
      </c>
    </row>
    <row r="1187" spans="1:3">
      <c r="A1187" s="108">
        <v>45527</v>
      </c>
      <c r="B1187" s="41">
        <v>24823.15</v>
      </c>
      <c r="C1187" s="41">
        <f t="shared" si="18"/>
        <v>4.6954033411931789E-4</v>
      </c>
    </row>
    <row r="1188" spans="1:3">
      <c r="A1188" s="108">
        <v>45530</v>
      </c>
      <c r="B1188" s="41">
        <v>25010.6</v>
      </c>
      <c r="C1188" s="41">
        <f t="shared" si="18"/>
        <v>7.5514187361393325E-3</v>
      </c>
    </row>
    <row r="1189" spans="1:3">
      <c r="A1189" s="108">
        <v>45531</v>
      </c>
      <c r="B1189" s="41">
        <v>25017.75</v>
      </c>
      <c r="C1189" s="41">
        <f t="shared" si="18"/>
        <v>2.8587878739420311E-4</v>
      </c>
    </row>
    <row r="1190" spans="1:3">
      <c r="A1190" s="108">
        <v>45532</v>
      </c>
      <c r="B1190" s="41">
        <v>25052.35</v>
      </c>
      <c r="C1190" s="41">
        <f t="shared" si="18"/>
        <v>1.3830180571793446E-3</v>
      </c>
    </row>
    <row r="1191" spans="1:3">
      <c r="A1191" s="108">
        <v>45533</v>
      </c>
      <c r="B1191" s="41">
        <v>25151.95</v>
      </c>
      <c r="C1191" s="41">
        <f t="shared" si="18"/>
        <v>3.9756749366826744E-3</v>
      </c>
    </row>
    <row r="1192" spans="1:3">
      <c r="A1192" s="108">
        <v>45534</v>
      </c>
      <c r="B1192" s="41">
        <v>25235.9</v>
      </c>
      <c r="C1192" s="41">
        <f t="shared" si="18"/>
        <v>3.3377133780880101E-3</v>
      </c>
    </row>
    <row r="1193" spans="1:3">
      <c r="A1193" s="108">
        <v>45537</v>
      </c>
      <c r="B1193" s="41">
        <v>25278.7</v>
      </c>
      <c r="C1193" s="41">
        <f t="shared" si="18"/>
        <v>1.6959965763059478E-3</v>
      </c>
    </row>
    <row r="1194" spans="1:3">
      <c r="A1194" s="108">
        <v>45538</v>
      </c>
      <c r="B1194" s="41">
        <v>25279.85</v>
      </c>
      <c r="C1194" s="41">
        <f t="shared" si="18"/>
        <v>4.5492845755431141E-5</v>
      </c>
    </row>
    <row r="1195" spans="1:3">
      <c r="A1195" s="108">
        <v>45539</v>
      </c>
      <c r="B1195" s="41">
        <v>25198.7</v>
      </c>
      <c r="C1195" s="41">
        <f t="shared" si="18"/>
        <v>-3.2100665154262318E-3</v>
      </c>
    </row>
    <row r="1196" spans="1:3">
      <c r="A1196" s="108">
        <v>45540</v>
      </c>
      <c r="B1196" s="41">
        <v>25145.1</v>
      </c>
      <c r="C1196" s="41">
        <f t="shared" si="18"/>
        <v>-2.1270938580165715E-3</v>
      </c>
    </row>
    <row r="1197" spans="1:3">
      <c r="A1197" s="108">
        <v>45541</v>
      </c>
      <c r="B1197" s="41">
        <v>24852.15</v>
      </c>
      <c r="C1197" s="41">
        <f t="shared" si="18"/>
        <v>-1.1650381187587128E-2</v>
      </c>
    </row>
    <row r="1198" spans="1:3">
      <c r="A1198" s="108">
        <v>45544</v>
      </c>
      <c r="B1198" s="41">
        <v>24936.400000000001</v>
      </c>
      <c r="C1198" s="41">
        <f t="shared" si="18"/>
        <v>3.3900487482974306E-3</v>
      </c>
    </row>
    <row r="1199" spans="1:3">
      <c r="A1199" s="108">
        <v>45545</v>
      </c>
      <c r="B1199" s="41">
        <v>25041.1</v>
      </c>
      <c r="C1199" s="41">
        <f t="shared" si="18"/>
        <v>4.1986814455974835E-3</v>
      </c>
    </row>
    <row r="1200" spans="1:3">
      <c r="A1200" s="108">
        <v>45546</v>
      </c>
      <c r="B1200" s="41">
        <v>24918.45</v>
      </c>
      <c r="C1200" s="41">
        <f t="shared" si="18"/>
        <v>-4.8979477738596879E-3</v>
      </c>
    </row>
    <row r="1201" spans="1:3">
      <c r="A1201" s="108">
        <v>45547</v>
      </c>
      <c r="B1201" s="41">
        <v>25388.9</v>
      </c>
      <c r="C1201" s="41">
        <f t="shared" si="18"/>
        <v>1.8879585206945083E-2</v>
      </c>
    </row>
    <row r="1202" spans="1:3">
      <c r="A1202" s="108">
        <v>45548</v>
      </c>
      <c r="B1202" s="41">
        <v>25356.5</v>
      </c>
      <c r="C1202" s="41">
        <f t="shared" si="18"/>
        <v>-1.2761482380095812E-3</v>
      </c>
    </row>
    <row r="1203" spans="1:3">
      <c r="A1203" s="108">
        <v>45551</v>
      </c>
      <c r="B1203" s="41">
        <v>25383.75</v>
      </c>
      <c r="C1203" s="41">
        <f t="shared" si="18"/>
        <v>1.0746751326089958E-3</v>
      </c>
    </row>
    <row r="1204" spans="1:3">
      <c r="A1204" s="108">
        <v>45552</v>
      </c>
      <c r="B1204" s="41">
        <v>25418.55</v>
      </c>
      <c r="C1204" s="41">
        <f t="shared" si="18"/>
        <v>1.3709558280395637E-3</v>
      </c>
    </row>
    <row r="1205" spans="1:3">
      <c r="A1205" s="108">
        <v>45553</v>
      </c>
      <c r="B1205" s="41">
        <v>25377.55</v>
      </c>
      <c r="C1205" s="41">
        <f t="shared" si="18"/>
        <v>-1.612995233795791E-3</v>
      </c>
    </row>
    <row r="1206" spans="1:3">
      <c r="A1206" s="108">
        <v>45554</v>
      </c>
      <c r="B1206" s="41">
        <v>25415.8</v>
      </c>
      <c r="C1206" s="41">
        <f t="shared" si="18"/>
        <v>1.5072376963103215E-3</v>
      </c>
    </row>
    <row r="1207" spans="1:3">
      <c r="A1207" s="108">
        <v>45555</v>
      </c>
      <c r="B1207" s="41">
        <v>25790.95</v>
      </c>
      <c r="C1207" s="41">
        <f t="shared" si="18"/>
        <v>1.4760503308965348E-2</v>
      </c>
    </row>
    <row r="1208" spans="1:3">
      <c r="A1208" s="108">
        <v>45558</v>
      </c>
      <c r="B1208" s="41">
        <v>25939.05</v>
      </c>
      <c r="C1208" s="41">
        <f t="shared" si="18"/>
        <v>5.7423243424534007E-3</v>
      </c>
    </row>
    <row r="1209" spans="1:3">
      <c r="A1209" s="108">
        <v>45559</v>
      </c>
      <c r="B1209" s="41">
        <v>25940.400000000001</v>
      </c>
      <c r="C1209" s="41">
        <f t="shared" si="18"/>
        <v>5.2045082607195824E-5</v>
      </c>
    </row>
    <row r="1210" spans="1:3">
      <c r="A1210" s="108">
        <v>45560</v>
      </c>
      <c r="B1210" s="41">
        <v>26004.15</v>
      </c>
      <c r="C1210" s="41">
        <f t="shared" si="18"/>
        <v>2.4575565527131422E-3</v>
      </c>
    </row>
    <row r="1211" spans="1:3">
      <c r="A1211" s="108">
        <v>45561</v>
      </c>
      <c r="B1211" s="41">
        <v>26216.05</v>
      </c>
      <c r="C1211" s="41">
        <f t="shared" si="18"/>
        <v>8.1486993422202926E-3</v>
      </c>
    </row>
    <row r="1212" spans="1:3">
      <c r="A1212" s="108">
        <v>45562</v>
      </c>
      <c r="B1212" s="41">
        <v>26178.95</v>
      </c>
      <c r="C1212" s="41">
        <f t="shared" si="18"/>
        <v>-1.4151636116042862E-3</v>
      </c>
    </row>
    <row r="1213" spans="1:3">
      <c r="A1213" s="108">
        <v>45565</v>
      </c>
      <c r="B1213" s="41">
        <v>25810.85</v>
      </c>
      <c r="C1213" s="41">
        <f t="shared" si="18"/>
        <v>-1.4060915353748036E-2</v>
      </c>
    </row>
    <row r="1214" spans="1:3">
      <c r="A1214" s="108">
        <v>45566</v>
      </c>
      <c r="B1214" s="41">
        <v>25796.9</v>
      </c>
      <c r="C1214" s="41">
        <f t="shared" si="18"/>
        <v>-5.4047038357888603E-4</v>
      </c>
    </row>
    <row r="1215" spans="1:3">
      <c r="A1215" s="108">
        <v>45568</v>
      </c>
      <c r="B1215" s="41">
        <v>25250.1</v>
      </c>
      <c r="C1215" s="41">
        <f t="shared" si="18"/>
        <v>-2.1196345297303278E-2</v>
      </c>
    </row>
    <row r="1216" spans="1:3">
      <c r="A1216" s="108">
        <v>45569</v>
      </c>
      <c r="B1216" s="41">
        <v>25014.6</v>
      </c>
      <c r="C1216" s="41">
        <f t="shared" si="18"/>
        <v>-9.3266957358584725E-3</v>
      </c>
    </row>
    <row r="1217" spans="1:3">
      <c r="A1217" s="108">
        <v>45572</v>
      </c>
      <c r="B1217" s="41">
        <v>24795.75</v>
      </c>
      <c r="C1217" s="41">
        <f t="shared" si="18"/>
        <v>-8.7488906478615912E-3</v>
      </c>
    </row>
    <row r="1218" spans="1:3">
      <c r="A1218" s="108">
        <v>45573</v>
      </c>
      <c r="B1218" s="41">
        <v>25013.15</v>
      </c>
      <c r="C1218" s="41">
        <f t="shared" si="18"/>
        <v>8.7676315497616109E-3</v>
      </c>
    </row>
    <row r="1219" spans="1:3">
      <c r="A1219" s="108">
        <v>45574</v>
      </c>
      <c r="B1219" s="41">
        <v>24981.95</v>
      </c>
      <c r="C1219" s="41">
        <f t="shared" si="18"/>
        <v>-1.2473438971101491E-3</v>
      </c>
    </row>
    <row r="1220" spans="1:3">
      <c r="A1220" s="108">
        <v>45575</v>
      </c>
      <c r="B1220" s="41">
        <v>24998.45</v>
      </c>
      <c r="C1220" s="41">
        <f t="shared" si="18"/>
        <v>6.604768642960217E-4</v>
      </c>
    </row>
    <row r="1221" spans="1:3">
      <c r="A1221" s="108">
        <v>45576</v>
      </c>
      <c r="B1221" s="41">
        <v>24964.25</v>
      </c>
      <c r="C1221" s="41">
        <f t="shared" si="18"/>
        <v>-1.368084821258947E-3</v>
      </c>
    </row>
    <row r="1222" spans="1:3">
      <c r="A1222" s="108">
        <v>45579</v>
      </c>
      <c r="B1222" s="41">
        <v>25127.95</v>
      </c>
      <c r="C1222" s="41">
        <f t="shared" si="18"/>
        <v>6.5573770491803574E-3</v>
      </c>
    </row>
    <row r="1223" spans="1:3">
      <c r="A1223" s="108">
        <v>45580</v>
      </c>
      <c r="B1223" s="41">
        <v>25057.35</v>
      </c>
      <c r="C1223" s="41">
        <f t="shared" ref="C1223:C1248" si="19">(B1223-B1222)/B1222</f>
        <v>-2.8096203629823435E-3</v>
      </c>
    </row>
    <row r="1224" spans="1:3">
      <c r="A1224" s="108">
        <v>45581</v>
      </c>
      <c r="B1224" s="41">
        <v>24971.3</v>
      </c>
      <c r="C1224" s="41">
        <f t="shared" si="19"/>
        <v>-3.4341221238478642E-3</v>
      </c>
    </row>
    <row r="1225" spans="1:3">
      <c r="A1225" s="108">
        <v>45582</v>
      </c>
      <c r="B1225" s="41">
        <v>24749.85</v>
      </c>
      <c r="C1225" s="41">
        <f t="shared" si="19"/>
        <v>-8.8681806714108087E-3</v>
      </c>
    </row>
    <row r="1226" spans="1:3">
      <c r="A1226" s="108">
        <v>45583</v>
      </c>
      <c r="B1226" s="41">
        <v>24854.05</v>
      </c>
      <c r="C1226" s="41">
        <f t="shared" si="19"/>
        <v>4.2101265260193789E-3</v>
      </c>
    </row>
    <row r="1227" spans="1:3">
      <c r="A1227" s="108">
        <v>45586</v>
      </c>
      <c r="B1227" s="41">
        <v>24781.1</v>
      </c>
      <c r="C1227" s="41">
        <f t="shared" si="19"/>
        <v>-2.9351353199981787E-3</v>
      </c>
    </row>
    <row r="1228" spans="1:3">
      <c r="A1228" s="108">
        <v>45587</v>
      </c>
      <c r="B1228" s="41">
        <v>24472.1</v>
      </c>
      <c r="C1228" s="41">
        <f t="shared" si="19"/>
        <v>-1.2469180141317376E-2</v>
      </c>
    </row>
    <row r="1229" spans="1:3">
      <c r="A1229" s="108">
        <v>45588</v>
      </c>
      <c r="B1229" s="41">
        <v>24435.5</v>
      </c>
      <c r="C1229" s="41">
        <f t="shared" si="19"/>
        <v>-1.4955806816741737E-3</v>
      </c>
    </row>
    <row r="1230" spans="1:3">
      <c r="A1230" s="108">
        <v>45589</v>
      </c>
      <c r="B1230" s="41">
        <v>24399.4</v>
      </c>
      <c r="C1230" s="41">
        <f t="shared" si="19"/>
        <v>-1.4773587608192403E-3</v>
      </c>
    </row>
    <row r="1231" spans="1:3">
      <c r="A1231" s="108">
        <v>45590</v>
      </c>
      <c r="B1231" s="41">
        <v>24180.799999999999</v>
      </c>
      <c r="C1231" s="41">
        <f t="shared" si="19"/>
        <v>-8.9592367025419541E-3</v>
      </c>
    </row>
    <row r="1232" spans="1:3">
      <c r="A1232" s="108">
        <v>45593</v>
      </c>
      <c r="B1232" s="41">
        <v>24339.15</v>
      </c>
      <c r="C1232" s="41">
        <f t="shared" si="19"/>
        <v>6.5485840005294364E-3</v>
      </c>
    </row>
    <row r="1233" spans="1:3">
      <c r="A1233" s="108">
        <v>45594</v>
      </c>
      <c r="B1233" s="41">
        <v>24466.85</v>
      </c>
      <c r="C1233" s="41">
        <f t="shared" si="19"/>
        <v>5.2466910307055539E-3</v>
      </c>
    </row>
    <row r="1234" spans="1:3">
      <c r="A1234" s="108">
        <v>45595</v>
      </c>
      <c r="B1234" s="41">
        <v>24340.85</v>
      </c>
      <c r="C1234" s="41">
        <f t="shared" si="19"/>
        <v>-5.1498251716097501E-3</v>
      </c>
    </row>
    <row r="1235" spans="1:3">
      <c r="A1235" s="108">
        <v>45596</v>
      </c>
      <c r="B1235" s="41">
        <v>24205.35</v>
      </c>
      <c r="C1235" s="41">
        <f t="shared" si="19"/>
        <v>-5.5667735514577351E-3</v>
      </c>
    </row>
    <row r="1236" spans="1:3">
      <c r="A1236" s="108">
        <v>45597</v>
      </c>
      <c r="B1236" s="41">
        <v>24304.35</v>
      </c>
      <c r="C1236" s="41">
        <f t="shared" si="19"/>
        <v>4.0900048956119209E-3</v>
      </c>
    </row>
    <row r="1237" spans="1:3">
      <c r="A1237" s="108">
        <v>45600</v>
      </c>
      <c r="B1237" s="41">
        <v>23995.35</v>
      </c>
      <c r="C1237" s="41">
        <f t="shared" si="19"/>
        <v>-1.2713773460306488E-2</v>
      </c>
    </row>
    <row r="1238" spans="1:3">
      <c r="A1238" s="108">
        <v>45601</v>
      </c>
      <c r="B1238" s="41">
        <v>24213.3</v>
      </c>
      <c r="C1238" s="41">
        <f t="shared" si="19"/>
        <v>9.0830098331552041E-3</v>
      </c>
    </row>
    <row r="1239" spans="1:3">
      <c r="A1239" s="108">
        <v>45602</v>
      </c>
      <c r="B1239" s="41">
        <v>24484.05</v>
      </c>
      <c r="C1239" s="41">
        <f t="shared" si="19"/>
        <v>1.1181871120417292E-2</v>
      </c>
    </row>
    <row r="1240" spans="1:3">
      <c r="A1240" s="108">
        <v>45603</v>
      </c>
      <c r="B1240" s="41">
        <v>24199.35</v>
      </c>
      <c r="C1240" s="41">
        <f t="shared" si="19"/>
        <v>-1.162797821438858E-2</v>
      </c>
    </row>
    <row r="1241" spans="1:3">
      <c r="A1241" s="108">
        <v>45604</v>
      </c>
      <c r="B1241" s="41">
        <v>24148.2</v>
      </c>
      <c r="C1241" s="41">
        <f t="shared" si="19"/>
        <v>-2.1136931363858044E-3</v>
      </c>
    </row>
    <row r="1242" spans="1:3">
      <c r="A1242" s="108">
        <v>45607</v>
      </c>
      <c r="B1242" s="41">
        <v>24141.3</v>
      </c>
      <c r="C1242" s="41">
        <f t="shared" si="19"/>
        <v>-2.8573558277641628E-4</v>
      </c>
    </row>
    <row r="1243" spans="1:3">
      <c r="A1243" s="108">
        <v>45608</v>
      </c>
      <c r="B1243" s="41">
        <v>23883.45</v>
      </c>
      <c r="C1243" s="41">
        <f t="shared" si="19"/>
        <v>-1.0680866399075383E-2</v>
      </c>
    </row>
    <row r="1244" spans="1:3">
      <c r="A1244" s="108">
        <v>45609</v>
      </c>
      <c r="B1244" s="41">
        <v>23559.05</v>
      </c>
      <c r="C1244" s="41">
        <f t="shared" si="19"/>
        <v>-1.3582627300494754E-2</v>
      </c>
    </row>
    <row r="1245" spans="1:3">
      <c r="A1245" s="108">
        <v>45610</v>
      </c>
      <c r="B1245" s="41">
        <v>23532.7</v>
      </c>
      <c r="C1245" s="41">
        <f t="shared" si="19"/>
        <v>-1.118466152073133E-3</v>
      </c>
    </row>
    <row r="1246" spans="1:3">
      <c r="A1246" s="108">
        <v>45614</v>
      </c>
      <c r="B1246" s="41">
        <v>23453.8</v>
      </c>
      <c r="C1246" s="41">
        <f t="shared" si="19"/>
        <v>-3.3527814487925929E-3</v>
      </c>
    </row>
    <row r="1247" spans="1:3">
      <c r="A1247" s="108">
        <v>45615</v>
      </c>
      <c r="B1247" s="41">
        <v>23518.5</v>
      </c>
      <c r="C1247" s="41">
        <f t="shared" si="19"/>
        <v>2.7586148086877491E-3</v>
      </c>
    </row>
    <row r="1248" spans="1:3">
      <c r="A1248" s="108">
        <v>45617</v>
      </c>
      <c r="B1248" s="41">
        <v>23349.9</v>
      </c>
      <c r="C1248" s="41">
        <f t="shared" si="19"/>
        <v>-7.1688245423814677E-3</v>
      </c>
    </row>
  </sheetData>
  <hyperlinks>
    <hyperlink ref="K9" r:id="rId1" xr:uid="{74EFDF45-AEC1-4E6B-A1F9-C348B85043F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
  <sheetViews>
    <sheetView workbookViewId="0">
      <selection activeCell="L18" sqref="L18"/>
    </sheetView>
  </sheetViews>
  <sheetFormatPr defaultColWidth="14.44140625" defaultRowHeight="15" customHeight="1"/>
  <cols>
    <col min="1" max="1" width="10.5546875" customWidth="1"/>
    <col min="2" max="2" width="18.21875" customWidth="1"/>
    <col min="3" max="3" width="17" customWidth="1"/>
    <col min="4" max="4" width="15.77734375" customWidth="1"/>
    <col min="5" max="5" width="16.77734375" customWidth="1"/>
    <col min="6" max="26" width="8.77734375" customWidth="1"/>
  </cols>
  <sheetData>
    <row r="1" spans="1:18" ht="14.25" customHeight="1">
      <c r="A1" s="1" t="s">
        <v>0</v>
      </c>
      <c r="B1" s="1"/>
      <c r="C1" s="2" t="s">
        <v>1</v>
      </c>
      <c r="E1" s="3" t="s">
        <v>2</v>
      </c>
    </row>
    <row r="2" spans="1:18" ht="14.25" customHeight="1"/>
    <row r="3" spans="1:18" ht="14.25" customHeight="1">
      <c r="A3" s="4" t="s">
        <v>3</v>
      </c>
      <c r="B3" s="4" t="s">
        <v>4</v>
      </c>
      <c r="C3" s="4" t="s">
        <v>5</v>
      </c>
      <c r="D3" s="5" t="s">
        <v>6</v>
      </c>
      <c r="E3" s="5" t="s">
        <v>7</v>
      </c>
      <c r="G3" s="6" t="s">
        <v>8</v>
      </c>
      <c r="I3" s="7" t="s">
        <v>9</v>
      </c>
      <c r="J3" s="8"/>
      <c r="K3" s="8"/>
      <c r="L3" s="8"/>
      <c r="M3" s="8"/>
      <c r="N3" s="8"/>
      <c r="O3" s="8"/>
      <c r="P3" s="8"/>
      <c r="Q3" s="8"/>
      <c r="R3" s="9"/>
    </row>
    <row r="4" spans="1:18" ht="14.25" customHeight="1">
      <c r="A4" s="10" t="s">
        <v>10</v>
      </c>
      <c r="B4" s="11">
        <v>1122.0999999999999</v>
      </c>
      <c r="C4" s="11">
        <v>23875.7</v>
      </c>
      <c r="D4" s="12">
        <v>-0.02</v>
      </c>
      <c r="E4" s="12">
        <v>2.2499999999999999E-2</v>
      </c>
      <c r="G4" s="13">
        <v>1.191452</v>
      </c>
      <c r="I4" s="14"/>
      <c r="R4" s="15"/>
    </row>
    <row r="5" spans="1:18" ht="14.25" customHeight="1">
      <c r="A5" s="10" t="s">
        <v>11</v>
      </c>
      <c r="B5" s="11">
        <v>1144.95</v>
      </c>
      <c r="C5" s="11">
        <v>23349.9</v>
      </c>
      <c r="D5" s="12">
        <v>-4.1799999999999997E-2</v>
      </c>
      <c r="E5" s="12">
        <v>-7.1999999999999998E-3</v>
      </c>
      <c r="I5" s="156" t="s">
        <v>12</v>
      </c>
      <c r="J5" s="157"/>
      <c r="R5" s="15"/>
    </row>
    <row r="6" spans="1:18" ht="14.25" customHeight="1">
      <c r="A6" s="10" t="s">
        <v>13</v>
      </c>
      <c r="B6" s="11">
        <v>1194.8499999999999</v>
      </c>
      <c r="C6" s="11">
        <v>23518.5</v>
      </c>
      <c r="D6" s="12">
        <v>-1.6999999999999999E-3</v>
      </c>
      <c r="E6" s="12">
        <v>2.8E-3</v>
      </c>
      <c r="I6" s="14" t="s">
        <v>14</v>
      </c>
      <c r="J6" s="17">
        <v>0.40911288921973255</v>
      </c>
      <c r="R6" s="15"/>
    </row>
    <row r="7" spans="1:18" ht="14.25" customHeight="1">
      <c r="A7" s="10" t="s">
        <v>15</v>
      </c>
      <c r="B7" s="11">
        <v>1196.8499999999999</v>
      </c>
      <c r="C7" s="11">
        <v>23453.8</v>
      </c>
      <c r="D7" s="12">
        <v>-1.8E-3</v>
      </c>
      <c r="E7" s="12">
        <v>-3.3999999999999998E-3</v>
      </c>
      <c r="I7" s="14" t="s">
        <v>16</v>
      </c>
      <c r="J7" s="17">
        <v>0.16737335612571716</v>
      </c>
      <c r="R7" s="15"/>
    </row>
    <row r="8" spans="1:18" ht="14.25" customHeight="1">
      <c r="A8" s="10" t="s">
        <v>17</v>
      </c>
      <c r="B8" s="11">
        <v>1199</v>
      </c>
      <c r="C8" s="11">
        <v>23532.7</v>
      </c>
      <c r="D8" s="12">
        <v>1.04E-2</v>
      </c>
      <c r="E8" s="12">
        <v>-1.1000000000000001E-3</v>
      </c>
      <c r="I8" s="14" t="s">
        <v>18</v>
      </c>
      <c r="J8" s="17">
        <v>0.16400239805335165</v>
      </c>
      <c r="R8" s="15"/>
    </row>
    <row r="9" spans="1:18" ht="14.25" customHeight="1">
      <c r="A9" s="10" t="s">
        <v>19</v>
      </c>
      <c r="B9" s="11">
        <v>1186.7</v>
      </c>
      <c r="C9" s="11">
        <v>23559.05</v>
      </c>
      <c r="D9" s="12">
        <v>-4.4299999999999999E-2</v>
      </c>
      <c r="E9" s="12">
        <v>-1.3599999999999999E-2</v>
      </c>
      <c r="I9" s="14" t="s">
        <v>20</v>
      </c>
      <c r="J9" s="17">
        <v>2.328759503409402E-2</v>
      </c>
      <c r="R9" s="15"/>
    </row>
    <row r="10" spans="1:18" ht="14.25" customHeight="1">
      <c r="A10" s="18">
        <v>45637</v>
      </c>
      <c r="B10" s="11">
        <v>1241.6500000000001</v>
      </c>
      <c r="C10" s="11">
        <v>23883.45</v>
      </c>
      <c r="D10" s="12">
        <v>-6.7000000000000002E-3</v>
      </c>
      <c r="E10" s="12">
        <v>-1.0699999999999999E-2</v>
      </c>
      <c r="I10" s="19" t="s">
        <v>21</v>
      </c>
      <c r="J10" s="20">
        <v>249</v>
      </c>
      <c r="R10" s="15"/>
    </row>
    <row r="11" spans="1:18" ht="14.25" customHeight="1">
      <c r="A11" s="18">
        <v>45607</v>
      </c>
      <c r="B11" s="11">
        <v>1250</v>
      </c>
      <c r="C11" s="11">
        <v>24141.3</v>
      </c>
      <c r="D11" s="12">
        <v>2.5000000000000001E-3</v>
      </c>
      <c r="E11" s="12">
        <v>-2.9999999999999997E-4</v>
      </c>
      <c r="I11" s="14"/>
      <c r="R11" s="15"/>
    </row>
    <row r="12" spans="1:18" ht="14.25" customHeight="1">
      <c r="A12" s="18">
        <v>45515</v>
      </c>
      <c r="B12" s="11">
        <v>1246.9000000000001</v>
      </c>
      <c r="C12" s="11">
        <v>24148.2</v>
      </c>
      <c r="D12" s="12">
        <v>-1.8700000000000001E-2</v>
      </c>
      <c r="E12" s="12">
        <v>-2.0999999999999999E-3</v>
      </c>
      <c r="I12" s="14" t="s">
        <v>22</v>
      </c>
      <c r="R12" s="15"/>
    </row>
    <row r="13" spans="1:18" ht="14.25" customHeight="1">
      <c r="A13" s="18">
        <v>45484</v>
      </c>
      <c r="B13" s="11">
        <v>1270.5999999999999</v>
      </c>
      <c r="C13" s="11">
        <v>24199.35</v>
      </c>
      <c r="D13" s="12">
        <v>-4.4999999999999997E-3</v>
      </c>
      <c r="E13" s="12">
        <v>-1.1599999999999999E-2</v>
      </c>
      <c r="I13" s="16"/>
      <c r="J13" s="21" t="s">
        <v>23</v>
      </c>
      <c r="K13" s="21" t="s">
        <v>24</v>
      </c>
      <c r="L13" s="21" t="s">
        <v>25</v>
      </c>
      <c r="M13" s="21" t="s">
        <v>26</v>
      </c>
      <c r="N13" s="21" t="s">
        <v>27</v>
      </c>
      <c r="R13" s="15"/>
    </row>
    <row r="14" spans="1:18" ht="14.25" customHeight="1">
      <c r="A14" s="18">
        <v>45454</v>
      </c>
      <c r="B14" s="11">
        <v>1276.3499999999999</v>
      </c>
      <c r="C14" s="11">
        <v>24484.05</v>
      </c>
      <c r="D14" s="12">
        <v>3.78E-2</v>
      </c>
      <c r="E14" s="12">
        <v>1.12E-2</v>
      </c>
      <c r="I14" s="14" t="s">
        <v>28</v>
      </c>
      <c r="J14" s="17">
        <v>1</v>
      </c>
      <c r="K14" s="17">
        <v>2.6926645589265163E-2</v>
      </c>
      <c r="L14" s="17">
        <v>2.6926645589265163E-2</v>
      </c>
      <c r="M14" s="17">
        <v>49.651568643885717</v>
      </c>
      <c r="N14" s="17">
        <v>1.8223736049690805E-11</v>
      </c>
      <c r="R14" s="15"/>
    </row>
    <row r="15" spans="1:18" ht="14.25" customHeight="1">
      <c r="A15" s="18">
        <v>45423</v>
      </c>
      <c r="B15" s="11">
        <v>1229.9000000000001</v>
      </c>
      <c r="C15" s="11">
        <v>24213.3</v>
      </c>
      <c r="D15" s="12">
        <v>-2.7099999999999999E-2</v>
      </c>
      <c r="E15" s="12">
        <v>9.1000000000000004E-3</v>
      </c>
      <c r="I15" s="14" t="s">
        <v>29</v>
      </c>
      <c r="J15" s="17">
        <v>247</v>
      </c>
      <c r="K15" s="17">
        <v>0.13395108437057426</v>
      </c>
      <c r="L15" s="17">
        <v>5.4231208247196056E-4</v>
      </c>
      <c r="R15" s="15"/>
    </row>
    <row r="16" spans="1:18" ht="14.25" customHeight="1">
      <c r="A16" s="18">
        <v>45393</v>
      </c>
      <c r="B16" s="11">
        <v>1264.0999999999999</v>
      </c>
      <c r="C16" s="11">
        <v>23995.35</v>
      </c>
      <c r="D16" s="12">
        <v>-2.2800000000000001E-2</v>
      </c>
      <c r="E16" s="12">
        <v>-1.2699999999999999E-2</v>
      </c>
      <c r="I16" s="19" t="s">
        <v>30</v>
      </c>
      <c r="J16" s="20">
        <v>248</v>
      </c>
      <c r="K16" s="20">
        <v>0.16087772995983943</v>
      </c>
      <c r="L16" s="20"/>
      <c r="M16" s="20"/>
      <c r="N16" s="20"/>
      <c r="R16" s="15"/>
    </row>
    <row r="17" spans="1:18" ht="14.25" customHeight="1">
      <c r="A17" s="18">
        <v>45302</v>
      </c>
      <c r="B17" s="11">
        <v>1293.6500000000001</v>
      </c>
      <c r="C17" s="11">
        <v>24304.35</v>
      </c>
      <c r="D17" s="12">
        <v>1.5299999999999999E-2</v>
      </c>
      <c r="E17" s="12">
        <v>4.1000000000000003E-3</v>
      </c>
      <c r="I17" s="14"/>
      <c r="R17" s="15"/>
    </row>
    <row r="18" spans="1:18" ht="14.25" customHeight="1">
      <c r="A18" s="10" t="s">
        <v>31</v>
      </c>
      <c r="B18" s="11">
        <v>1274.1500000000001</v>
      </c>
      <c r="C18" s="11">
        <v>24205.35</v>
      </c>
      <c r="D18" s="12">
        <v>1.03E-2</v>
      </c>
      <c r="E18" s="12">
        <v>-5.5999999999999999E-3</v>
      </c>
      <c r="I18" s="16"/>
      <c r="J18" s="21" t="s">
        <v>32</v>
      </c>
      <c r="K18" s="21" t="s">
        <v>20</v>
      </c>
      <c r="L18" s="21" t="s">
        <v>33</v>
      </c>
      <c r="M18" s="21" t="s">
        <v>34</v>
      </c>
      <c r="N18" s="21" t="s">
        <v>35</v>
      </c>
      <c r="O18" s="21" t="s">
        <v>36</v>
      </c>
      <c r="P18" s="21" t="s">
        <v>37</v>
      </c>
      <c r="Q18" s="21" t="s">
        <v>38</v>
      </c>
      <c r="R18" s="15"/>
    </row>
    <row r="19" spans="1:18" ht="14.25" customHeight="1">
      <c r="A19" s="10" t="s">
        <v>39</v>
      </c>
      <c r="B19" s="11">
        <v>1261.0999999999999</v>
      </c>
      <c r="C19" s="11">
        <v>24340.85</v>
      </c>
      <c r="D19" s="12">
        <v>1.5699999999999999E-2</v>
      </c>
      <c r="E19" s="12">
        <v>-5.1000000000000004E-3</v>
      </c>
      <c r="I19" s="14" t="s">
        <v>40</v>
      </c>
      <c r="J19" s="17">
        <v>1.5483504442003946E-3</v>
      </c>
      <c r="K19" s="17">
        <v>1.481952976045067E-3</v>
      </c>
      <c r="L19" s="17">
        <v>1.0448040317261109</v>
      </c>
      <c r="M19" s="17">
        <v>0.29713497570026209</v>
      </c>
      <c r="N19" s="17">
        <v>-1.3705260039057214E-3</v>
      </c>
      <c r="O19" s="17">
        <v>4.4672268923065103E-3</v>
      </c>
      <c r="P19" s="17">
        <v>-1.3705260039057214E-3</v>
      </c>
      <c r="Q19" s="17">
        <v>4.4672268923065103E-3</v>
      </c>
      <c r="R19" s="15"/>
    </row>
    <row r="20" spans="1:18" ht="14.25" customHeight="1">
      <c r="A20" s="10" t="s">
        <v>41</v>
      </c>
      <c r="B20" s="11">
        <v>1241.5999999999999</v>
      </c>
      <c r="C20" s="11">
        <v>24466.85</v>
      </c>
      <c r="D20" s="12">
        <v>5.3900000000000003E-2</v>
      </c>
      <c r="E20" s="12">
        <v>5.1999999999999998E-3</v>
      </c>
      <c r="I20" s="22" t="s">
        <v>42</v>
      </c>
      <c r="J20" s="23">
        <v>1.1914524114391436</v>
      </c>
      <c r="K20" s="23">
        <v>0.16908699802546706</v>
      </c>
      <c r="L20" s="23">
        <v>7.0463869212444878</v>
      </c>
      <c r="M20" s="23">
        <v>1.8223736049693448E-11</v>
      </c>
      <c r="N20" s="23">
        <v>0.85841616521854003</v>
      </c>
      <c r="O20" s="23">
        <v>1.5244886576597472</v>
      </c>
      <c r="P20" s="23">
        <v>0.85841616521854003</v>
      </c>
      <c r="Q20" s="23">
        <v>1.5244886576597472</v>
      </c>
      <c r="R20" s="24"/>
    </row>
    <row r="21" spans="1:18" ht="14.25" customHeight="1">
      <c r="A21" s="10" t="s">
        <v>43</v>
      </c>
      <c r="B21" s="11">
        <v>1178.1500000000001</v>
      </c>
      <c r="C21" s="11">
        <v>24339.15</v>
      </c>
      <c r="D21" s="12">
        <v>-4.5999999999999999E-3</v>
      </c>
      <c r="E21" s="12">
        <v>6.4999999999999997E-3</v>
      </c>
    </row>
    <row r="22" spans="1:18" ht="14.25" customHeight="1">
      <c r="A22" s="10" t="s">
        <v>44</v>
      </c>
      <c r="B22" s="11">
        <v>1183.6500000000001</v>
      </c>
      <c r="C22" s="11">
        <v>24180.799999999999</v>
      </c>
      <c r="D22" s="12">
        <v>-2.6700000000000002E-2</v>
      </c>
      <c r="E22" s="12">
        <v>-8.9999999999999993E-3</v>
      </c>
    </row>
    <row r="23" spans="1:18" ht="14.25" customHeight="1">
      <c r="A23" s="10" t="s">
        <v>45</v>
      </c>
      <c r="B23" s="11">
        <v>1216.0999999999999</v>
      </c>
      <c r="C23" s="11">
        <v>24399.4</v>
      </c>
      <c r="D23" s="12">
        <v>-1.1299999999999999E-2</v>
      </c>
      <c r="E23" s="12">
        <v>-1.5E-3</v>
      </c>
    </row>
    <row r="24" spans="1:18" ht="14.25" customHeight="1">
      <c r="A24" s="10" t="s">
        <v>46</v>
      </c>
      <c r="B24" s="11">
        <v>1230.05</v>
      </c>
      <c r="C24" s="11">
        <v>24435.5</v>
      </c>
      <c r="D24" s="12">
        <v>-1.6199999999999999E-2</v>
      </c>
      <c r="E24" s="12">
        <v>-1.5E-3</v>
      </c>
      <c r="H24" s="17">
        <f>(SUM(D4:D252))/249</f>
        <v>2.4995983935742973E-3</v>
      </c>
    </row>
    <row r="25" spans="1:18" ht="14.25" customHeight="1">
      <c r="A25" s="10" t="s">
        <v>47</v>
      </c>
      <c r="B25" s="11">
        <v>1250.3499999999999</v>
      </c>
      <c r="C25" s="11">
        <v>24472.1</v>
      </c>
      <c r="D25" s="12">
        <v>-2.1000000000000001E-2</v>
      </c>
      <c r="E25" s="12">
        <v>-1.2500000000000001E-2</v>
      </c>
      <c r="H25" s="17">
        <f>(SUM(E4:E252))/248</f>
        <v>8.0161290322580659E-4</v>
      </c>
    </row>
    <row r="26" spans="1:18" ht="14.25" customHeight="1">
      <c r="A26" s="10" t="s">
        <v>48</v>
      </c>
      <c r="B26" s="11">
        <v>1277.1500000000001</v>
      </c>
      <c r="C26" s="11">
        <v>24781.1</v>
      </c>
      <c r="D26" s="12">
        <v>-1.35E-2</v>
      </c>
      <c r="E26" s="12">
        <v>-2.8999999999999998E-3</v>
      </c>
    </row>
    <row r="27" spans="1:18" ht="14.25" customHeight="1">
      <c r="A27" s="10" t="s">
        <v>49</v>
      </c>
      <c r="B27" s="11">
        <v>1294.6500000000001</v>
      </c>
      <c r="C27" s="11">
        <v>24854.05</v>
      </c>
      <c r="D27" s="12">
        <v>-3.5000000000000001E-3</v>
      </c>
      <c r="E27" s="12">
        <v>4.1999999999999997E-3</v>
      </c>
    </row>
    <row r="28" spans="1:18" ht="14.25" customHeight="1">
      <c r="A28" s="10" t="s">
        <v>50</v>
      </c>
      <c r="B28" s="11">
        <v>1299.25</v>
      </c>
      <c r="C28" s="11">
        <v>24749.85</v>
      </c>
      <c r="D28" s="12">
        <v>8.0000000000000002E-3</v>
      </c>
      <c r="E28" s="12">
        <v>-8.8999999999999999E-3</v>
      </c>
    </row>
    <row r="29" spans="1:18" ht="14.25" customHeight="1">
      <c r="A29" s="10" t="s">
        <v>51</v>
      </c>
      <c r="B29" s="11">
        <v>1288.9000000000001</v>
      </c>
      <c r="C29" s="11">
        <v>24971.3</v>
      </c>
      <c r="D29" s="12">
        <v>-9.2999999999999992E-3</v>
      </c>
      <c r="E29" s="12">
        <v>-3.3999999999999998E-3</v>
      </c>
    </row>
    <row r="30" spans="1:18" ht="14.25" customHeight="1">
      <c r="A30" s="10" t="s">
        <v>52</v>
      </c>
      <c r="B30" s="11">
        <v>1300.95</v>
      </c>
      <c r="C30" s="11">
        <v>25057.35</v>
      </c>
      <c r="D30" s="12">
        <v>6.9999999999999999E-4</v>
      </c>
      <c r="E30" s="12">
        <v>-2.8E-3</v>
      </c>
    </row>
    <row r="31" spans="1:18" ht="14.25" customHeight="1">
      <c r="A31" s="10" t="s">
        <v>53</v>
      </c>
      <c r="B31" s="11">
        <v>1300</v>
      </c>
      <c r="C31" s="11">
        <v>25127.95</v>
      </c>
      <c r="D31" s="12">
        <v>-1.52E-2</v>
      </c>
      <c r="E31" s="12">
        <v>6.6E-3</v>
      </c>
    </row>
    <row r="32" spans="1:18" ht="14.25" customHeight="1">
      <c r="A32" s="18">
        <v>45606</v>
      </c>
      <c r="B32" s="11">
        <v>1320.05</v>
      </c>
      <c r="C32" s="11">
        <v>24964.25</v>
      </c>
      <c r="D32" s="12">
        <v>-2.3E-3</v>
      </c>
      <c r="E32" s="12">
        <v>-1.4E-3</v>
      </c>
    </row>
    <row r="33" spans="1:5" ht="14.25" customHeight="1">
      <c r="A33" s="18">
        <v>45575</v>
      </c>
      <c r="B33" s="11">
        <v>1323.05</v>
      </c>
      <c r="C33" s="11">
        <v>24998.45</v>
      </c>
      <c r="D33" s="12">
        <v>-5.0000000000000001E-4</v>
      </c>
      <c r="E33" s="12">
        <v>6.9999999999999999E-4</v>
      </c>
    </row>
    <row r="34" spans="1:5" ht="14.25" customHeight="1">
      <c r="A34" s="18">
        <v>45545</v>
      </c>
      <c r="B34" s="11">
        <v>1323.75</v>
      </c>
      <c r="C34" s="11">
        <v>24981.95</v>
      </c>
      <c r="D34" s="12">
        <v>2.0000000000000001E-4</v>
      </c>
      <c r="E34" s="12">
        <v>-1.1999999999999999E-3</v>
      </c>
    </row>
    <row r="35" spans="1:5" ht="14.25" customHeight="1">
      <c r="A35" s="18">
        <v>45514</v>
      </c>
      <c r="B35" s="11">
        <v>1323.55</v>
      </c>
      <c r="C35" s="11">
        <v>25013.15</v>
      </c>
      <c r="D35" s="12">
        <v>1.37E-2</v>
      </c>
      <c r="E35" s="12">
        <v>8.8000000000000005E-3</v>
      </c>
    </row>
    <row r="36" spans="1:5" ht="14.25" customHeight="1">
      <c r="A36" s="18">
        <v>45483</v>
      </c>
      <c r="B36" s="11">
        <v>1305.7</v>
      </c>
      <c r="C36" s="11">
        <v>24795.75</v>
      </c>
      <c r="D36" s="12">
        <v>-3.1300000000000001E-2</v>
      </c>
      <c r="E36" s="12">
        <v>-8.6999999999999994E-3</v>
      </c>
    </row>
    <row r="37" spans="1:5" ht="14.25" customHeight="1">
      <c r="A37" s="18">
        <v>45392</v>
      </c>
      <c r="B37" s="11">
        <v>1347.9</v>
      </c>
      <c r="C37" s="11">
        <v>25014.6</v>
      </c>
      <c r="D37" s="12">
        <v>2.5999999999999999E-2</v>
      </c>
      <c r="E37" s="12">
        <v>-9.2999999999999992E-3</v>
      </c>
    </row>
    <row r="38" spans="1:5" ht="14.25" customHeight="1">
      <c r="A38" s="18">
        <v>45361</v>
      </c>
      <c r="B38" s="11">
        <v>1313.8</v>
      </c>
      <c r="C38" s="11">
        <v>25250.1</v>
      </c>
      <c r="D38" s="12">
        <v>-2.6200000000000001E-2</v>
      </c>
      <c r="E38" s="12">
        <v>-2.12E-2</v>
      </c>
    </row>
    <row r="39" spans="1:5" ht="14.25" customHeight="1">
      <c r="A39" s="18">
        <v>45301</v>
      </c>
      <c r="B39" s="11">
        <v>1349.2</v>
      </c>
      <c r="C39" s="11">
        <v>25796.9</v>
      </c>
      <c r="D39" s="12">
        <v>-1.32E-2</v>
      </c>
      <c r="E39" s="12">
        <v>-5.0000000000000001E-4</v>
      </c>
    </row>
    <row r="40" spans="1:5" ht="14.25" customHeight="1">
      <c r="A40" s="10" t="s">
        <v>54</v>
      </c>
      <c r="B40" s="11">
        <v>1367.25</v>
      </c>
      <c r="C40" s="11">
        <v>25810.85</v>
      </c>
      <c r="D40" s="12">
        <v>-2.86E-2</v>
      </c>
      <c r="E40" s="12">
        <v>-1.41E-2</v>
      </c>
    </row>
    <row r="41" spans="1:5" ht="14.25" customHeight="1">
      <c r="A41" s="10" t="s">
        <v>55</v>
      </c>
      <c r="B41" s="11">
        <v>1407.55</v>
      </c>
      <c r="C41" s="11">
        <v>26178.95</v>
      </c>
      <c r="D41" s="12">
        <v>6.5500000000000003E-2</v>
      </c>
      <c r="E41" s="12">
        <v>-1.4E-3</v>
      </c>
    </row>
    <row r="42" spans="1:5" ht="14.25" customHeight="1">
      <c r="A42" s="10" t="s">
        <v>56</v>
      </c>
      <c r="B42" s="11">
        <v>1321.05</v>
      </c>
      <c r="C42" s="11">
        <v>26216.05</v>
      </c>
      <c r="D42" s="12">
        <v>-7.6E-3</v>
      </c>
      <c r="E42" s="12">
        <v>8.0999999999999996E-3</v>
      </c>
    </row>
    <row r="43" spans="1:5" ht="14.25" customHeight="1">
      <c r="A43" s="10" t="s">
        <v>57</v>
      </c>
      <c r="B43" s="11">
        <v>1331.15</v>
      </c>
      <c r="C43" s="11">
        <v>26004.15</v>
      </c>
      <c r="D43" s="12">
        <v>1.9E-2</v>
      </c>
      <c r="E43" s="12">
        <v>2.5000000000000001E-3</v>
      </c>
    </row>
    <row r="44" spans="1:5" ht="14.25" customHeight="1">
      <c r="A44" s="10" t="s">
        <v>58</v>
      </c>
      <c r="B44" s="11">
        <v>1306.3</v>
      </c>
      <c r="C44" s="11">
        <v>25940.400000000001</v>
      </c>
      <c r="D44" s="12">
        <v>-1.52E-2</v>
      </c>
      <c r="E44" s="12">
        <v>1E-4</v>
      </c>
    </row>
    <row r="45" spans="1:5" ht="14.25" customHeight="1">
      <c r="A45" s="10" t="s">
        <v>59</v>
      </c>
      <c r="B45" s="11">
        <v>1326.45</v>
      </c>
      <c r="C45" s="11">
        <v>25939.05</v>
      </c>
      <c r="D45" s="12">
        <v>-6.4000000000000003E-3</v>
      </c>
      <c r="E45" s="12">
        <v>5.7000000000000002E-3</v>
      </c>
    </row>
    <row r="46" spans="1:5" ht="14.25" customHeight="1">
      <c r="A46" s="10" t="s">
        <v>60</v>
      </c>
      <c r="B46" s="11">
        <v>1335.05</v>
      </c>
      <c r="C46" s="11">
        <v>25790.95</v>
      </c>
      <c r="D46" s="12">
        <v>-2.86E-2</v>
      </c>
      <c r="E46" s="12">
        <v>1.4800000000000001E-2</v>
      </c>
    </row>
    <row r="47" spans="1:5" ht="14.25" customHeight="1">
      <c r="A47" s="10" t="s">
        <v>61</v>
      </c>
      <c r="B47" s="11">
        <v>1374.3</v>
      </c>
      <c r="C47" s="11">
        <v>25415.8</v>
      </c>
      <c r="D47" s="12">
        <v>-2.8999999999999998E-3</v>
      </c>
      <c r="E47" s="12">
        <v>1.5E-3</v>
      </c>
    </row>
    <row r="48" spans="1:5" ht="14.25" customHeight="1">
      <c r="A48" s="10" t="s">
        <v>62</v>
      </c>
      <c r="B48" s="11">
        <v>1378.3</v>
      </c>
      <c r="C48" s="11">
        <v>25377.55</v>
      </c>
      <c r="D48" s="12">
        <v>-1.4800000000000001E-2</v>
      </c>
      <c r="E48" s="12">
        <v>-1.6000000000000001E-3</v>
      </c>
    </row>
    <row r="49" spans="1:5" ht="14.25" customHeight="1">
      <c r="A49" s="10" t="s">
        <v>63</v>
      </c>
      <c r="B49" s="11">
        <v>1398.95</v>
      </c>
      <c r="C49" s="11">
        <v>25418.55</v>
      </c>
      <c r="D49" s="12">
        <v>3.3E-3</v>
      </c>
      <c r="E49" s="12">
        <v>1.4E-3</v>
      </c>
    </row>
    <row r="50" spans="1:5" ht="14.25" customHeight="1">
      <c r="A50" s="10" t="s">
        <v>64</v>
      </c>
      <c r="B50" s="11">
        <v>1394.35</v>
      </c>
      <c r="C50" s="11">
        <v>25383.75</v>
      </c>
      <c r="D50" s="12">
        <v>9.7999999999999997E-3</v>
      </c>
      <c r="E50" s="12">
        <v>1.1000000000000001E-3</v>
      </c>
    </row>
    <row r="51" spans="1:5" ht="14.25" customHeight="1">
      <c r="A51" s="10" t="s">
        <v>65</v>
      </c>
      <c r="B51" s="11">
        <v>1380.8</v>
      </c>
      <c r="C51" s="11">
        <v>25356.5</v>
      </c>
      <c r="D51" s="12">
        <v>5.1999999999999998E-3</v>
      </c>
      <c r="E51" s="12">
        <v>-1.2999999999999999E-3</v>
      </c>
    </row>
    <row r="52" spans="1:5" ht="14.25" customHeight="1">
      <c r="A52" s="18">
        <v>45635</v>
      </c>
      <c r="B52" s="11">
        <v>1373.65</v>
      </c>
      <c r="C52" s="11">
        <v>25388.9</v>
      </c>
      <c r="D52" s="12">
        <v>1.32E-2</v>
      </c>
      <c r="E52" s="12">
        <v>1.89E-2</v>
      </c>
    </row>
    <row r="53" spans="1:5" ht="14.25" customHeight="1">
      <c r="A53" s="18">
        <v>45605</v>
      </c>
      <c r="B53" s="11">
        <v>1355.75</v>
      </c>
      <c r="C53" s="11">
        <v>24918.45</v>
      </c>
      <c r="D53" s="12">
        <v>-2.1899999999999999E-2</v>
      </c>
      <c r="E53" s="12">
        <v>-4.8999999999999998E-3</v>
      </c>
    </row>
    <row r="54" spans="1:5" ht="14.25" customHeight="1">
      <c r="A54" s="18">
        <v>45574</v>
      </c>
      <c r="B54" s="11">
        <v>1386.1</v>
      </c>
      <c r="C54" s="11">
        <v>25041.1</v>
      </c>
      <c r="D54" s="12">
        <v>1.3899999999999999E-2</v>
      </c>
      <c r="E54" s="12">
        <v>4.1999999999999997E-3</v>
      </c>
    </row>
    <row r="55" spans="1:5" ht="14.25" customHeight="1">
      <c r="A55" s="18">
        <v>45544</v>
      </c>
      <c r="B55" s="11">
        <v>1367.1</v>
      </c>
      <c r="C55" s="11">
        <v>24936.400000000001</v>
      </c>
      <c r="D55" s="12">
        <v>-2.1999999999999999E-2</v>
      </c>
      <c r="E55" s="12">
        <v>3.3999999999999998E-3</v>
      </c>
    </row>
    <row r="56" spans="1:5" ht="14.25" customHeight="1">
      <c r="A56" s="18">
        <v>45452</v>
      </c>
      <c r="B56" s="11">
        <v>1397.9</v>
      </c>
      <c r="C56" s="11">
        <v>24852.15</v>
      </c>
      <c r="D56" s="12">
        <v>-5.9999999999999995E-4</v>
      </c>
      <c r="E56" s="12">
        <v>-1.17E-2</v>
      </c>
    </row>
    <row r="57" spans="1:5" ht="14.25" customHeight="1">
      <c r="A57" s="18">
        <v>45421</v>
      </c>
      <c r="B57" s="11">
        <v>1398.7</v>
      </c>
      <c r="C57" s="11">
        <v>25145.1</v>
      </c>
      <c r="D57" s="12">
        <v>-1E-3</v>
      </c>
      <c r="E57" s="12">
        <v>-2.0999999999999999E-3</v>
      </c>
    </row>
    <row r="58" spans="1:5" ht="14.25" customHeight="1">
      <c r="A58" s="18">
        <v>45391</v>
      </c>
      <c r="B58" s="11">
        <v>1400.05</v>
      </c>
      <c r="C58" s="11">
        <v>25198.7</v>
      </c>
      <c r="D58" s="12">
        <v>3.5000000000000001E-3</v>
      </c>
      <c r="E58" s="12">
        <v>-3.2000000000000002E-3</v>
      </c>
    </row>
    <row r="59" spans="1:5" ht="14.25" customHeight="1">
      <c r="A59" s="18">
        <v>45360</v>
      </c>
      <c r="B59" s="11">
        <v>1395.1</v>
      </c>
      <c r="C59" s="11">
        <v>25279.85</v>
      </c>
      <c r="D59" s="12">
        <v>7.1999999999999998E-3</v>
      </c>
      <c r="E59" s="12">
        <v>0</v>
      </c>
    </row>
    <row r="60" spans="1:5" ht="14.25" customHeight="1">
      <c r="A60" s="18">
        <v>45331</v>
      </c>
      <c r="B60" s="11">
        <v>1385.1</v>
      </c>
      <c r="C60" s="11">
        <v>25278.7</v>
      </c>
      <c r="D60" s="12">
        <v>2.7900000000000001E-2</v>
      </c>
      <c r="E60" s="12">
        <v>1.6999999999999999E-3</v>
      </c>
    </row>
    <row r="61" spans="1:5" ht="14.25" customHeight="1">
      <c r="A61" s="10" t="s">
        <v>66</v>
      </c>
      <c r="B61" s="11">
        <v>1347.55</v>
      </c>
      <c r="C61" s="11">
        <v>25235.9</v>
      </c>
      <c r="D61" s="12">
        <v>1.35E-2</v>
      </c>
      <c r="E61" s="12">
        <v>3.3E-3</v>
      </c>
    </row>
    <row r="62" spans="1:5" ht="14.25" customHeight="1">
      <c r="A62" s="10" t="s">
        <v>67</v>
      </c>
      <c r="B62" s="11">
        <v>1329.6</v>
      </c>
      <c r="C62" s="11">
        <v>25151.95</v>
      </c>
      <c r="D62" s="12">
        <v>-6.0000000000000001E-3</v>
      </c>
      <c r="E62" s="12">
        <v>4.0000000000000001E-3</v>
      </c>
    </row>
    <row r="63" spans="1:5" ht="14.25" customHeight="1">
      <c r="A63" s="10" t="s">
        <v>68</v>
      </c>
      <c r="B63" s="11">
        <v>1337.6</v>
      </c>
      <c r="C63" s="11">
        <v>25052.35</v>
      </c>
      <c r="D63" s="12">
        <v>3.5000000000000001E-3</v>
      </c>
      <c r="E63" s="12">
        <v>1.4E-3</v>
      </c>
    </row>
    <row r="64" spans="1:5" ht="14.25" customHeight="1">
      <c r="A64" s="10" t="s">
        <v>69</v>
      </c>
      <c r="B64" s="11">
        <v>1332.9</v>
      </c>
      <c r="C64" s="11">
        <v>25017.75</v>
      </c>
      <c r="D64" s="12">
        <v>1.9699999999999999E-2</v>
      </c>
      <c r="E64" s="12">
        <v>2.9999999999999997E-4</v>
      </c>
    </row>
    <row r="65" spans="1:5" ht="14.25" customHeight="1">
      <c r="A65" s="10" t="s">
        <v>70</v>
      </c>
      <c r="B65" s="11">
        <v>1307.0999999999999</v>
      </c>
      <c r="C65" s="11">
        <v>25010.6</v>
      </c>
      <c r="D65" s="12">
        <v>6.7999999999999996E-3</v>
      </c>
      <c r="E65" s="12">
        <v>7.6E-3</v>
      </c>
    </row>
    <row r="66" spans="1:5" ht="14.25" customHeight="1">
      <c r="A66" s="10" t="s">
        <v>71</v>
      </c>
      <c r="B66" s="11">
        <v>1298.25</v>
      </c>
      <c r="C66" s="11">
        <v>24823.15</v>
      </c>
      <c r="D66" s="12">
        <v>3.6999999999999998E-2</v>
      </c>
      <c r="E66" s="12">
        <v>5.0000000000000001E-4</v>
      </c>
    </row>
    <row r="67" spans="1:5" ht="14.25" customHeight="1">
      <c r="A67" s="10" t="s">
        <v>72</v>
      </c>
      <c r="B67" s="11">
        <v>1251.95</v>
      </c>
      <c r="C67" s="11">
        <v>24811.5</v>
      </c>
      <c r="D67" s="12">
        <v>0.01</v>
      </c>
      <c r="E67" s="12">
        <v>1.6999999999999999E-3</v>
      </c>
    </row>
    <row r="68" spans="1:5" ht="14.25" customHeight="1">
      <c r="A68" s="10" t="s">
        <v>73</v>
      </c>
      <c r="B68" s="11">
        <v>1239.5999999999999</v>
      </c>
      <c r="C68" s="11">
        <v>24770.2</v>
      </c>
      <c r="D68" s="12">
        <v>1.8100000000000002E-2</v>
      </c>
      <c r="E68" s="12">
        <v>2.8999999999999998E-3</v>
      </c>
    </row>
    <row r="69" spans="1:5" ht="14.25" customHeight="1">
      <c r="A69" s="10" t="s">
        <v>74</v>
      </c>
      <c r="B69" s="11">
        <v>1217.5999999999999</v>
      </c>
      <c r="C69" s="11">
        <v>24698.85</v>
      </c>
      <c r="D69" s="12">
        <v>-1.1599999999999999E-2</v>
      </c>
      <c r="E69" s="12">
        <v>5.1000000000000004E-3</v>
      </c>
    </row>
    <row r="70" spans="1:5" ht="14.25" customHeight="1">
      <c r="A70" s="10" t="s">
        <v>75</v>
      </c>
      <c r="B70" s="11">
        <v>1231.9000000000001</v>
      </c>
      <c r="C70" s="11">
        <v>24572.65</v>
      </c>
      <c r="D70" s="12">
        <v>8.8000000000000005E-3</v>
      </c>
      <c r="E70" s="12">
        <v>1.2999999999999999E-3</v>
      </c>
    </row>
    <row r="71" spans="1:5" ht="14.25" customHeight="1">
      <c r="A71" s="10" t="s">
        <v>76</v>
      </c>
      <c r="B71" s="11">
        <v>1221.1500000000001</v>
      </c>
      <c r="C71" s="11">
        <v>24541.15</v>
      </c>
      <c r="D71" s="12">
        <v>-7.6E-3</v>
      </c>
      <c r="E71" s="12">
        <v>1.6500000000000001E-2</v>
      </c>
    </row>
    <row r="72" spans="1:5" ht="14.25" customHeight="1">
      <c r="A72" s="10" t="s">
        <v>77</v>
      </c>
      <c r="B72" s="11">
        <v>1230.45</v>
      </c>
      <c r="C72" s="11">
        <v>24143.75</v>
      </c>
      <c r="D72" s="12">
        <v>-1.78E-2</v>
      </c>
      <c r="E72" s="12">
        <v>2.0000000000000001E-4</v>
      </c>
    </row>
    <row r="73" spans="1:5" ht="14.25" customHeight="1">
      <c r="A73" s="10" t="s">
        <v>78</v>
      </c>
      <c r="B73" s="11">
        <v>1252.7</v>
      </c>
      <c r="C73" s="11">
        <v>24139</v>
      </c>
      <c r="D73" s="12">
        <v>1.18E-2</v>
      </c>
      <c r="E73" s="12">
        <v>-8.5000000000000006E-3</v>
      </c>
    </row>
    <row r="74" spans="1:5" ht="14.25" customHeight="1">
      <c r="A74" s="18">
        <v>45634</v>
      </c>
      <c r="B74" s="11">
        <v>1238.0999999999999</v>
      </c>
      <c r="C74" s="11">
        <v>24347</v>
      </c>
      <c r="D74" s="12">
        <v>-2.3E-3</v>
      </c>
      <c r="E74" s="12">
        <v>-8.0000000000000004E-4</v>
      </c>
    </row>
    <row r="75" spans="1:5" ht="14.25" customHeight="1">
      <c r="A75" s="18">
        <v>45543</v>
      </c>
      <c r="B75" s="11">
        <v>1240.95</v>
      </c>
      <c r="C75" s="11">
        <v>24367.5</v>
      </c>
      <c r="D75" s="12">
        <v>-3.0999999999999999E-3</v>
      </c>
      <c r="E75" s="12">
        <v>1.04E-2</v>
      </c>
    </row>
    <row r="76" spans="1:5" ht="14.25" customHeight="1">
      <c r="A76" s="18">
        <v>45512</v>
      </c>
      <c r="B76" s="11">
        <v>1244.75</v>
      </c>
      <c r="C76" s="11">
        <v>24117</v>
      </c>
      <c r="D76" s="12">
        <v>8.8999999999999999E-3</v>
      </c>
      <c r="E76" s="12">
        <v>-7.4000000000000003E-3</v>
      </c>
    </row>
    <row r="77" spans="1:5" ht="14.25" customHeight="1">
      <c r="A77" s="18">
        <v>45481</v>
      </c>
      <c r="B77" s="11">
        <v>1233.75</v>
      </c>
      <c r="C77" s="11">
        <v>24297.5</v>
      </c>
      <c r="D77" s="12">
        <v>2.41E-2</v>
      </c>
      <c r="E77" s="12">
        <v>1.2699999999999999E-2</v>
      </c>
    </row>
    <row r="78" spans="1:5" ht="14.25" customHeight="1">
      <c r="A78" s="18">
        <v>45451</v>
      </c>
      <c r="B78" s="11">
        <v>1204.75</v>
      </c>
      <c r="C78" s="11">
        <v>23992.55</v>
      </c>
      <c r="D78" s="12">
        <v>-4.0300000000000002E-2</v>
      </c>
      <c r="E78" s="12">
        <v>-2.5999999999999999E-3</v>
      </c>
    </row>
    <row r="79" spans="1:5" ht="14.25" customHeight="1">
      <c r="A79" s="18">
        <v>45420</v>
      </c>
      <c r="B79" s="11">
        <v>1255.4000000000001</v>
      </c>
      <c r="C79" s="11">
        <v>24055.599999999999</v>
      </c>
      <c r="D79" s="12">
        <v>-7.0699999999999999E-2</v>
      </c>
      <c r="E79" s="12">
        <v>-2.6800000000000001E-2</v>
      </c>
    </row>
    <row r="80" spans="1:5" ht="14.25" customHeight="1">
      <c r="A80" s="18">
        <v>45330</v>
      </c>
      <c r="B80" s="11">
        <v>1350.95</v>
      </c>
      <c r="C80" s="11">
        <v>24717.7</v>
      </c>
      <c r="D80" s="12">
        <v>-8.9999999999999993E-3</v>
      </c>
      <c r="E80" s="12">
        <v>-1.17E-2</v>
      </c>
    </row>
    <row r="81" spans="1:5" ht="14.25" customHeight="1">
      <c r="A81" s="18">
        <v>45299</v>
      </c>
      <c r="B81" s="11">
        <v>1363.2</v>
      </c>
      <c r="C81" s="11">
        <v>25010.9</v>
      </c>
      <c r="D81" s="12">
        <v>-5.7000000000000002E-3</v>
      </c>
      <c r="E81" s="12">
        <v>2.3999999999999998E-3</v>
      </c>
    </row>
    <row r="82" spans="1:5" ht="14.25" customHeight="1">
      <c r="A82" s="10" t="s">
        <v>79</v>
      </c>
      <c r="B82" s="11">
        <v>1370.95</v>
      </c>
      <c r="C82" s="11">
        <v>24951.15</v>
      </c>
      <c r="D82" s="12">
        <v>3.39E-2</v>
      </c>
      <c r="E82" s="12">
        <v>3.8E-3</v>
      </c>
    </row>
    <row r="83" spans="1:5" ht="14.25" customHeight="1">
      <c r="A83" s="10" t="s">
        <v>80</v>
      </c>
      <c r="B83" s="11">
        <v>1325.95</v>
      </c>
      <c r="C83" s="11">
        <v>24857.3</v>
      </c>
      <c r="D83" s="12">
        <v>-2.2100000000000002E-2</v>
      </c>
      <c r="E83" s="12">
        <v>8.9999999999999998E-4</v>
      </c>
    </row>
    <row r="84" spans="1:5" ht="14.25" customHeight="1">
      <c r="A84" s="10" t="s">
        <v>81</v>
      </c>
      <c r="B84" s="11">
        <v>1355.85</v>
      </c>
      <c r="C84" s="11">
        <v>24836.1</v>
      </c>
      <c r="D84" s="12">
        <v>-3.8999999999999998E-3</v>
      </c>
      <c r="E84" s="12">
        <v>1E-4</v>
      </c>
    </row>
    <row r="85" spans="1:5" ht="14.25" customHeight="1">
      <c r="A85" s="10" t="s">
        <v>82</v>
      </c>
      <c r="B85" s="11">
        <v>1361.15</v>
      </c>
      <c r="C85" s="11">
        <v>24834.85</v>
      </c>
      <c r="D85" s="12">
        <v>3.09E-2</v>
      </c>
      <c r="E85" s="12">
        <v>1.7600000000000001E-2</v>
      </c>
    </row>
    <row r="86" spans="1:5" ht="14.25" customHeight="1">
      <c r="A86" s="10" t="s">
        <v>83</v>
      </c>
      <c r="B86" s="11">
        <v>1320.3</v>
      </c>
      <c r="C86" s="11">
        <v>24406.1</v>
      </c>
      <c r="D86" s="12">
        <v>-6.7999999999999996E-3</v>
      </c>
      <c r="E86" s="12">
        <v>-2.9999999999999997E-4</v>
      </c>
    </row>
    <row r="87" spans="1:5" ht="14.25" customHeight="1">
      <c r="A87" s="10" t="s">
        <v>84</v>
      </c>
      <c r="B87" s="11">
        <v>1329.4</v>
      </c>
      <c r="C87" s="11">
        <v>24413.5</v>
      </c>
      <c r="D87" s="12">
        <v>3.78E-2</v>
      </c>
      <c r="E87" s="12">
        <v>-2.7000000000000001E-3</v>
      </c>
    </row>
    <row r="88" spans="1:5" ht="14.25" customHeight="1">
      <c r="A88" s="10" t="s">
        <v>85</v>
      </c>
      <c r="B88" s="11">
        <v>1281</v>
      </c>
      <c r="C88" s="11">
        <v>24479.05</v>
      </c>
      <c r="D88" s="12">
        <v>-2.6599999999999999E-2</v>
      </c>
      <c r="E88" s="12">
        <v>-1.1999999999999999E-3</v>
      </c>
    </row>
    <row r="89" spans="1:5" ht="14.25" customHeight="1">
      <c r="A89" s="10" t="s">
        <v>86</v>
      </c>
      <c r="B89" s="11">
        <v>1316</v>
      </c>
      <c r="C89" s="11">
        <v>24509.25</v>
      </c>
      <c r="D89" s="12">
        <v>-1.52E-2</v>
      </c>
      <c r="E89" s="12">
        <v>-8.9999999999999998E-4</v>
      </c>
    </row>
    <row r="90" spans="1:5" ht="14.25" customHeight="1">
      <c r="A90" s="10" t="s">
        <v>87</v>
      </c>
      <c r="B90" s="11">
        <v>1336.3</v>
      </c>
      <c r="C90" s="11">
        <v>24530.9</v>
      </c>
      <c r="D90" s="12">
        <v>1.49E-2</v>
      </c>
      <c r="E90" s="12">
        <v>-1.09E-2</v>
      </c>
    </row>
    <row r="91" spans="1:5" ht="14.25" customHeight="1">
      <c r="A91" s="10" t="s">
        <v>88</v>
      </c>
      <c r="B91" s="11">
        <v>1316.7</v>
      </c>
      <c r="C91" s="11">
        <v>24800.85</v>
      </c>
      <c r="D91" s="12">
        <v>-7.9000000000000008E-3</v>
      </c>
      <c r="E91" s="12">
        <v>7.6E-3</v>
      </c>
    </row>
    <row r="92" spans="1:5" ht="14.25" customHeight="1">
      <c r="A92" s="10" t="s">
        <v>89</v>
      </c>
      <c r="B92" s="11">
        <v>1327.2</v>
      </c>
      <c r="C92" s="11">
        <v>24613</v>
      </c>
      <c r="D92" s="12">
        <v>-2.5999999999999999E-3</v>
      </c>
      <c r="E92" s="12">
        <v>1.1000000000000001E-3</v>
      </c>
    </row>
    <row r="93" spans="1:5" ht="14.25" customHeight="1">
      <c r="A93" s="10" t="s">
        <v>90</v>
      </c>
      <c r="B93" s="11">
        <v>1330.65</v>
      </c>
      <c r="C93" s="11">
        <v>24586.7</v>
      </c>
      <c r="D93" s="12">
        <v>-1.9900000000000001E-2</v>
      </c>
      <c r="E93" s="12">
        <v>3.5000000000000001E-3</v>
      </c>
    </row>
    <row r="94" spans="1:5" ht="14.25" customHeight="1">
      <c r="A94" s="18">
        <v>45633</v>
      </c>
      <c r="B94" s="11">
        <v>1357.7</v>
      </c>
      <c r="C94" s="11">
        <v>24502.15</v>
      </c>
      <c r="D94" s="12">
        <v>-2.5700000000000001E-2</v>
      </c>
      <c r="E94" s="12">
        <v>7.7000000000000002E-3</v>
      </c>
    </row>
    <row r="95" spans="1:5" ht="14.25" customHeight="1">
      <c r="A95" s="18">
        <v>45603</v>
      </c>
      <c r="B95" s="11">
        <v>1393.45</v>
      </c>
      <c r="C95" s="11">
        <v>24315.95</v>
      </c>
      <c r="D95" s="12">
        <v>3.56E-2</v>
      </c>
      <c r="E95" s="12">
        <v>-2.9999999999999997E-4</v>
      </c>
    </row>
    <row r="96" spans="1:5" ht="14.25" customHeight="1">
      <c r="A96" s="18">
        <v>45572</v>
      </c>
      <c r="B96" s="11">
        <v>1345.5</v>
      </c>
      <c r="C96" s="11">
        <v>24324.45</v>
      </c>
      <c r="D96" s="12">
        <v>3.2099999999999997E-2</v>
      </c>
      <c r="E96" s="12">
        <v>-4.4999999999999997E-3</v>
      </c>
    </row>
    <row r="97" spans="1:5" ht="14.25" customHeight="1">
      <c r="A97" s="18">
        <v>45542</v>
      </c>
      <c r="B97" s="11">
        <v>1303.5999999999999</v>
      </c>
      <c r="C97" s="11">
        <v>24433.200000000001</v>
      </c>
      <c r="D97" s="12">
        <v>2.4299999999999999E-2</v>
      </c>
      <c r="E97" s="12">
        <v>4.5999999999999999E-3</v>
      </c>
    </row>
    <row r="98" spans="1:5" ht="14.25" customHeight="1">
      <c r="A98" s="18">
        <v>45511</v>
      </c>
      <c r="B98" s="11">
        <v>1272.6500000000001</v>
      </c>
      <c r="C98" s="11">
        <v>24320.55</v>
      </c>
      <c r="D98" s="12">
        <v>3.6400000000000002E-2</v>
      </c>
      <c r="E98" s="12">
        <v>-1E-4</v>
      </c>
    </row>
    <row r="99" spans="1:5" ht="14.25" customHeight="1">
      <c r="A99" s="18">
        <v>45419</v>
      </c>
      <c r="B99" s="11">
        <v>1228</v>
      </c>
      <c r="C99" s="11">
        <v>24323.85</v>
      </c>
      <c r="D99" s="12">
        <v>-2.0000000000000001E-4</v>
      </c>
      <c r="E99" s="12">
        <v>8.9999999999999998E-4</v>
      </c>
    </row>
    <row r="100" spans="1:5" ht="14.25" customHeight="1">
      <c r="A100" s="18">
        <v>45389</v>
      </c>
      <c r="B100" s="11">
        <v>1228.25</v>
      </c>
      <c r="C100" s="11">
        <v>24302.15</v>
      </c>
      <c r="D100" s="12">
        <v>-1.37E-2</v>
      </c>
      <c r="E100" s="12">
        <v>5.9999999999999995E-4</v>
      </c>
    </row>
    <row r="101" spans="1:5" ht="14.25" customHeight="1">
      <c r="A101" s="18">
        <v>45358</v>
      </c>
      <c r="B101" s="11">
        <v>1245.3499999999999</v>
      </c>
      <c r="C101" s="11">
        <v>24286.5</v>
      </c>
      <c r="D101" s="12">
        <v>2.7400000000000001E-2</v>
      </c>
      <c r="E101" s="12">
        <v>6.7000000000000002E-3</v>
      </c>
    </row>
    <row r="102" spans="1:5" ht="14.25" customHeight="1">
      <c r="A102" s="18">
        <v>45329</v>
      </c>
      <c r="B102" s="11">
        <v>1212.1500000000001</v>
      </c>
      <c r="C102" s="11">
        <v>24123.85</v>
      </c>
      <c r="D102" s="12">
        <v>3.6499999999999998E-2</v>
      </c>
      <c r="E102" s="12">
        <v>-6.9999999999999999E-4</v>
      </c>
    </row>
    <row r="103" spans="1:5" ht="14.25" customHeight="1">
      <c r="A103" s="18">
        <v>45298</v>
      </c>
      <c r="B103" s="11">
        <v>1169.45</v>
      </c>
      <c r="C103" s="11">
        <v>24141.95</v>
      </c>
      <c r="D103" s="12">
        <v>-5.3E-3</v>
      </c>
      <c r="E103" s="12">
        <v>5.4999999999999997E-3</v>
      </c>
    </row>
    <row r="104" spans="1:5" ht="14.25" customHeight="1">
      <c r="A104" s="10" t="s">
        <v>91</v>
      </c>
      <c r="B104" s="11">
        <v>1175.7</v>
      </c>
      <c r="C104" s="11">
        <v>24010.6</v>
      </c>
      <c r="D104" s="12">
        <v>-5.8999999999999999E-3</v>
      </c>
      <c r="E104" s="12">
        <v>-1.4E-3</v>
      </c>
    </row>
    <row r="105" spans="1:5" ht="14.25" customHeight="1">
      <c r="A105" s="10" t="s">
        <v>92</v>
      </c>
      <c r="B105" s="11">
        <v>1182.7</v>
      </c>
      <c r="C105" s="11">
        <v>24044.5</v>
      </c>
      <c r="D105" s="12">
        <v>-5.5999999999999999E-3</v>
      </c>
      <c r="E105" s="12">
        <v>7.4000000000000003E-3</v>
      </c>
    </row>
    <row r="106" spans="1:5" ht="14.25" customHeight="1">
      <c r="A106" s="10" t="s">
        <v>93</v>
      </c>
      <c r="B106" s="11">
        <v>1189.4000000000001</v>
      </c>
      <c r="C106" s="11">
        <v>23868.799999999999</v>
      </c>
      <c r="D106" s="12">
        <v>4.3E-3</v>
      </c>
      <c r="E106" s="12">
        <v>6.1999999999999998E-3</v>
      </c>
    </row>
    <row r="107" spans="1:5" ht="14.25" customHeight="1">
      <c r="A107" s="10" t="s">
        <v>94</v>
      </c>
      <c r="B107" s="11">
        <v>1184.3</v>
      </c>
      <c r="C107" s="11">
        <v>23721.3</v>
      </c>
      <c r="D107" s="12">
        <v>9.2999999999999992E-3</v>
      </c>
      <c r="E107" s="12">
        <v>7.7999999999999996E-3</v>
      </c>
    </row>
    <row r="108" spans="1:5" ht="14.25" customHeight="1">
      <c r="A108" s="10" t="s">
        <v>95</v>
      </c>
      <c r="B108" s="11">
        <v>1173.3499999999999</v>
      </c>
      <c r="C108" s="11">
        <v>23537.85</v>
      </c>
      <c r="D108" s="12">
        <v>1.43E-2</v>
      </c>
      <c r="E108" s="12">
        <v>1.6000000000000001E-3</v>
      </c>
    </row>
    <row r="109" spans="1:5" ht="14.25" customHeight="1">
      <c r="A109" s="10" t="s">
        <v>96</v>
      </c>
      <c r="B109" s="11">
        <v>1156.8499999999999</v>
      </c>
      <c r="C109" s="11">
        <v>23501.1</v>
      </c>
      <c r="D109" s="12">
        <v>1.1000000000000001E-3</v>
      </c>
      <c r="E109" s="12">
        <v>-2.8E-3</v>
      </c>
    </row>
    <row r="110" spans="1:5" ht="14.25" customHeight="1">
      <c r="A110" s="10" t="s">
        <v>97</v>
      </c>
      <c r="B110" s="11">
        <v>1155.5999999999999</v>
      </c>
      <c r="C110" s="11">
        <v>23567</v>
      </c>
      <c r="D110" s="12">
        <v>6.0000000000000001E-3</v>
      </c>
      <c r="E110" s="12">
        <v>2.2000000000000001E-3</v>
      </c>
    </row>
    <row r="111" spans="1:5" ht="14.25" customHeight="1">
      <c r="A111" s="10" t="s">
        <v>98</v>
      </c>
      <c r="B111" s="11">
        <v>1148.75</v>
      </c>
      <c r="C111" s="11">
        <v>23516</v>
      </c>
      <c r="D111" s="12">
        <v>-1.3899999999999999E-2</v>
      </c>
      <c r="E111" s="12">
        <v>-1.8E-3</v>
      </c>
    </row>
    <row r="112" spans="1:5" ht="14.25" customHeight="1">
      <c r="A112" s="10" t="s">
        <v>99</v>
      </c>
      <c r="B112" s="11">
        <v>1165</v>
      </c>
      <c r="C112" s="11">
        <v>23557.9</v>
      </c>
      <c r="D112" s="12">
        <v>-4.5199999999999997E-2</v>
      </c>
      <c r="E112" s="12">
        <v>3.8999999999999998E-3</v>
      </c>
    </row>
    <row r="113" spans="1:5" ht="14.25" customHeight="1">
      <c r="A113" s="10" t="s">
        <v>100</v>
      </c>
      <c r="B113" s="11">
        <v>1220.2</v>
      </c>
      <c r="C113" s="11">
        <v>23465.599999999999</v>
      </c>
      <c r="D113" s="12">
        <v>-5.4000000000000003E-3</v>
      </c>
      <c r="E113" s="12">
        <v>2.8999999999999998E-3</v>
      </c>
    </row>
    <row r="114" spans="1:5" ht="14.25" customHeight="1">
      <c r="A114" s="10" t="s">
        <v>101</v>
      </c>
      <c r="B114" s="11">
        <v>1226.8</v>
      </c>
      <c r="C114" s="11">
        <v>23398.9</v>
      </c>
      <c r="D114" s="12">
        <v>-2.3800000000000002E-2</v>
      </c>
      <c r="E114" s="12">
        <v>3.3E-3</v>
      </c>
    </row>
    <row r="115" spans="1:5" ht="14.25" customHeight="1">
      <c r="A115" s="18">
        <v>45632</v>
      </c>
      <c r="B115" s="11">
        <v>1256.6500000000001</v>
      </c>
      <c r="C115" s="11">
        <v>23322.95</v>
      </c>
      <c r="D115" s="12">
        <v>1.7600000000000001E-2</v>
      </c>
      <c r="E115" s="12">
        <v>2.5000000000000001E-3</v>
      </c>
    </row>
    <row r="116" spans="1:5" ht="14.25" customHeight="1">
      <c r="A116" s="18">
        <v>45602</v>
      </c>
      <c r="B116" s="11">
        <v>1234.95</v>
      </c>
      <c r="C116" s="11">
        <v>23264.85</v>
      </c>
      <c r="D116" s="12">
        <v>-3.3799999999999997E-2</v>
      </c>
      <c r="E116" s="12">
        <v>2.0000000000000001E-4</v>
      </c>
    </row>
    <row r="117" spans="1:5" ht="14.25" customHeight="1">
      <c r="A117" s="18">
        <v>45571</v>
      </c>
      <c r="B117" s="11">
        <v>1278.0999999999999</v>
      </c>
      <c r="C117" s="11">
        <v>23259.200000000001</v>
      </c>
      <c r="D117" s="12">
        <v>1.0699999999999999E-2</v>
      </c>
      <c r="E117" s="12">
        <v>-1.2999999999999999E-3</v>
      </c>
    </row>
    <row r="118" spans="1:5" ht="14.25" customHeight="1">
      <c r="A118" s="18">
        <v>45479</v>
      </c>
      <c r="B118" s="11">
        <v>1264.55</v>
      </c>
      <c r="C118" s="11">
        <v>23290.15</v>
      </c>
      <c r="D118" s="12">
        <v>6.8699999999999997E-2</v>
      </c>
      <c r="E118" s="12">
        <v>2.0500000000000001E-2</v>
      </c>
    </row>
    <row r="119" spans="1:5" ht="14.25" customHeight="1">
      <c r="A119" s="18">
        <v>45449</v>
      </c>
      <c r="B119" s="11">
        <v>1183.3</v>
      </c>
      <c r="C119" s="11">
        <v>22821.4</v>
      </c>
      <c r="D119" s="12">
        <v>7.1300000000000002E-2</v>
      </c>
      <c r="E119" s="12">
        <v>8.8999999999999999E-3</v>
      </c>
    </row>
    <row r="120" spans="1:5" ht="14.25" customHeight="1">
      <c r="A120" s="18">
        <v>45418</v>
      </c>
      <c r="B120" s="11">
        <v>1104.55</v>
      </c>
      <c r="C120" s="11">
        <v>22620.35</v>
      </c>
      <c r="D120" s="12">
        <v>3.1800000000000002E-2</v>
      </c>
      <c r="E120" s="12">
        <v>3.3599999999999998E-2</v>
      </c>
    </row>
    <row r="121" spans="1:5" ht="14.25" customHeight="1">
      <c r="A121" s="18">
        <v>45388</v>
      </c>
      <c r="B121" s="11">
        <v>1070.55</v>
      </c>
      <c r="C121" s="11">
        <v>21884.5</v>
      </c>
      <c r="D121" s="12">
        <v>-0.1246</v>
      </c>
      <c r="E121" s="12">
        <v>-5.9299999999999999E-2</v>
      </c>
    </row>
    <row r="122" spans="1:5" ht="14.25" customHeight="1">
      <c r="A122" s="18">
        <v>45357</v>
      </c>
      <c r="B122" s="11">
        <v>1222.9000000000001</v>
      </c>
      <c r="C122" s="11">
        <v>23263.9</v>
      </c>
      <c r="D122" s="12">
        <v>2.3300000000000001E-2</v>
      </c>
      <c r="E122" s="12">
        <v>3.2500000000000001E-2</v>
      </c>
    </row>
    <row r="123" spans="1:5" ht="14.25" customHeight="1">
      <c r="A123" s="10" t="s">
        <v>102</v>
      </c>
      <c r="B123" s="11">
        <v>1195.0999999999999</v>
      </c>
      <c r="C123" s="11">
        <v>22530.7</v>
      </c>
      <c r="D123" s="12">
        <v>0</v>
      </c>
      <c r="E123" s="12">
        <v>1.9E-3</v>
      </c>
    </row>
    <row r="124" spans="1:5" ht="14.25" customHeight="1">
      <c r="A124" s="10" t="s">
        <v>103</v>
      </c>
      <c r="B124" s="11">
        <v>1195.0999999999999</v>
      </c>
      <c r="C124" s="11">
        <v>22488.65</v>
      </c>
      <c r="D124" s="12">
        <v>-1.4999999999999999E-2</v>
      </c>
      <c r="E124" s="12">
        <v>-9.4999999999999998E-3</v>
      </c>
    </row>
    <row r="125" spans="1:5" ht="14.25" customHeight="1">
      <c r="A125" s="10" t="s">
        <v>104</v>
      </c>
      <c r="B125" s="11">
        <v>1213.3</v>
      </c>
      <c r="C125" s="11">
        <v>22704.7</v>
      </c>
      <c r="D125" s="12">
        <v>6.7999999999999996E-3</v>
      </c>
      <c r="E125" s="12">
        <v>-8.0000000000000002E-3</v>
      </c>
    </row>
    <row r="126" spans="1:5" ht="14.25" customHeight="1">
      <c r="A126" s="10" t="s">
        <v>105</v>
      </c>
      <c r="B126" s="11">
        <v>1205.1500000000001</v>
      </c>
      <c r="C126" s="11">
        <v>22888.15</v>
      </c>
      <c r="D126" s="12">
        <v>-4.7000000000000002E-3</v>
      </c>
      <c r="E126" s="12">
        <v>-1.9E-3</v>
      </c>
    </row>
    <row r="127" spans="1:5" ht="14.25" customHeight="1">
      <c r="A127" s="10" t="s">
        <v>106</v>
      </c>
      <c r="B127" s="11">
        <v>1210.8</v>
      </c>
      <c r="C127" s="11">
        <v>22932.45</v>
      </c>
      <c r="D127" s="12">
        <v>-1.37E-2</v>
      </c>
      <c r="E127" s="12">
        <v>-1.1000000000000001E-3</v>
      </c>
    </row>
    <row r="128" spans="1:5" ht="14.25" customHeight="1">
      <c r="A128" s="10" t="s">
        <v>107</v>
      </c>
      <c r="B128" s="11">
        <v>1227.5999999999999</v>
      </c>
      <c r="C128" s="11">
        <v>22957.1</v>
      </c>
      <c r="D128" s="12">
        <v>-2.0000000000000001E-4</v>
      </c>
      <c r="E128" s="12">
        <v>-5.0000000000000001E-4</v>
      </c>
    </row>
    <row r="129" spans="1:5" ht="14.25" customHeight="1">
      <c r="A129" s="10" t="s">
        <v>108</v>
      </c>
      <c r="B129" s="11">
        <v>1227.8</v>
      </c>
      <c r="C129" s="11">
        <v>22967.65</v>
      </c>
      <c r="D129" s="12">
        <v>1.4E-3</v>
      </c>
      <c r="E129" s="12">
        <v>1.6400000000000001E-2</v>
      </c>
    </row>
    <row r="130" spans="1:5" ht="14.25" customHeight="1">
      <c r="A130" s="10" t="s">
        <v>109</v>
      </c>
      <c r="B130" s="11">
        <v>1226.0999999999999</v>
      </c>
      <c r="C130" s="11">
        <v>22597.8</v>
      </c>
      <c r="D130" s="12">
        <v>-1.1299999999999999E-2</v>
      </c>
      <c r="E130" s="12">
        <v>3.0999999999999999E-3</v>
      </c>
    </row>
    <row r="131" spans="1:5" ht="14.25" customHeight="1">
      <c r="A131" s="10" t="s">
        <v>110</v>
      </c>
      <c r="B131" s="11">
        <v>1240.0999999999999</v>
      </c>
      <c r="C131" s="11">
        <v>22529.05</v>
      </c>
      <c r="D131" s="12">
        <v>3.4099999999999998E-2</v>
      </c>
      <c r="E131" s="12">
        <v>1.1999999999999999E-3</v>
      </c>
    </row>
    <row r="132" spans="1:5" ht="14.25" customHeight="1">
      <c r="A132" s="10" t="s">
        <v>111</v>
      </c>
      <c r="B132" s="11">
        <v>1199.2</v>
      </c>
      <c r="C132" s="11">
        <v>22502</v>
      </c>
      <c r="D132" s="12">
        <v>-2.2000000000000001E-3</v>
      </c>
      <c r="E132" s="12">
        <v>1.6000000000000001E-3</v>
      </c>
    </row>
    <row r="133" spans="1:5" ht="14.25" customHeight="1">
      <c r="A133" s="10" t="s">
        <v>112</v>
      </c>
      <c r="B133" s="11">
        <v>1201.8</v>
      </c>
      <c r="C133" s="11">
        <v>22466.1</v>
      </c>
      <c r="D133" s="12">
        <v>2.0999999999999999E-3</v>
      </c>
      <c r="E133" s="12">
        <v>2.8E-3</v>
      </c>
    </row>
    <row r="134" spans="1:5" ht="14.25" customHeight="1">
      <c r="A134" s="10" t="s">
        <v>113</v>
      </c>
      <c r="B134" s="11">
        <v>1199.25</v>
      </c>
      <c r="C134" s="11">
        <v>22403.85</v>
      </c>
      <c r="D134" s="12">
        <v>1.8800000000000001E-2</v>
      </c>
      <c r="E134" s="12">
        <v>9.1999999999999998E-3</v>
      </c>
    </row>
    <row r="135" spans="1:5" ht="14.25" customHeight="1">
      <c r="A135" s="10" t="s">
        <v>114</v>
      </c>
      <c r="B135" s="11">
        <v>1177.0999999999999</v>
      </c>
      <c r="C135" s="11">
        <v>22200.55</v>
      </c>
      <c r="D135" s="12">
        <v>1.72E-2</v>
      </c>
      <c r="E135" s="12">
        <v>-8.0000000000000004E-4</v>
      </c>
    </row>
    <row r="136" spans="1:5" ht="14.25" customHeight="1">
      <c r="A136" s="10" t="s">
        <v>115</v>
      </c>
      <c r="B136" s="11">
        <v>1157.1500000000001</v>
      </c>
      <c r="C136" s="11">
        <v>22217.85</v>
      </c>
      <c r="D136" s="12">
        <v>1E-3</v>
      </c>
      <c r="E136" s="12">
        <v>5.1000000000000004E-3</v>
      </c>
    </row>
    <row r="137" spans="1:5" ht="14.25" customHeight="1">
      <c r="A137" s="10" t="s">
        <v>116</v>
      </c>
      <c r="B137" s="11">
        <v>1156</v>
      </c>
      <c r="C137" s="11">
        <v>22104.05</v>
      </c>
      <c r="D137" s="12">
        <v>-7.1999999999999998E-3</v>
      </c>
      <c r="E137" s="12">
        <v>2.2000000000000001E-3</v>
      </c>
    </row>
    <row r="138" spans="1:5" ht="14.25" customHeight="1">
      <c r="A138" s="18">
        <v>45570</v>
      </c>
      <c r="B138" s="11">
        <v>1164.3499999999999</v>
      </c>
      <c r="C138" s="11">
        <v>22055.200000000001</v>
      </c>
      <c r="D138" s="12">
        <v>-1.9699999999999999E-2</v>
      </c>
      <c r="E138" s="12">
        <v>4.4000000000000003E-3</v>
      </c>
    </row>
    <row r="139" spans="1:5" ht="14.25" customHeight="1">
      <c r="A139" s="18">
        <v>45540</v>
      </c>
      <c r="B139" s="11">
        <v>1187.8</v>
      </c>
      <c r="C139" s="11">
        <v>21957.5</v>
      </c>
      <c r="D139" s="12">
        <v>-4.48E-2</v>
      </c>
      <c r="E139" s="12">
        <v>-1.55E-2</v>
      </c>
    </row>
    <row r="140" spans="1:5" ht="14.25" customHeight="1">
      <c r="A140" s="18">
        <v>45509</v>
      </c>
      <c r="B140" s="11">
        <v>1243.55</v>
      </c>
      <c r="C140" s="11">
        <v>22302.5</v>
      </c>
      <c r="D140" s="12">
        <v>3.0300000000000001E-2</v>
      </c>
      <c r="E140" s="12">
        <v>0</v>
      </c>
    </row>
    <row r="141" spans="1:5" ht="14.25" customHeight="1">
      <c r="A141" s="18">
        <v>45478</v>
      </c>
      <c r="B141" s="11">
        <v>1206.95</v>
      </c>
      <c r="C141" s="11">
        <v>22302.5</v>
      </c>
      <c r="D141" s="12">
        <v>-3.4200000000000001E-2</v>
      </c>
      <c r="E141" s="12">
        <v>-6.1999999999999998E-3</v>
      </c>
    </row>
    <row r="142" spans="1:5" ht="14.25" customHeight="1">
      <c r="A142" s="18">
        <v>45448</v>
      </c>
      <c r="B142" s="11">
        <v>1249.7</v>
      </c>
      <c r="C142" s="11">
        <v>22442.7</v>
      </c>
      <c r="D142" s="12">
        <v>6.4999999999999997E-3</v>
      </c>
      <c r="E142" s="12">
        <v>-1.5E-3</v>
      </c>
    </row>
    <row r="143" spans="1:5" ht="14.25" customHeight="1">
      <c r="A143" s="18">
        <v>45356</v>
      </c>
      <c r="B143" s="11">
        <v>1241.6500000000001</v>
      </c>
      <c r="C143" s="11">
        <v>22475.85</v>
      </c>
      <c r="D143" s="12">
        <v>1.8100000000000002E-2</v>
      </c>
      <c r="E143" s="12">
        <v>-7.6E-3</v>
      </c>
    </row>
    <row r="144" spans="1:5" ht="14.25" customHeight="1">
      <c r="A144" s="18">
        <v>45327</v>
      </c>
      <c r="B144" s="11">
        <v>1219.55</v>
      </c>
      <c r="C144" s="11">
        <v>22648.2</v>
      </c>
      <c r="D144" s="12">
        <v>-5.0000000000000001E-3</v>
      </c>
      <c r="E144" s="12">
        <v>1.9E-3</v>
      </c>
    </row>
    <row r="145" spans="1:5" ht="14.25" customHeight="1">
      <c r="A145" s="10" t="s">
        <v>117</v>
      </c>
      <c r="B145" s="11">
        <v>1225.6500000000001</v>
      </c>
      <c r="C145" s="11">
        <v>22604.85</v>
      </c>
      <c r="D145" s="12">
        <v>4.7199999999999999E-2</v>
      </c>
      <c r="E145" s="12">
        <v>-1.6999999999999999E-3</v>
      </c>
    </row>
    <row r="146" spans="1:5" ht="14.25" customHeight="1">
      <c r="A146" s="10" t="s">
        <v>118</v>
      </c>
      <c r="B146" s="11">
        <v>1170.45</v>
      </c>
      <c r="C146" s="11">
        <v>22643.4</v>
      </c>
      <c r="D146" s="12">
        <v>-1.3899999999999999E-2</v>
      </c>
      <c r="E146" s="12">
        <v>0.01</v>
      </c>
    </row>
    <row r="147" spans="1:5" ht="14.25" customHeight="1">
      <c r="A147" s="10" t="s">
        <v>119</v>
      </c>
      <c r="B147" s="11">
        <v>1186.95</v>
      </c>
      <c r="C147" s="11">
        <v>22419.95</v>
      </c>
      <c r="D147" s="12">
        <v>2.8999999999999998E-3</v>
      </c>
      <c r="E147" s="12">
        <v>-6.7000000000000002E-3</v>
      </c>
    </row>
    <row r="148" spans="1:5" ht="14.25" customHeight="1">
      <c r="A148" s="10" t="s">
        <v>120</v>
      </c>
      <c r="B148" s="11">
        <v>1183.5</v>
      </c>
      <c r="C148" s="11">
        <v>22570.35</v>
      </c>
      <c r="D148" s="12">
        <v>7.3000000000000001E-3</v>
      </c>
      <c r="E148" s="12">
        <v>7.4999999999999997E-3</v>
      </c>
    </row>
    <row r="149" spans="1:5" ht="14.25" customHeight="1">
      <c r="A149" s="10" t="s">
        <v>121</v>
      </c>
      <c r="B149" s="11">
        <v>1174.95</v>
      </c>
      <c r="C149" s="11">
        <v>22402.400000000001</v>
      </c>
      <c r="D149" s="12">
        <v>-3.8999999999999998E-3</v>
      </c>
      <c r="E149" s="12">
        <v>1.5E-3</v>
      </c>
    </row>
    <row r="150" spans="1:5" ht="14.25" customHeight="1">
      <c r="A150" s="10" t="s">
        <v>122</v>
      </c>
      <c r="B150" s="11">
        <v>1179.5999999999999</v>
      </c>
      <c r="C150" s="11">
        <v>22368</v>
      </c>
      <c r="D150" s="12">
        <v>-1.7500000000000002E-2</v>
      </c>
      <c r="E150" s="12">
        <v>1.4E-3</v>
      </c>
    </row>
    <row r="151" spans="1:5" ht="14.25" customHeight="1">
      <c r="A151" s="10" t="s">
        <v>123</v>
      </c>
      <c r="B151" s="11">
        <v>1200.6500000000001</v>
      </c>
      <c r="C151" s="11">
        <v>22336.400000000001</v>
      </c>
      <c r="D151" s="12">
        <v>-4.7999999999999996E-3</v>
      </c>
      <c r="E151" s="12">
        <v>8.6E-3</v>
      </c>
    </row>
    <row r="152" spans="1:5" ht="14.25" customHeight="1">
      <c r="A152" s="10" t="s">
        <v>124</v>
      </c>
      <c r="B152" s="11">
        <v>1206.4000000000001</v>
      </c>
      <c r="C152" s="11">
        <v>22147</v>
      </c>
      <c r="D152" s="12">
        <v>2.4299999999999999E-2</v>
      </c>
      <c r="E152" s="12">
        <v>6.8999999999999999E-3</v>
      </c>
    </row>
    <row r="153" spans="1:5" ht="14.25" customHeight="1">
      <c r="A153" s="10" t="s">
        <v>125</v>
      </c>
      <c r="B153" s="11">
        <v>1177.8</v>
      </c>
      <c r="C153" s="11">
        <v>21995.85</v>
      </c>
      <c r="D153" s="12">
        <v>1.54E-2</v>
      </c>
      <c r="E153" s="12">
        <v>-6.8999999999999999E-3</v>
      </c>
    </row>
    <row r="154" spans="1:5" ht="14.25" customHeight="1">
      <c r="A154" s="10" t="s">
        <v>126</v>
      </c>
      <c r="B154" s="11">
        <v>1159.9000000000001</v>
      </c>
      <c r="C154" s="11">
        <v>22147.9</v>
      </c>
      <c r="D154" s="12">
        <v>2.2000000000000001E-3</v>
      </c>
      <c r="E154" s="12">
        <v>-5.5999999999999999E-3</v>
      </c>
    </row>
    <row r="155" spans="1:5" ht="14.25" customHeight="1">
      <c r="A155" s="10" t="s">
        <v>127</v>
      </c>
      <c r="B155" s="11">
        <v>1157.4000000000001</v>
      </c>
      <c r="C155" s="11">
        <v>22272.5</v>
      </c>
      <c r="D155" s="12">
        <v>-1.01E-2</v>
      </c>
      <c r="E155" s="12">
        <v>-1.0999999999999999E-2</v>
      </c>
    </row>
    <row r="156" spans="1:5" ht="14.25" customHeight="1">
      <c r="A156" s="18">
        <v>45630</v>
      </c>
      <c r="B156" s="11">
        <v>1169.2</v>
      </c>
      <c r="C156" s="11">
        <v>22519.4</v>
      </c>
      <c r="D156" s="12">
        <v>-2.3300000000000001E-2</v>
      </c>
      <c r="E156" s="12">
        <v>-1.03E-2</v>
      </c>
    </row>
    <row r="157" spans="1:5" ht="14.25" customHeight="1">
      <c r="A157" s="18">
        <v>45569</v>
      </c>
      <c r="B157" s="11">
        <v>1197.1500000000001</v>
      </c>
      <c r="C157" s="11">
        <v>22753.8</v>
      </c>
      <c r="D157" s="12">
        <v>4.1700000000000001E-2</v>
      </c>
      <c r="E157" s="12">
        <v>4.8999999999999998E-3</v>
      </c>
    </row>
    <row r="158" spans="1:5" ht="14.25" customHeight="1">
      <c r="A158" s="18">
        <v>45539</v>
      </c>
      <c r="B158" s="11">
        <v>1149.25</v>
      </c>
      <c r="C158" s="11">
        <v>22642.75</v>
      </c>
      <c r="D158" s="12">
        <v>-1.06E-2</v>
      </c>
      <c r="E158" s="12">
        <v>-1E-3</v>
      </c>
    </row>
    <row r="159" spans="1:5" ht="14.25" customHeight="1">
      <c r="A159" s="18">
        <v>45508</v>
      </c>
      <c r="B159" s="11">
        <v>1161.55</v>
      </c>
      <c r="C159" s="11">
        <v>22666.3</v>
      </c>
      <c r="D159" s="12">
        <v>3.7000000000000002E-3</v>
      </c>
      <c r="E159" s="12">
        <v>6.7999999999999996E-3</v>
      </c>
    </row>
    <row r="160" spans="1:5" ht="14.25" customHeight="1">
      <c r="A160" s="18">
        <v>45416</v>
      </c>
      <c r="B160" s="11">
        <v>1157.25</v>
      </c>
      <c r="C160" s="11">
        <v>22513.7</v>
      </c>
      <c r="D160" s="12">
        <v>2.81E-2</v>
      </c>
      <c r="E160" s="12">
        <v>0</v>
      </c>
    </row>
    <row r="161" spans="1:5" ht="14.25" customHeight="1">
      <c r="A161" s="18">
        <v>45386</v>
      </c>
      <c r="B161" s="11">
        <v>1125.5999999999999</v>
      </c>
      <c r="C161" s="11">
        <v>22514.65</v>
      </c>
      <c r="D161" s="12">
        <v>1.2500000000000001E-2</v>
      </c>
      <c r="E161" s="12">
        <v>3.5999999999999999E-3</v>
      </c>
    </row>
    <row r="162" spans="1:5" ht="14.25" customHeight="1">
      <c r="A162" s="18">
        <v>45355</v>
      </c>
      <c r="B162" s="11">
        <v>1111.7</v>
      </c>
      <c r="C162" s="11">
        <v>22434.65</v>
      </c>
      <c r="D162" s="12">
        <v>5.7000000000000002E-3</v>
      </c>
      <c r="E162" s="12">
        <v>-8.0000000000000004E-4</v>
      </c>
    </row>
    <row r="163" spans="1:5" ht="14.25" customHeight="1">
      <c r="A163" s="18">
        <v>45326</v>
      </c>
      <c r="B163" s="11">
        <v>1105.4000000000001</v>
      </c>
      <c r="C163" s="11">
        <v>22453.3</v>
      </c>
      <c r="D163" s="12">
        <v>-1.0800000000000001E-2</v>
      </c>
      <c r="E163" s="12">
        <v>-4.0000000000000002E-4</v>
      </c>
    </row>
    <row r="164" spans="1:5" ht="14.25" customHeight="1">
      <c r="A164" s="18">
        <v>45295</v>
      </c>
      <c r="B164" s="11">
        <v>1117.45</v>
      </c>
      <c r="C164" s="11">
        <v>22462</v>
      </c>
      <c r="D164" s="12">
        <v>4.4499999999999998E-2</v>
      </c>
      <c r="E164" s="12">
        <v>6.1000000000000004E-3</v>
      </c>
    </row>
    <row r="165" spans="1:5" ht="14.25" customHeight="1">
      <c r="A165" s="10" t="s">
        <v>128</v>
      </c>
      <c r="B165" s="11">
        <v>1069.8499999999999</v>
      </c>
      <c r="C165" s="11">
        <v>22326.9</v>
      </c>
      <c r="D165" s="12">
        <v>3.8E-3</v>
      </c>
      <c r="E165" s="12">
        <v>9.1999999999999998E-3</v>
      </c>
    </row>
    <row r="166" spans="1:5" ht="14.25" customHeight="1">
      <c r="A166" s="10" t="s">
        <v>129</v>
      </c>
      <c r="B166" s="11">
        <v>1065.75</v>
      </c>
      <c r="C166" s="11">
        <v>22123.65</v>
      </c>
      <c r="D166" s="12">
        <v>2.3E-3</v>
      </c>
      <c r="E166" s="12">
        <v>5.4000000000000003E-3</v>
      </c>
    </row>
    <row r="167" spans="1:5" ht="14.25" customHeight="1">
      <c r="A167" s="10" t="s">
        <v>130</v>
      </c>
      <c r="B167" s="11">
        <v>1063.3499999999999</v>
      </c>
      <c r="C167" s="11">
        <v>22004.7</v>
      </c>
      <c r="D167" s="12">
        <v>-1.5E-3</v>
      </c>
      <c r="E167" s="12">
        <v>-4.1999999999999997E-3</v>
      </c>
    </row>
    <row r="168" spans="1:5" ht="14.25" customHeight="1">
      <c r="A168" s="10" t="s">
        <v>131</v>
      </c>
      <c r="B168" s="11">
        <v>1064.9000000000001</v>
      </c>
      <c r="C168" s="11">
        <v>22096.75</v>
      </c>
      <c r="D168" s="12">
        <v>-1.7899999999999999E-2</v>
      </c>
      <c r="E168" s="12">
        <v>3.8999999999999998E-3</v>
      </c>
    </row>
    <row r="169" spans="1:5" ht="14.25" customHeight="1">
      <c r="A169" s="10" t="s">
        <v>132</v>
      </c>
      <c r="B169" s="11">
        <v>1084.3</v>
      </c>
      <c r="C169" s="11">
        <v>22011.95</v>
      </c>
      <c r="D169" s="12">
        <v>2.3999999999999998E-3</v>
      </c>
      <c r="E169" s="12">
        <v>7.9000000000000008E-3</v>
      </c>
    </row>
    <row r="170" spans="1:5" ht="14.25" customHeight="1">
      <c r="A170" s="10" t="s">
        <v>133</v>
      </c>
      <c r="B170" s="11">
        <v>1081.75</v>
      </c>
      <c r="C170" s="11">
        <v>21839.1</v>
      </c>
      <c r="D170" s="12">
        <v>7.4399999999999994E-2</v>
      </c>
      <c r="E170" s="12">
        <v>1E-3</v>
      </c>
    </row>
    <row r="171" spans="1:5" ht="14.25" customHeight="1">
      <c r="A171" s="10" t="s">
        <v>134</v>
      </c>
      <c r="B171" s="11">
        <v>1006.85</v>
      </c>
      <c r="C171" s="11">
        <v>21817.45</v>
      </c>
      <c r="D171" s="12">
        <v>-2.3099999999999999E-2</v>
      </c>
      <c r="E171" s="12">
        <v>-1.0800000000000001E-2</v>
      </c>
    </row>
    <row r="172" spans="1:5" ht="14.25" customHeight="1">
      <c r="A172" s="10" t="s">
        <v>135</v>
      </c>
      <c r="B172" s="11">
        <v>1030.7</v>
      </c>
      <c r="C172" s="11">
        <v>22055.7</v>
      </c>
      <c r="D172" s="12">
        <v>2.0000000000000001E-4</v>
      </c>
      <c r="E172" s="12">
        <v>1.5E-3</v>
      </c>
    </row>
    <row r="173" spans="1:5" ht="14.25" customHeight="1">
      <c r="A173" s="10" t="s">
        <v>136</v>
      </c>
      <c r="B173" s="11">
        <v>1030.45</v>
      </c>
      <c r="C173" s="11">
        <v>22023.35</v>
      </c>
      <c r="D173" s="12">
        <v>6.1000000000000004E-3</v>
      </c>
      <c r="E173" s="12">
        <v>-5.5999999999999999E-3</v>
      </c>
    </row>
    <row r="174" spans="1:5" ht="14.25" customHeight="1">
      <c r="A174" s="10" t="s">
        <v>137</v>
      </c>
      <c r="B174" s="11">
        <v>1024.2</v>
      </c>
      <c r="C174" s="11">
        <v>22146.65</v>
      </c>
      <c r="D174" s="12">
        <v>3.0200000000000001E-2</v>
      </c>
      <c r="E174" s="12">
        <v>6.7999999999999996E-3</v>
      </c>
    </row>
    <row r="175" spans="1:5" ht="14.25" customHeight="1">
      <c r="A175" s="10" t="s">
        <v>138</v>
      </c>
      <c r="B175" s="10">
        <v>994.2</v>
      </c>
      <c r="C175" s="11">
        <v>21997.7</v>
      </c>
      <c r="D175" s="12">
        <v>-6.5199999999999994E-2</v>
      </c>
      <c r="E175" s="12">
        <v>-1.5100000000000001E-2</v>
      </c>
    </row>
    <row r="176" spans="1:5" ht="14.25" customHeight="1">
      <c r="A176" s="18">
        <v>45629</v>
      </c>
      <c r="B176" s="11">
        <v>1063.5</v>
      </c>
      <c r="C176" s="11">
        <v>22335.7</v>
      </c>
      <c r="D176" s="12">
        <v>-3.9699999999999999E-2</v>
      </c>
      <c r="E176" s="12">
        <v>1E-4</v>
      </c>
    </row>
    <row r="177" spans="1:5" ht="14.25" customHeight="1">
      <c r="A177" s="18">
        <v>45599</v>
      </c>
      <c r="B177" s="11">
        <v>1107.45</v>
      </c>
      <c r="C177" s="11">
        <v>22332.65</v>
      </c>
      <c r="D177" s="12">
        <v>5.3600000000000002E-2</v>
      </c>
      <c r="E177" s="12">
        <v>-7.1999999999999998E-3</v>
      </c>
    </row>
    <row r="178" spans="1:5" ht="14.25" customHeight="1">
      <c r="A178" s="18">
        <v>45476</v>
      </c>
      <c r="B178" s="11">
        <v>1051.1500000000001</v>
      </c>
      <c r="C178" s="11">
        <v>22493.55</v>
      </c>
      <c r="D178" s="12">
        <v>6.6299999999999998E-2</v>
      </c>
      <c r="E178" s="12">
        <v>8.9999999999999998E-4</v>
      </c>
    </row>
    <row r="179" spans="1:5" ht="14.25" customHeight="1">
      <c r="A179" s="18">
        <v>45446</v>
      </c>
      <c r="B179" s="10">
        <v>985.75</v>
      </c>
      <c r="C179" s="11">
        <v>22474.05</v>
      </c>
      <c r="D179" s="12">
        <v>-1.7500000000000002E-2</v>
      </c>
      <c r="E179" s="12">
        <v>5.3E-3</v>
      </c>
    </row>
    <row r="180" spans="1:5" ht="14.25" customHeight="1">
      <c r="A180" s="18">
        <v>45415</v>
      </c>
      <c r="B180" s="11">
        <v>1003.35</v>
      </c>
      <c r="C180" s="11">
        <v>22356.3</v>
      </c>
      <c r="D180" s="12">
        <v>4.4000000000000003E-3</v>
      </c>
      <c r="E180" s="12">
        <v>-2.2000000000000001E-3</v>
      </c>
    </row>
    <row r="181" spans="1:5" ht="14.25" customHeight="1">
      <c r="A181" s="18">
        <v>45385</v>
      </c>
      <c r="B181" s="10">
        <v>998.95</v>
      </c>
      <c r="C181" s="11">
        <v>22405.599999999999</v>
      </c>
      <c r="D181" s="12">
        <v>1.7299999999999999E-2</v>
      </c>
      <c r="E181" s="12">
        <v>1.1999999999999999E-3</v>
      </c>
    </row>
    <row r="182" spans="1:5" ht="14.25" customHeight="1">
      <c r="A182" s="18">
        <v>45325</v>
      </c>
      <c r="B182" s="10">
        <v>982</v>
      </c>
      <c r="C182" s="11">
        <v>22378.400000000001</v>
      </c>
      <c r="D182" s="12">
        <v>1.1299999999999999E-2</v>
      </c>
      <c r="E182" s="12">
        <v>1.8E-3</v>
      </c>
    </row>
    <row r="183" spans="1:5" ht="14.25" customHeight="1">
      <c r="A183" s="18">
        <v>45294</v>
      </c>
      <c r="B183" s="10">
        <v>971.05</v>
      </c>
      <c r="C183" s="11">
        <v>22338.75</v>
      </c>
      <c r="D183" s="12">
        <v>5.0000000000000001E-3</v>
      </c>
      <c r="E183" s="12">
        <v>1.6199999999999999E-2</v>
      </c>
    </row>
    <row r="184" spans="1:5" ht="14.25" customHeight="1">
      <c r="A184" s="10" t="s">
        <v>139</v>
      </c>
      <c r="B184" s="10">
        <v>966.2</v>
      </c>
      <c r="C184" s="11">
        <v>21982.799999999999</v>
      </c>
      <c r="D184" s="12">
        <v>-1.52E-2</v>
      </c>
      <c r="E184" s="12">
        <v>1.4E-3</v>
      </c>
    </row>
    <row r="185" spans="1:5" ht="14.25" customHeight="1">
      <c r="A185" s="10" t="s">
        <v>140</v>
      </c>
      <c r="B185" s="10">
        <v>981.1</v>
      </c>
      <c r="C185" s="11">
        <v>21951.15</v>
      </c>
      <c r="D185" s="12">
        <v>-3.8999999999999998E-3</v>
      </c>
      <c r="E185" s="12">
        <v>-1.11E-2</v>
      </c>
    </row>
    <row r="186" spans="1:5" ht="14.25" customHeight="1">
      <c r="A186" s="10" t="s">
        <v>141</v>
      </c>
      <c r="B186" s="10">
        <v>984.9</v>
      </c>
      <c r="C186" s="11">
        <v>22198.35</v>
      </c>
      <c r="D186" s="12">
        <v>-8.8999999999999999E-3</v>
      </c>
      <c r="E186" s="12">
        <v>3.3999999999999998E-3</v>
      </c>
    </row>
    <row r="187" spans="1:5" ht="14.25" customHeight="1">
      <c r="A187" s="10" t="s">
        <v>142</v>
      </c>
      <c r="B187" s="10">
        <v>993.7</v>
      </c>
      <c r="C187" s="11">
        <v>22122.05</v>
      </c>
      <c r="D187" s="12">
        <v>7.4999999999999997E-3</v>
      </c>
      <c r="E187" s="12">
        <v>-4.1000000000000003E-3</v>
      </c>
    </row>
    <row r="188" spans="1:5" ht="14.25" customHeight="1">
      <c r="A188" s="10" t="s">
        <v>143</v>
      </c>
      <c r="B188" s="10">
        <v>986.3</v>
      </c>
      <c r="C188" s="11">
        <v>22212.7</v>
      </c>
      <c r="D188" s="12">
        <v>5.04E-2</v>
      </c>
      <c r="E188" s="12">
        <v>-2.0000000000000001E-4</v>
      </c>
    </row>
    <row r="189" spans="1:5" ht="14.25" customHeight="1">
      <c r="A189" s="10" t="s">
        <v>144</v>
      </c>
      <c r="B189" s="10">
        <v>938.95</v>
      </c>
      <c r="C189" s="11">
        <v>22217.45</v>
      </c>
      <c r="D189" s="12">
        <v>2.9000000000000001E-2</v>
      </c>
      <c r="E189" s="12">
        <v>7.4000000000000003E-3</v>
      </c>
    </row>
    <row r="190" spans="1:5" ht="14.25" customHeight="1">
      <c r="A190" s="10" t="s">
        <v>145</v>
      </c>
      <c r="B190" s="10">
        <v>912.5</v>
      </c>
      <c r="C190" s="11">
        <v>22055.05</v>
      </c>
      <c r="D190" s="12">
        <v>-1.1900000000000001E-2</v>
      </c>
      <c r="E190" s="12">
        <v>-6.4000000000000003E-3</v>
      </c>
    </row>
    <row r="191" spans="1:5" ht="14.25" customHeight="1">
      <c r="A191" s="10" t="s">
        <v>146</v>
      </c>
      <c r="B191" s="10">
        <v>923.45</v>
      </c>
      <c r="C191" s="11">
        <v>22196.95</v>
      </c>
      <c r="D191" s="12">
        <v>-2.7199999999999998E-2</v>
      </c>
      <c r="E191" s="12">
        <v>3.3999999999999998E-3</v>
      </c>
    </row>
    <row r="192" spans="1:5" ht="14.25" customHeight="1">
      <c r="A192" s="10" t="s">
        <v>147</v>
      </c>
      <c r="B192" s="10">
        <v>949.25</v>
      </c>
      <c r="C192" s="11">
        <v>22122.25</v>
      </c>
      <c r="D192" s="12">
        <v>-1.0800000000000001E-2</v>
      </c>
      <c r="E192" s="12">
        <v>3.7000000000000002E-3</v>
      </c>
    </row>
    <row r="193" spans="1:5" ht="14.25" customHeight="1">
      <c r="A193" s="10" t="s">
        <v>148</v>
      </c>
      <c r="B193" s="10">
        <v>959.65</v>
      </c>
      <c r="C193" s="11">
        <v>22040.7</v>
      </c>
      <c r="D193" s="12">
        <v>-5.1000000000000004E-3</v>
      </c>
      <c r="E193" s="12">
        <v>5.8999999999999999E-3</v>
      </c>
    </row>
    <row r="194" spans="1:5" ht="14.25" customHeight="1">
      <c r="A194" s="10" t="s">
        <v>149</v>
      </c>
      <c r="B194" s="10">
        <v>964.6</v>
      </c>
      <c r="C194" s="11">
        <v>21910.75</v>
      </c>
      <c r="D194" s="12">
        <v>-2.76E-2</v>
      </c>
      <c r="E194" s="12">
        <v>3.2000000000000002E-3</v>
      </c>
    </row>
    <row r="195" spans="1:5" ht="14.25" customHeight="1">
      <c r="A195" s="10" t="s">
        <v>150</v>
      </c>
      <c r="B195" s="10">
        <v>991.95</v>
      </c>
      <c r="C195" s="11">
        <v>21840.05</v>
      </c>
      <c r="D195" s="12">
        <v>0.1021</v>
      </c>
      <c r="E195" s="12">
        <v>4.4999999999999997E-3</v>
      </c>
    </row>
    <row r="196" spans="1:5" ht="14.25" customHeight="1">
      <c r="A196" s="10" t="s">
        <v>151</v>
      </c>
      <c r="B196" s="10">
        <v>900.05</v>
      </c>
      <c r="C196" s="11">
        <v>21743.25</v>
      </c>
      <c r="D196" s="12">
        <v>3.9100000000000003E-2</v>
      </c>
      <c r="E196" s="12">
        <v>5.8999999999999999E-3</v>
      </c>
    </row>
    <row r="197" spans="1:5" ht="14.25" customHeight="1">
      <c r="A197" s="18">
        <v>45628</v>
      </c>
      <c r="B197" s="10">
        <v>866.15</v>
      </c>
      <c r="C197" s="11">
        <v>21616.05</v>
      </c>
      <c r="D197" s="12">
        <v>-1.32E-2</v>
      </c>
      <c r="E197" s="12">
        <v>-7.6E-3</v>
      </c>
    </row>
    <row r="198" spans="1:5" ht="14.25" customHeight="1">
      <c r="A198" s="18">
        <v>45537</v>
      </c>
      <c r="B198" s="10">
        <v>877.7</v>
      </c>
      <c r="C198" s="11">
        <v>21782.5</v>
      </c>
      <c r="D198" s="12">
        <v>3.2800000000000003E-2</v>
      </c>
      <c r="E198" s="12">
        <v>3.0000000000000001E-3</v>
      </c>
    </row>
    <row r="199" spans="1:5" ht="14.25" customHeight="1">
      <c r="A199" s="18">
        <v>45506</v>
      </c>
      <c r="B199" s="10">
        <v>849.8</v>
      </c>
      <c r="C199" s="11">
        <v>21717.95</v>
      </c>
      <c r="D199" s="12">
        <v>8.9999999999999998E-4</v>
      </c>
      <c r="E199" s="12">
        <v>-9.7000000000000003E-3</v>
      </c>
    </row>
    <row r="200" spans="1:5" ht="14.25" customHeight="1">
      <c r="A200" s="18">
        <v>45475</v>
      </c>
      <c r="B200" s="10">
        <v>849</v>
      </c>
      <c r="C200" s="11">
        <v>21930.5</v>
      </c>
      <c r="D200" s="12">
        <v>-3.6900000000000002E-2</v>
      </c>
      <c r="E200" s="12">
        <v>1E-4</v>
      </c>
    </row>
    <row r="201" spans="1:5" ht="14.25" customHeight="1">
      <c r="A201" s="18">
        <v>45445</v>
      </c>
      <c r="B201" s="10">
        <v>881.5</v>
      </c>
      <c r="C201" s="11">
        <v>21929.4</v>
      </c>
      <c r="D201" s="12">
        <v>3.0300000000000001E-2</v>
      </c>
      <c r="E201" s="12">
        <v>7.1999999999999998E-3</v>
      </c>
    </row>
    <row r="202" spans="1:5" ht="14.25" customHeight="1">
      <c r="A202" s="18">
        <v>45414</v>
      </c>
      <c r="B202" s="10">
        <v>855.55</v>
      </c>
      <c r="C202" s="11">
        <v>21771.7</v>
      </c>
      <c r="D202" s="12">
        <v>2.63E-2</v>
      </c>
      <c r="E202" s="12">
        <v>-3.8E-3</v>
      </c>
    </row>
    <row r="203" spans="1:5" ht="14.25" customHeight="1">
      <c r="A203" s="18">
        <v>45324</v>
      </c>
      <c r="B203" s="10">
        <v>833.65</v>
      </c>
      <c r="C203" s="11">
        <v>21853.8</v>
      </c>
      <c r="D203" s="12">
        <v>3.8399999999999997E-2</v>
      </c>
      <c r="E203" s="12">
        <v>7.1999999999999998E-3</v>
      </c>
    </row>
    <row r="204" spans="1:5" ht="14.25" customHeight="1">
      <c r="A204" s="18">
        <v>45293</v>
      </c>
      <c r="B204" s="10">
        <v>802.8</v>
      </c>
      <c r="C204" s="11">
        <v>21697.45</v>
      </c>
      <c r="D204" s="12">
        <v>9.4000000000000004E-3</v>
      </c>
      <c r="E204" s="12">
        <v>-1.2999999999999999E-3</v>
      </c>
    </row>
    <row r="205" spans="1:5" ht="14.25" customHeight="1">
      <c r="A205" s="10" t="s">
        <v>152</v>
      </c>
      <c r="B205" s="10">
        <v>795.3</v>
      </c>
      <c r="C205" s="11">
        <v>21725.7</v>
      </c>
      <c r="D205" s="12">
        <v>3.85E-2</v>
      </c>
      <c r="E205" s="12">
        <v>9.4999999999999998E-3</v>
      </c>
    </row>
    <row r="206" spans="1:5" ht="14.25" customHeight="1">
      <c r="A206" s="10" t="s">
        <v>153</v>
      </c>
      <c r="B206" s="10">
        <v>765.8</v>
      </c>
      <c r="C206" s="11">
        <v>21522.1</v>
      </c>
      <c r="D206" s="12">
        <v>9.1999999999999998E-3</v>
      </c>
      <c r="E206" s="12">
        <v>-9.9000000000000008E-3</v>
      </c>
    </row>
    <row r="207" spans="1:5" ht="14.25" customHeight="1">
      <c r="A207" s="10" t="s">
        <v>154</v>
      </c>
      <c r="B207" s="10">
        <v>758.8</v>
      </c>
      <c r="C207" s="11">
        <v>21737.599999999999</v>
      </c>
      <c r="D207" s="12">
        <v>1.8800000000000001E-2</v>
      </c>
      <c r="E207" s="12">
        <v>1.7999999999999999E-2</v>
      </c>
    </row>
    <row r="208" spans="1:5" ht="14.25" customHeight="1">
      <c r="A208" s="10" t="s">
        <v>155</v>
      </c>
      <c r="B208" s="10">
        <v>744.8</v>
      </c>
      <c r="C208" s="11">
        <v>21352.6</v>
      </c>
      <c r="D208" s="12">
        <v>1.0200000000000001E-2</v>
      </c>
      <c r="E208" s="12">
        <v>-4.7000000000000002E-3</v>
      </c>
    </row>
    <row r="209" spans="1:5" ht="14.25" customHeight="1">
      <c r="A209" s="10" t="s">
        <v>156</v>
      </c>
      <c r="B209" s="10">
        <v>737.3</v>
      </c>
      <c r="C209" s="11">
        <v>21453.95</v>
      </c>
      <c r="D209" s="12">
        <v>2.1000000000000001E-2</v>
      </c>
      <c r="E209" s="12">
        <v>1.01E-2</v>
      </c>
    </row>
    <row r="210" spans="1:5" ht="14.25" customHeight="1">
      <c r="A210" s="10" t="s">
        <v>157</v>
      </c>
      <c r="B210" s="10">
        <v>722.1</v>
      </c>
      <c r="C210" s="11">
        <v>21238.799999999999</v>
      </c>
      <c r="D210" s="12">
        <v>-1.4E-3</v>
      </c>
      <c r="E210" s="12">
        <v>-1.54E-2</v>
      </c>
    </row>
    <row r="211" spans="1:5" ht="14.25" customHeight="1">
      <c r="A211" s="10" t="s">
        <v>158</v>
      </c>
      <c r="B211" s="10">
        <v>723.1</v>
      </c>
      <c r="C211" s="11">
        <v>21571.8</v>
      </c>
      <c r="D211" s="12">
        <v>-5.1000000000000004E-3</v>
      </c>
      <c r="E211" s="12">
        <v>-2.3E-3</v>
      </c>
    </row>
    <row r="212" spans="1:5" ht="14.25" customHeight="1">
      <c r="A212" s="10" t="s">
        <v>159</v>
      </c>
      <c r="B212" s="10">
        <v>726.8</v>
      </c>
      <c r="C212" s="11">
        <v>21622.400000000001</v>
      </c>
      <c r="D212" s="12">
        <v>9.5999999999999992E-3</v>
      </c>
      <c r="E212" s="12">
        <v>7.4999999999999997E-3</v>
      </c>
    </row>
    <row r="213" spans="1:5" ht="14.25" customHeight="1">
      <c r="A213" s="10" t="s">
        <v>160</v>
      </c>
      <c r="B213" s="10">
        <v>719.9</v>
      </c>
      <c r="C213" s="11">
        <v>21462.25</v>
      </c>
      <c r="D213" s="12">
        <v>-2.2499999999999999E-2</v>
      </c>
      <c r="E213" s="12">
        <v>-5.1000000000000004E-3</v>
      </c>
    </row>
    <row r="214" spans="1:5" ht="14.25" customHeight="1">
      <c r="A214" s="10" t="s">
        <v>161</v>
      </c>
      <c r="B214" s="10">
        <v>736.5</v>
      </c>
      <c r="C214" s="11">
        <v>21571.95</v>
      </c>
      <c r="D214" s="12">
        <v>-1.5299999999999999E-2</v>
      </c>
      <c r="E214" s="12">
        <v>-2.0899999999999998E-2</v>
      </c>
    </row>
    <row r="215" spans="1:5" ht="14.25" customHeight="1">
      <c r="A215" s="10" t="s">
        <v>162</v>
      </c>
      <c r="B215" s="10">
        <v>747.95</v>
      </c>
      <c r="C215" s="11">
        <v>22032.3</v>
      </c>
      <c r="D215" s="12">
        <v>2.3300000000000001E-2</v>
      </c>
      <c r="E215" s="12">
        <v>-2.8999999999999998E-3</v>
      </c>
    </row>
    <row r="216" spans="1:5" ht="14.25" customHeight="1">
      <c r="A216" s="10" t="s">
        <v>163</v>
      </c>
      <c r="B216" s="10">
        <v>730.9</v>
      </c>
      <c r="C216" s="11">
        <v>22097.45</v>
      </c>
      <c r="D216" s="12">
        <v>-5.4000000000000003E-3</v>
      </c>
      <c r="E216" s="12">
        <v>9.2999999999999992E-3</v>
      </c>
    </row>
    <row r="217" spans="1:5" ht="14.25" customHeight="1">
      <c r="A217" s="18">
        <v>45627</v>
      </c>
      <c r="B217" s="10">
        <v>734.9</v>
      </c>
      <c r="C217" s="11">
        <v>21894.55</v>
      </c>
      <c r="D217" s="12">
        <v>-1.1599999999999999E-2</v>
      </c>
      <c r="E217" s="12">
        <v>1.14E-2</v>
      </c>
    </row>
    <row r="218" spans="1:5" ht="14.25" customHeight="1">
      <c r="A218" s="18">
        <v>45597</v>
      </c>
      <c r="B218" s="10">
        <v>743.55</v>
      </c>
      <c r="C218" s="11">
        <v>21647.200000000001</v>
      </c>
      <c r="D218" s="12">
        <v>5.1999999999999998E-3</v>
      </c>
      <c r="E218" s="12">
        <v>1.2999999999999999E-3</v>
      </c>
    </row>
    <row r="219" spans="1:5" ht="14.25" customHeight="1">
      <c r="A219" s="18">
        <v>45566</v>
      </c>
      <c r="B219" s="10">
        <v>739.7</v>
      </c>
      <c r="C219" s="11">
        <v>21618.7</v>
      </c>
      <c r="D219" s="12">
        <v>7.6E-3</v>
      </c>
      <c r="E219" s="12">
        <v>3.3999999999999998E-3</v>
      </c>
    </row>
    <row r="220" spans="1:5" ht="14.25" customHeight="1">
      <c r="A220" s="18">
        <v>45536</v>
      </c>
      <c r="B220" s="10">
        <v>734.1</v>
      </c>
      <c r="C220" s="11">
        <v>21544.85</v>
      </c>
      <c r="D220" s="12">
        <v>-4.8999999999999998E-3</v>
      </c>
      <c r="E220" s="12">
        <v>1.5E-3</v>
      </c>
    </row>
    <row r="221" spans="1:5" ht="14.25" customHeight="1">
      <c r="A221" s="18">
        <v>45505</v>
      </c>
      <c r="B221" s="10">
        <v>737.75</v>
      </c>
      <c r="C221" s="11">
        <v>21513</v>
      </c>
      <c r="D221" s="12">
        <v>-1.9800000000000002E-2</v>
      </c>
      <c r="E221" s="12">
        <v>-9.1000000000000004E-3</v>
      </c>
    </row>
    <row r="222" spans="1:5" ht="14.25" customHeight="1">
      <c r="A222" s="18">
        <v>45413</v>
      </c>
      <c r="B222" s="10">
        <v>752.65</v>
      </c>
      <c r="C222" s="11">
        <v>21710.799999999999</v>
      </c>
      <c r="D222" s="12">
        <v>1.8700000000000001E-2</v>
      </c>
      <c r="E222" s="12">
        <v>2.3999999999999998E-3</v>
      </c>
    </row>
    <row r="223" spans="1:5" ht="14.25" customHeight="1">
      <c r="A223" s="18">
        <v>45383</v>
      </c>
      <c r="B223" s="10">
        <v>738.8</v>
      </c>
      <c r="C223" s="11">
        <v>21658.6</v>
      </c>
      <c r="D223" s="12">
        <v>3.8300000000000001E-2</v>
      </c>
      <c r="E223" s="12">
        <v>6.6E-3</v>
      </c>
    </row>
    <row r="224" spans="1:5" ht="14.25" customHeight="1">
      <c r="A224" s="18">
        <v>45352</v>
      </c>
      <c r="B224" s="10">
        <v>711.55</v>
      </c>
      <c r="C224" s="11">
        <v>21517.35</v>
      </c>
      <c r="D224" s="12">
        <v>1.54E-2</v>
      </c>
      <c r="E224" s="12">
        <v>-6.8999999999999999E-3</v>
      </c>
    </row>
    <row r="225" spans="1:5" ht="14.25" customHeight="1">
      <c r="A225" s="18">
        <v>45323</v>
      </c>
      <c r="B225" s="10">
        <v>700.75</v>
      </c>
      <c r="C225" s="11">
        <v>21665.8</v>
      </c>
      <c r="D225" s="12">
        <v>-2.1499999999999998E-2</v>
      </c>
      <c r="E225" s="12">
        <v>-3.5000000000000001E-3</v>
      </c>
    </row>
    <row r="226" spans="1:5" ht="14.25" customHeight="1">
      <c r="A226" s="18">
        <v>45292</v>
      </c>
      <c r="B226" s="10">
        <v>716.15</v>
      </c>
      <c r="C226" s="11">
        <v>21741.9</v>
      </c>
      <c r="D226" s="12">
        <v>9.7999999999999997E-3</v>
      </c>
      <c r="E226" s="12">
        <v>5.0000000000000001E-4</v>
      </c>
    </row>
    <row r="227" spans="1:5" ht="14.25" customHeight="1">
      <c r="A227" s="10" t="s">
        <v>164</v>
      </c>
      <c r="B227" s="10">
        <v>709.2</v>
      </c>
      <c r="C227" s="11">
        <v>21731.4</v>
      </c>
      <c r="D227" s="12">
        <v>7.85E-2</v>
      </c>
      <c r="E227" s="12">
        <v>-2.2000000000000001E-3</v>
      </c>
    </row>
    <row r="228" spans="1:5" ht="14.25" customHeight="1">
      <c r="A228" s="10" t="s">
        <v>165</v>
      </c>
      <c r="B228" s="10">
        <v>657.6</v>
      </c>
      <c r="C228" s="11">
        <v>21778.7</v>
      </c>
      <c r="D228" s="12">
        <v>1.2999999999999999E-2</v>
      </c>
      <c r="E228" s="12">
        <v>5.7000000000000002E-3</v>
      </c>
    </row>
    <row r="229" spans="1:5" ht="14.25" customHeight="1">
      <c r="A229" s="10" t="s">
        <v>166</v>
      </c>
      <c r="B229" s="10">
        <v>649.15</v>
      </c>
      <c r="C229" s="11">
        <v>21654.75</v>
      </c>
      <c r="D229" s="12">
        <v>1.3299999999999999E-2</v>
      </c>
      <c r="E229" s="12">
        <v>0.01</v>
      </c>
    </row>
    <row r="230" spans="1:5" ht="14.25" customHeight="1">
      <c r="A230" s="10" t="s">
        <v>167</v>
      </c>
      <c r="B230" s="10">
        <v>640.6</v>
      </c>
      <c r="C230" s="11">
        <v>21441.35</v>
      </c>
      <c r="D230" s="12">
        <v>1.4999999999999999E-2</v>
      </c>
      <c r="E230" s="12">
        <v>4.3E-3</v>
      </c>
    </row>
    <row r="231" spans="1:5" ht="14.25" customHeight="1">
      <c r="A231" s="10" t="s">
        <v>168</v>
      </c>
      <c r="B231" s="10">
        <v>631.15</v>
      </c>
      <c r="C231" s="11">
        <v>21349.4</v>
      </c>
      <c r="D231" s="12">
        <v>0</v>
      </c>
      <c r="E231" s="12">
        <v>4.4000000000000003E-3</v>
      </c>
    </row>
    <row r="232" spans="1:5" ht="14.25" customHeight="1">
      <c r="A232" s="10" t="s">
        <v>169</v>
      </c>
      <c r="B232" s="10">
        <v>631.15</v>
      </c>
      <c r="C232" s="11">
        <v>21255.05</v>
      </c>
      <c r="D232" s="12">
        <v>-1.61E-2</v>
      </c>
      <c r="E232" s="12">
        <v>5.0000000000000001E-3</v>
      </c>
    </row>
    <row r="233" spans="1:5" ht="14.25" customHeight="1">
      <c r="A233" s="10" t="s">
        <v>170</v>
      </c>
      <c r="B233" s="10">
        <v>641.5</v>
      </c>
      <c r="C233" s="11">
        <v>21150.15</v>
      </c>
      <c r="D233" s="12">
        <v>-4.0300000000000002E-2</v>
      </c>
      <c r="E233" s="12">
        <v>-1.41E-2</v>
      </c>
    </row>
    <row r="234" spans="1:5" ht="14.25" customHeight="1">
      <c r="A234" s="10" t="s">
        <v>171</v>
      </c>
      <c r="B234" s="10">
        <v>668.45</v>
      </c>
      <c r="C234" s="11">
        <v>21453.1</v>
      </c>
      <c r="D234" s="12">
        <v>1E-4</v>
      </c>
      <c r="E234" s="12">
        <v>1.6000000000000001E-3</v>
      </c>
    </row>
    <row r="235" spans="1:5" ht="14.25" customHeight="1">
      <c r="A235" s="10" t="s">
        <v>172</v>
      </c>
      <c r="B235" s="10">
        <v>668.4</v>
      </c>
      <c r="C235" s="11">
        <v>21418.65</v>
      </c>
      <c r="D235" s="12">
        <v>-5.7000000000000002E-3</v>
      </c>
      <c r="E235" s="12">
        <v>-1.8E-3</v>
      </c>
    </row>
    <row r="236" spans="1:5" ht="14.25" customHeight="1">
      <c r="A236" s="10" t="s">
        <v>173</v>
      </c>
      <c r="B236" s="10">
        <v>672.25</v>
      </c>
      <c r="C236" s="11">
        <v>21456.65</v>
      </c>
      <c r="D236" s="12">
        <v>-8.0999999999999996E-3</v>
      </c>
      <c r="E236" s="12">
        <v>1.29E-2</v>
      </c>
    </row>
    <row r="237" spans="1:5" ht="14.25" customHeight="1">
      <c r="A237" s="10" t="s">
        <v>174</v>
      </c>
      <c r="B237" s="10">
        <v>677.75</v>
      </c>
      <c r="C237" s="11">
        <v>21182.7</v>
      </c>
      <c r="D237" s="12">
        <v>-6.7000000000000002E-3</v>
      </c>
      <c r="E237" s="12">
        <v>1.23E-2</v>
      </c>
    </row>
    <row r="238" spans="1:5" ht="14.25" customHeight="1">
      <c r="A238" s="10" t="s">
        <v>175</v>
      </c>
      <c r="B238" s="10">
        <v>682.35</v>
      </c>
      <c r="C238" s="11">
        <v>20926.349999999999</v>
      </c>
      <c r="D238" s="12">
        <v>-3.8E-3</v>
      </c>
      <c r="E238" s="12">
        <v>1E-3</v>
      </c>
    </row>
    <row r="239" spans="1:5" ht="14.25" customHeight="1">
      <c r="A239" s="18">
        <v>45272</v>
      </c>
      <c r="B239" s="10">
        <v>684.95</v>
      </c>
      <c r="C239" s="11">
        <v>20906.400000000001</v>
      </c>
      <c r="D239" s="12">
        <v>8.6E-3</v>
      </c>
      <c r="E239" s="12">
        <v>-4.3E-3</v>
      </c>
    </row>
    <row r="240" spans="1:5" ht="14.25" customHeight="1">
      <c r="A240" s="18">
        <v>45242</v>
      </c>
      <c r="B240" s="10">
        <v>679.1</v>
      </c>
      <c r="C240" s="11">
        <v>20997.1</v>
      </c>
      <c r="D240" s="12">
        <v>-7.3000000000000001E-3</v>
      </c>
      <c r="E240" s="12">
        <v>1.2999999999999999E-3</v>
      </c>
    </row>
    <row r="241" spans="1:5" ht="14.25" customHeight="1">
      <c r="A241" s="18">
        <v>45150</v>
      </c>
      <c r="B241" s="10">
        <v>684.1</v>
      </c>
      <c r="C241" s="11">
        <v>20969.400000000001</v>
      </c>
      <c r="D241" s="12">
        <v>-3.4200000000000001E-2</v>
      </c>
      <c r="E241" s="12">
        <v>3.3E-3</v>
      </c>
    </row>
    <row r="242" spans="1:5" ht="14.25" customHeight="1">
      <c r="A242" s="18">
        <v>45119</v>
      </c>
      <c r="B242" s="10">
        <v>708.3</v>
      </c>
      <c r="C242" s="11">
        <v>20901.150000000001</v>
      </c>
      <c r="D242" s="12">
        <v>7.7000000000000002E-3</v>
      </c>
      <c r="E242" s="12">
        <v>-1.6999999999999999E-3</v>
      </c>
    </row>
    <row r="243" spans="1:5" ht="14.25" customHeight="1">
      <c r="A243" s="18">
        <v>45089</v>
      </c>
      <c r="B243" s="10">
        <v>702.9</v>
      </c>
      <c r="C243" s="11">
        <v>20937.7</v>
      </c>
      <c r="D243" s="12">
        <v>2.3999999999999998E-3</v>
      </c>
      <c r="E243" s="12">
        <v>4.0000000000000001E-3</v>
      </c>
    </row>
    <row r="244" spans="1:5" ht="14.25" customHeight="1">
      <c r="A244" s="18">
        <v>45058</v>
      </c>
      <c r="B244" s="10">
        <v>701.2</v>
      </c>
      <c r="C244" s="11">
        <v>20855.099999999999</v>
      </c>
      <c r="D244" s="12">
        <v>7.3000000000000001E-3</v>
      </c>
      <c r="E244" s="12">
        <v>8.0999999999999996E-3</v>
      </c>
    </row>
    <row r="245" spans="1:5" ht="14.25" customHeight="1">
      <c r="A245" s="18">
        <v>45028</v>
      </c>
      <c r="B245" s="10">
        <v>696.15</v>
      </c>
      <c r="C245" s="11">
        <v>20686.8</v>
      </c>
      <c r="D245" s="12">
        <v>4.2099999999999999E-2</v>
      </c>
      <c r="E245" s="12">
        <v>2.07E-2</v>
      </c>
    </row>
    <row r="246" spans="1:5" ht="14.25" customHeight="1">
      <c r="A246" s="18">
        <v>44938</v>
      </c>
      <c r="B246" s="10">
        <v>668</v>
      </c>
      <c r="C246" s="11">
        <v>20267.900000000001</v>
      </c>
      <c r="D246" s="12">
        <v>7.1999999999999998E-3</v>
      </c>
      <c r="E246" s="12">
        <v>6.7000000000000002E-3</v>
      </c>
    </row>
    <row r="247" spans="1:5" ht="14.25" customHeight="1">
      <c r="A247" s="10" t="s">
        <v>176</v>
      </c>
      <c r="B247" s="10">
        <v>663.25</v>
      </c>
      <c r="C247" s="11">
        <v>20133.150000000001</v>
      </c>
      <c r="D247" s="12">
        <v>0.04</v>
      </c>
      <c r="E247" s="12">
        <v>1.8E-3</v>
      </c>
    </row>
    <row r="248" spans="1:5" ht="14.25" customHeight="1">
      <c r="A248" s="10" t="s">
        <v>177</v>
      </c>
      <c r="B248" s="10">
        <v>637.75</v>
      </c>
      <c r="C248" s="11">
        <v>20096.599999999999</v>
      </c>
      <c r="D248" s="12">
        <v>8.0999999999999996E-3</v>
      </c>
      <c r="E248" s="12">
        <v>1.04E-2</v>
      </c>
    </row>
    <row r="249" spans="1:5" ht="14.25" customHeight="1">
      <c r="A249" s="10" t="s">
        <v>178</v>
      </c>
      <c r="B249" s="10">
        <v>632.65</v>
      </c>
      <c r="C249" s="11">
        <v>19889.7</v>
      </c>
      <c r="D249" s="12">
        <v>-6.0000000000000001E-3</v>
      </c>
      <c r="E249" s="12">
        <v>4.7999999999999996E-3</v>
      </c>
    </row>
    <row r="250" spans="1:5" ht="14.25" customHeight="1">
      <c r="A250" s="10" t="s">
        <v>179</v>
      </c>
      <c r="B250" s="10">
        <v>636.45000000000005</v>
      </c>
      <c r="C250" s="11">
        <v>19794.7</v>
      </c>
      <c r="D250" s="12">
        <v>-1.06E-2</v>
      </c>
      <c r="E250" s="12">
        <v>-4.0000000000000002E-4</v>
      </c>
    </row>
    <row r="251" spans="1:5" ht="14.25" customHeight="1">
      <c r="A251" s="10" t="s">
        <v>180</v>
      </c>
      <c r="B251" s="10">
        <v>643.25</v>
      </c>
      <c r="C251" s="11">
        <v>19802</v>
      </c>
      <c r="D251" s="12">
        <v>3.3999999999999998E-3</v>
      </c>
      <c r="E251" s="12">
        <v>-5.0000000000000001E-4</v>
      </c>
    </row>
    <row r="252" spans="1:5" ht="14.25" customHeight="1">
      <c r="A252" s="10" t="s">
        <v>181</v>
      </c>
      <c r="B252" s="10">
        <v>641.1</v>
      </c>
      <c r="C252" s="11">
        <v>19811.849999999999</v>
      </c>
      <c r="D252" s="12">
        <v>-1.78E-2</v>
      </c>
      <c r="E252" s="12">
        <v>1.4E-3</v>
      </c>
    </row>
    <row r="253" spans="1:5" ht="14.25" customHeight="1"/>
    <row r="254" spans="1:5" ht="14.25" customHeight="1"/>
    <row r="255" spans="1:5" ht="14.25" customHeight="1"/>
    <row r="256" spans="1:5"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5:J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Q1)CAPM Ke</vt:lpstr>
      <vt:lpstr>Q1)Fama French Model</vt:lpstr>
      <vt:lpstr>Q1)DDM+Earnings Model</vt:lpstr>
      <vt:lpstr>Q3)Part 1+2</vt:lpstr>
      <vt:lpstr>Q3)Part 3</vt:lpstr>
      <vt:lpstr>Q3)Part 4</vt:lpstr>
      <vt:lpstr>Q3)Part 5</vt:lpstr>
      <vt:lpstr>Rm,Rf,ERP</vt:lpstr>
      <vt:lpstr>Beta, 1 Year</vt:lpstr>
      <vt:lpstr>Beta, 2 Year</vt:lpstr>
      <vt:lpstr>Beta, 3 Year</vt:lpstr>
      <vt:lpstr>Beta, 5 Year</vt:lpstr>
      <vt:lpstr>Regression Output 1</vt:lpstr>
      <vt:lpstr>Regression Output 2</vt:lpstr>
      <vt:lpstr>Regression Output 3</vt:lpstr>
      <vt:lpstr>Regression Output 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NAMAN PATEL</dc:creator>
  <cp:lastModifiedBy>SHRAVAN SHARMA</cp:lastModifiedBy>
  <dcterms:created xsi:type="dcterms:W3CDTF">2024-11-27T07:25:16Z</dcterms:created>
  <dcterms:modified xsi:type="dcterms:W3CDTF">2025-07-10T10:04:50Z</dcterms:modified>
</cp:coreProperties>
</file>