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shrav\Desktop\acads\SAPM\"/>
    </mc:Choice>
  </mc:AlternateContent>
  <xr:revisionPtr revIDLastSave="0" documentId="13_ncr:1_{51BCD4B3-C0CE-40B5-A08A-948E6326DD5F}" xr6:coauthVersionLast="47" xr6:coauthVersionMax="47" xr10:uidLastSave="{00000000-0000-0000-0000-000000000000}"/>
  <bookViews>
    <workbookView xWindow="-108" yWindow="-108" windowWidth="23256" windowHeight="12456" activeTab="1" xr2:uid="{D9EA6394-848F-4374-BB61-E0030FF56522}"/>
  </bookViews>
  <sheets>
    <sheet name="Start&gt;" sheetId="10" r:id="rId1"/>
    <sheet name="Historical Data" sheetId="4" r:id="rId2"/>
    <sheet name="Risk &amp; Returns" sheetId="1" r:id="rId3"/>
    <sheet name="Interpretetions" sheetId="9" r:id="rId4"/>
    <sheet name="Dividend Yield" sheetId="2" r:id="rId5"/>
    <sheet name="Price Volume" sheetId="6" r:id="rId6"/>
    <sheet name="Volume and Market Depth" sheetId="8" r:id="rId7"/>
    <sheet name="Industry Price Analysis "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8" l="1"/>
  <c r="I4" i="8"/>
  <c r="I3" i="8"/>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3" i="6"/>
  <c r="C21" i="2"/>
  <c r="C22" i="2"/>
  <c r="C23" i="2"/>
  <c r="C24" i="2"/>
  <c r="C25" i="2"/>
  <c r="C26" i="2"/>
  <c r="C27" i="2"/>
  <c r="C28" i="2"/>
  <c r="C29" i="2"/>
  <c r="C30" i="2"/>
  <c r="B30" i="2"/>
  <c r="B29" i="2"/>
  <c r="B20" i="2"/>
  <c r="C20" i="2" s="1"/>
  <c r="B28" i="2"/>
  <c r="B27" i="2"/>
  <c r="B21" i="2"/>
  <c r="B22" i="2"/>
  <c r="B23" i="2"/>
  <c r="B24" i="2"/>
  <c r="B25" i="2"/>
  <c r="B26" i="2"/>
  <c r="G5" i="1"/>
  <c r="H5" i="1" s="1"/>
  <c r="G6" i="1"/>
  <c r="H6" i="1" s="1"/>
  <c r="G7" i="1"/>
  <c r="H7" i="1" s="1"/>
  <c r="G8" i="1"/>
  <c r="H8" i="1" s="1"/>
  <c r="G9" i="1"/>
  <c r="H9" i="1" s="1"/>
  <c r="G10" i="1"/>
  <c r="H10" i="1" s="1"/>
  <c r="G11" i="1"/>
  <c r="H11" i="1" s="1"/>
  <c r="G12" i="1"/>
  <c r="I12" i="1" s="1"/>
  <c r="G13" i="1"/>
  <c r="H13" i="1" s="1"/>
  <c r="G14" i="1"/>
  <c r="H14" i="1" s="1"/>
  <c r="G15" i="1"/>
  <c r="H15" i="1" s="1"/>
  <c r="G16" i="1"/>
  <c r="G17" i="1"/>
  <c r="H17" i="1" s="1"/>
  <c r="G18" i="1"/>
  <c r="I18" i="1" s="1"/>
  <c r="G19" i="1"/>
  <c r="I19" i="1" s="1"/>
  <c r="G20" i="1"/>
  <c r="I20" i="1" s="1"/>
  <c r="G21" i="1"/>
  <c r="H21" i="1" s="1"/>
  <c r="G22" i="1"/>
  <c r="H22" i="1" s="1"/>
  <c r="G23" i="1"/>
  <c r="H23" i="1" s="1"/>
  <c r="G24" i="1"/>
  <c r="I24" i="1" s="1"/>
  <c r="G25" i="1"/>
  <c r="I25" i="1" s="1"/>
  <c r="G26" i="1"/>
  <c r="G27" i="1"/>
  <c r="H27" i="1" s="1"/>
  <c r="G28" i="1"/>
  <c r="H28" i="1" s="1"/>
  <c r="G29" i="1"/>
  <c r="H29" i="1" s="1"/>
  <c r="G30" i="1"/>
  <c r="H30" i="1" s="1"/>
  <c r="G31" i="1"/>
  <c r="H31" i="1" s="1"/>
  <c r="G32" i="1"/>
  <c r="I32" i="1" s="1"/>
  <c r="G33" i="1"/>
  <c r="I33" i="1" s="1"/>
  <c r="G34" i="1"/>
  <c r="I34" i="1" s="1"/>
  <c r="G35" i="1"/>
  <c r="H35" i="1" s="1"/>
  <c r="G36" i="1"/>
  <c r="H36" i="1" s="1"/>
  <c r="G37" i="1"/>
  <c r="G38" i="1"/>
  <c r="H38" i="1" s="1"/>
  <c r="G39" i="1"/>
  <c r="H39" i="1" s="1"/>
  <c r="G40" i="1"/>
  <c r="H40" i="1" s="1"/>
  <c r="G41" i="1"/>
  <c r="H41" i="1" s="1"/>
  <c r="G42" i="1"/>
  <c r="H42" i="1" s="1"/>
  <c r="G43" i="1"/>
  <c r="I43" i="1" s="1"/>
  <c r="G44" i="1"/>
  <c r="H44" i="1" s="1"/>
  <c r="G45" i="1"/>
  <c r="H45" i="1" s="1"/>
  <c r="G46" i="1"/>
  <c r="H46" i="1" s="1"/>
  <c r="G47" i="1"/>
  <c r="H47" i="1" s="1"/>
  <c r="G48" i="1"/>
  <c r="I48" i="1" s="1"/>
  <c r="G49" i="1"/>
  <c r="G50" i="1"/>
  <c r="I50" i="1" s="1"/>
  <c r="G51" i="1"/>
  <c r="I51" i="1" s="1"/>
  <c r="G52" i="1"/>
  <c r="I52" i="1" s="1"/>
  <c r="G53" i="1"/>
  <c r="H53" i="1" s="1"/>
  <c r="G54" i="1"/>
  <c r="H54" i="1" s="1"/>
  <c r="G55" i="1"/>
  <c r="H55" i="1" s="1"/>
  <c r="G56" i="1"/>
  <c r="H56" i="1" s="1"/>
  <c r="G57" i="1"/>
  <c r="I57" i="1" s="1"/>
  <c r="G58" i="1"/>
  <c r="I58" i="1" s="1"/>
  <c r="G59" i="1"/>
  <c r="G60" i="1"/>
  <c r="H60" i="1" s="1"/>
  <c r="G61" i="1"/>
  <c r="H61" i="1" s="1"/>
  <c r="G62" i="1"/>
  <c r="H62" i="1" s="1"/>
  <c r="G63" i="1"/>
  <c r="H63" i="1" s="1"/>
  <c r="G64" i="1"/>
  <c r="I64" i="1" s="1"/>
  <c r="G65" i="1"/>
  <c r="I65" i="1" s="1"/>
  <c r="G66" i="1"/>
  <c r="H66" i="1" s="1"/>
  <c r="G67" i="1"/>
  <c r="I67" i="1" s="1"/>
  <c r="G68" i="1"/>
  <c r="I68" i="1" s="1"/>
  <c r="G69" i="1"/>
  <c r="H69" i="1" s="1"/>
  <c r="G70" i="1"/>
  <c r="G71" i="1"/>
  <c r="H71" i="1" s="1"/>
  <c r="G72" i="1"/>
  <c r="I72" i="1" s="1"/>
  <c r="G73" i="1"/>
  <c r="H73" i="1" s="1"/>
  <c r="G74" i="1"/>
  <c r="H74" i="1" s="1"/>
  <c r="G75" i="1"/>
  <c r="H75" i="1" s="1"/>
  <c r="G76" i="1"/>
  <c r="I76" i="1" s="1"/>
  <c r="G77" i="1"/>
  <c r="H77" i="1" s="1"/>
  <c r="G78" i="1"/>
  <c r="H78" i="1" s="1"/>
  <c r="G79" i="1"/>
  <c r="H79" i="1" s="1"/>
  <c r="G80" i="1"/>
  <c r="I80" i="1" s="1"/>
  <c r="G81" i="1"/>
  <c r="I81" i="1" s="1"/>
  <c r="G82" i="1"/>
  <c r="H82" i="1" s="1"/>
  <c r="G83" i="1"/>
  <c r="H83" i="1" s="1"/>
  <c r="G84" i="1"/>
  <c r="H84" i="1" s="1"/>
  <c r="G85" i="1"/>
  <c r="H85" i="1" s="1"/>
  <c r="G86" i="1"/>
  <c r="H86" i="1" s="1"/>
  <c r="G87" i="1"/>
  <c r="H87" i="1" s="1"/>
  <c r="G88" i="1"/>
  <c r="I88" i="1" s="1"/>
  <c r="G89" i="1"/>
  <c r="I89" i="1" s="1"/>
  <c r="G90" i="1"/>
  <c r="I90" i="1" s="1"/>
  <c r="G91" i="1"/>
  <c r="I91" i="1" s="1"/>
  <c r="G92" i="1"/>
  <c r="H92" i="1" s="1"/>
  <c r="G93" i="1"/>
  <c r="H93" i="1" s="1"/>
  <c r="G94" i="1"/>
  <c r="H94" i="1" s="1"/>
  <c r="G95" i="1"/>
  <c r="H95" i="1" s="1"/>
  <c r="G96" i="1"/>
  <c r="H96" i="1" s="1"/>
  <c r="G97" i="1"/>
  <c r="I97" i="1" s="1"/>
  <c r="G98" i="1"/>
  <c r="I98" i="1" s="1"/>
  <c r="G99" i="1"/>
  <c r="I99" i="1" s="1"/>
  <c r="G100" i="1"/>
  <c r="I100" i="1" s="1"/>
  <c r="G101" i="1"/>
  <c r="H101" i="1" s="1"/>
  <c r="G102" i="1"/>
  <c r="G103" i="1"/>
  <c r="H103" i="1" s="1"/>
  <c r="G104" i="1"/>
  <c r="H104" i="1" s="1"/>
  <c r="G105" i="1"/>
  <c r="H105" i="1" s="1"/>
  <c r="G106" i="1"/>
  <c r="H106" i="1" s="1"/>
  <c r="G107" i="1"/>
  <c r="H107" i="1" s="1"/>
  <c r="G108" i="1"/>
  <c r="H108" i="1" s="1"/>
  <c r="G109" i="1"/>
  <c r="H109" i="1" s="1"/>
  <c r="G110" i="1"/>
  <c r="H110" i="1" s="1"/>
  <c r="G111" i="1"/>
  <c r="H111" i="1" s="1"/>
  <c r="G112" i="1"/>
  <c r="I112" i="1" s="1"/>
  <c r="G113" i="1"/>
  <c r="I113" i="1" s="1"/>
  <c r="G114" i="1"/>
  <c r="H114" i="1" s="1"/>
  <c r="G115" i="1"/>
  <c r="H115" i="1" s="1"/>
  <c r="G116" i="1"/>
  <c r="H116" i="1" s="1"/>
  <c r="G117" i="1"/>
  <c r="H117" i="1" s="1"/>
  <c r="G118" i="1"/>
  <c r="H118" i="1" s="1"/>
  <c r="G119" i="1"/>
  <c r="H119" i="1" s="1"/>
  <c r="G120" i="1"/>
  <c r="I120" i="1" s="1"/>
  <c r="G121" i="1"/>
  <c r="I121" i="1" s="1"/>
  <c r="G122" i="1"/>
  <c r="I122" i="1" s="1"/>
  <c r="G123" i="1"/>
  <c r="H123" i="1" s="1"/>
  <c r="G124" i="1"/>
  <c r="H124" i="1" s="1"/>
  <c r="G125" i="1"/>
  <c r="G126" i="1"/>
  <c r="H126" i="1" s="1"/>
  <c r="G127" i="1"/>
  <c r="H127" i="1" s="1"/>
  <c r="G128" i="1"/>
  <c r="I128" i="1" s="1"/>
  <c r="G129" i="1"/>
  <c r="I129" i="1" s="1"/>
  <c r="G130" i="1"/>
  <c r="I130" i="1" s="1"/>
  <c r="G131" i="1"/>
  <c r="I131" i="1" s="1"/>
  <c r="G132" i="1"/>
  <c r="I132" i="1" s="1"/>
  <c r="G133" i="1"/>
  <c r="H133" i="1" s="1"/>
  <c r="G134" i="1"/>
  <c r="H134" i="1" s="1"/>
  <c r="G135" i="1"/>
  <c r="H135" i="1" s="1"/>
  <c r="G136" i="1"/>
  <c r="G137" i="1"/>
  <c r="H137" i="1" s="1"/>
  <c r="G138" i="1"/>
  <c r="H138" i="1" s="1"/>
  <c r="G139" i="1"/>
  <c r="I139" i="1" s="1"/>
  <c r="G140" i="1"/>
  <c r="H140" i="1" s="1"/>
  <c r="G141" i="1"/>
  <c r="H141" i="1" s="1"/>
  <c r="G142" i="1"/>
  <c r="H142" i="1" s="1"/>
  <c r="G143" i="1"/>
  <c r="H143" i="1" s="1"/>
  <c r="G144" i="1"/>
  <c r="H144" i="1" s="1"/>
  <c r="G145" i="1"/>
  <c r="I145" i="1" s="1"/>
  <c r="G146" i="1"/>
  <c r="I146" i="1" s="1"/>
  <c r="G147" i="1"/>
  <c r="G148" i="1"/>
  <c r="I148" i="1" s="1"/>
  <c r="G149" i="1"/>
  <c r="H149" i="1" s="1"/>
  <c r="G150" i="1"/>
  <c r="H150" i="1" s="1"/>
  <c r="G151" i="1"/>
  <c r="H151" i="1" s="1"/>
  <c r="G152" i="1"/>
  <c r="H152" i="1" s="1"/>
  <c r="G153" i="1"/>
  <c r="H153" i="1" s="1"/>
  <c r="G154" i="1"/>
  <c r="H154" i="1" s="1"/>
  <c r="G155" i="1"/>
  <c r="I155" i="1" s="1"/>
  <c r="G156" i="1"/>
  <c r="I156" i="1" s="1"/>
  <c r="G157" i="1"/>
  <c r="G158" i="1"/>
  <c r="H158" i="1" s="1"/>
  <c r="G159" i="1"/>
  <c r="H159" i="1" s="1"/>
  <c r="G160" i="1"/>
  <c r="I160" i="1" s="1"/>
  <c r="G161" i="1"/>
  <c r="I161" i="1" s="1"/>
  <c r="G162" i="1"/>
  <c r="I162" i="1" s="1"/>
  <c r="G163" i="1"/>
  <c r="H163" i="1" s="1"/>
  <c r="G164" i="1"/>
  <c r="H164" i="1" s="1"/>
  <c r="G165" i="1"/>
  <c r="H165" i="1" s="1"/>
  <c r="G166" i="1"/>
  <c r="H166" i="1" s="1"/>
  <c r="G167" i="1"/>
  <c r="H167" i="1" s="1"/>
  <c r="G168" i="1"/>
  <c r="H168" i="1" s="1"/>
  <c r="G169" i="1"/>
  <c r="I169" i="1" s="1"/>
  <c r="G170" i="1"/>
  <c r="H170" i="1" s="1"/>
  <c r="G171" i="1"/>
  <c r="H171" i="1" s="1"/>
  <c r="G172" i="1"/>
  <c r="H172" i="1" s="1"/>
  <c r="G173" i="1"/>
  <c r="H173" i="1" s="1"/>
  <c r="G174" i="1"/>
  <c r="H174" i="1" s="1"/>
  <c r="G175" i="1"/>
  <c r="H175" i="1" s="1"/>
  <c r="G176" i="1"/>
  <c r="I176" i="1" s="1"/>
  <c r="G177" i="1"/>
  <c r="I177" i="1" s="1"/>
  <c r="G178" i="1"/>
  <c r="I178" i="1" s="1"/>
  <c r="G179" i="1"/>
  <c r="I179" i="1" s="1"/>
  <c r="G180" i="1"/>
  <c r="H180" i="1" s="1"/>
  <c r="G181" i="1"/>
  <c r="H181" i="1" s="1"/>
  <c r="G182" i="1"/>
  <c r="H182" i="1" s="1"/>
  <c r="G183" i="1"/>
  <c r="H183" i="1" s="1"/>
  <c r="G184" i="1"/>
  <c r="H184" i="1" s="1"/>
  <c r="G185" i="1"/>
  <c r="H185" i="1" s="1"/>
  <c r="G186" i="1"/>
  <c r="H186" i="1" s="1"/>
  <c r="G187" i="1"/>
  <c r="H187" i="1" s="1"/>
  <c r="G188" i="1"/>
  <c r="H188" i="1" s="1"/>
  <c r="G189" i="1"/>
  <c r="H189" i="1" s="1"/>
  <c r="G190" i="1"/>
  <c r="H190" i="1" s="1"/>
  <c r="G191" i="1"/>
  <c r="G192" i="1"/>
  <c r="I192" i="1" s="1"/>
  <c r="G193" i="1"/>
  <c r="I193" i="1" s="1"/>
  <c r="G194" i="1"/>
  <c r="H194" i="1" s="1"/>
  <c r="G195" i="1"/>
  <c r="I195" i="1" s="1"/>
  <c r="G196" i="1"/>
  <c r="I196" i="1" s="1"/>
  <c r="G197" i="1"/>
  <c r="H197" i="1" s="1"/>
  <c r="G198" i="1"/>
  <c r="H198" i="1" s="1"/>
  <c r="G199" i="1"/>
  <c r="H199" i="1" s="1"/>
  <c r="G200" i="1"/>
  <c r="I200" i="1" s="1"/>
  <c r="G201" i="1"/>
  <c r="I201" i="1" s="1"/>
  <c r="G202" i="1"/>
  <c r="H202" i="1" s="1"/>
  <c r="G203" i="1"/>
  <c r="H203" i="1" s="1"/>
  <c r="G204" i="1"/>
  <c r="H204" i="1" s="1"/>
  <c r="G205" i="1"/>
  <c r="H205" i="1" s="1"/>
  <c r="G206" i="1"/>
  <c r="H206" i="1" s="1"/>
  <c r="G207" i="1"/>
  <c r="H207" i="1" s="1"/>
  <c r="G208" i="1"/>
  <c r="I208" i="1" s="1"/>
  <c r="G209" i="1"/>
  <c r="I209" i="1" s="1"/>
  <c r="G210" i="1"/>
  <c r="I210" i="1" s="1"/>
  <c r="G211" i="1"/>
  <c r="I211" i="1" s="1"/>
  <c r="G212" i="1"/>
  <c r="G213" i="1"/>
  <c r="H213" i="1" s="1"/>
  <c r="G214" i="1"/>
  <c r="H214" i="1" s="1"/>
  <c r="G215" i="1"/>
  <c r="H215" i="1" s="1"/>
  <c r="G216" i="1"/>
  <c r="I216" i="1" s="1"/>
  <c r="G217" i="1"/>
  <c r="H217" i="1" s="1"/>
  <c r="G218" i="1"/>
  <c r="I218" i="1" s="1"/>
  <c r="G219" i="1"/>
  <c r="I219" i="1" s="1"/>
  <c r="G220" i="1"/>
  <c r="H220" i="1" s="1"/>
  <c r="G221" i="1"/>
  <c r="H221" i="1" s="1"/>
  <c r="G222" i="1"/>
  <c r="H222" i="1" s="1"/>
  <c r="G223" i="1"/>
  <c r="G224" i="1"/>
  <c r="H224" i="1" s="1"/>
  <c r="G225" i="1"/>
  <c r="I225" i="1" s="1"/>
  <c r="G226" i="1"/>
  <c r="I226" i="1" s="1"/>
  <c r="G227" i="1"/>
  <c r="I227" i="1" s="1"/>
  <c r="G228" i="1"/>
  <c r="I228" i="1" s="1"/>
  <c r="G229" i="1"/>
  <c r="H229" i="1" s="1"/>
  <c r="G230" i="1"/>
  <c r="H230" i="1" s="1"/>
  <c r="G231" i="1"/>
  <c r="H231" i="1" s="1"/>
  <c r="G232" i="1"/>
  <c r="H232" i="1" s="1"/>
  <c r="G233" i="1"/>
  <c r="I233" i="1" s="1"/>
  <c r="G234" i="1"/>
  <c r="G235" i="1"/>
  <c r="I235" i="1" s="1"/>
  <c r="G236" i="1"/>
  <c r="H236" i="1" s="1"/>
  <c r="G237" i="1"/>
  <c r="H237" i="1" s="1"/>
  <c r="G238" i="1"/>
  <c r="H238" i="1" s="1"/>
  <c r="G239" i="1"/>
  <c r="H239" i="1" s="1"/>
  <c r="G240" i="1"/>
  <c r="I240" i="1" s="1"/>
  <c r="G241" i="1"/>
  <c r="I241" i="1" s="1"/>
  <c r="G242" i="1"/>
  <c r="H242" i="1" s="1"/>
  <c r="G243" i="1"/>
  <c r="H243" i="1" s="1"/>
  <c r="G244" i="1"/>
  <c r="I244" i="1" s="1"/>
  <c r="G245" i="1"/>
  <c r="G246" i="1"/>
  <c r="H246" i="1" s="1"/>
  <c r="G247" i="1"/>
  <c r="H247" i="1" s="1"/>
  <c r="G248" i="1"/>
  <c r="H248" i="1" s="1"/>
  <c r="G249" i="1"/>
  <c r="I249" i="1" s="1"/>
  <c r="G250" i="1"/>
  <c r="H250" i="1" s="1"/>
  <c r="G251" i="1"/>
  <c r="H251" i="1" s="1"/>
  <c r="G252" i="1"/>
  <c r="H252" i="1" s="1"/>
  <c r="G253" i="1"/>
  <c r="H253" i="1" s="1"/>
  <c r="G254" i="1"/>
  <c r="H254" i="1" s="1"/>
  <c r="G255" i="1"/>
  <c r="H255" i="1" s="1"/>
  <c r="G256" i="1"/>
  <c r="I256" i="1" s="1"/>
  <c r="G257" i="1"/>
  <c r="G258" i="1"/>
  <c r="I258" i="1" s="1"/>
  <c r="G259" i="1"/>
  <c r="I259" i="1" s="1"/>
  <c r="G260" i="1"/>
  <c r="I260" i="1" s="1"/>
  <c r="G261" i="1"/>
  <c r="H261" i="1" s="1"/>
  <c r="G262" i="1"/>
  <c r="H262" i="1" s="1"/>
  <c r="G263" i="1"/>
  <c r="H263" i="1" s="1"/>
  <c r="G264" i="1"/>
  <c r="I264" i="1" s="1"/>
  <c r="G265" i="1"/>
  <c r="I265" i="1" s="1"/>
  <c r="G266" i="1"/>
  <c r="H266" i="1" s="1"/>
  <c r="G267" i="1"/>
  <c r="G268" i="1"/>
  <c r="I268" i="1" s="1"/>
  <c r="G269" i="1"/>
  <c r="H269" i="1" s="1"/>
  <c r="G270" i="1"/>
  <c r="H270" i="1" s="1"/>
  <c r="G271" i="1"/>
  <c r="H271" i="1" s="1"/>
  <c r="G272" i="1"/>
  <c r="H272" i="1" s="1"/>
  <c r="G273" i="1"/>
  <c r="I273" i="1" s="1"/>
  <c r="G274" i="1"/>
  <c r="I274" i="1" s="1"/>
  <c r="G275" i="1"/>
  <c r="I275" i="1" s="1"/>
  <c r="G276" i="1"/>
  <c r="I276" i="1" s="1"/>
  <c r="G277" i="1"/>
  <c r="G278" i="1"/>
  <c r="H278" i="1" s="1"/>
  <c r="G279" i="1"/>
  <c r="H279" i="1" s="1"/>
  <c r="G280" i="1"/>
  <c r="H280" i="1" s="1"/>
  <c r="G281" i="1"/>
  <c r="I281" i="1" s="1"/>
  <c r="G282" i="1"/>
  <c r="H282" i="1" s="1"/>
  <c r="G283" i="1"/>
  <c r="I283" i="1" s="1"/>
  <c r="G284" i="1"/>
  <c r="I284" i="1" s="1"/>
  <c r="G285" i="1"/>
  <c r="H285" i="1" s="1"/>
  <c r="G286" i="1"/>
  <c r="H286" i="1" s="1"/>
  <c r="G287" i="1"/>
  <c r="H287" i="1" s="1"/>
  <c r="G288" i="1"/>
  <c r="I288" i="1" s="1"/>
  <c r="G289" i="1"/>
  <c r="H289" i="1" s="1"/>
  <c r="G290" i="1"/>
  <c r="I290" i="1" s="1"/>
  <c r="G291" i="1"/>
  <c r="G292" i="1"/>
  <c r="G293" i="1"/>
  <c r="H293" i="1" s="1"/>
  <c r="G294" i="1"/>
  <c r="H294" i="1" s="1"/>
  <c r="G295" i="1"/>
  <c r="H295" i="1" s="1"/>
  <c r="G296" i="1"/>
  <c r="H296" i="1" s="1"/>
  <c r="G297" i="1"/>
  <c r="I297" i="1" s="1"/>
  <c r="G298" i="1"/>
  <c r="I298" i="1" s="1"/>
  <c r="G299" i="1"/>
  <c r="I299" i="1" s="1"/>
  <c r="G300" i="1"/>
  <c r="H300" i="1" s="1"/>
  <c r="G301" i="1"/>
  <c r="H301" i="1" s="1"/>
  <c r="G302" i="1"/>
  <c r="H302" i="1" s="1"/>
  <c r="G303" i="1"/>
  <c r="G304" i="1"/>
  <c r="I304" i="1" s="1"/>
  <c r="G305" i="1"/>
  <c r="I305" i="1" s="1"/>
  <c r="G306" i="1"/>
  <c r="I306" i="1" s="1"/>
  <c r="G307" i="1"/>
  <c r="I307" i="1" s="1"/>
  <c r="G308" i="1"/>
  <c r="I308" i="1" s="1"/>
  <c r="G309" i="1"/>
  <c r="H309" i="1" s="1"/>
  <c r="G310" i="1"/>
  <c r="G311" i="1"/>
  <c r="H311" i="1" s="1"/>
  <c r="G312" i="1"/>
  <c r="H312" i="1" s="1"/>
  <c r="G313" i="1"/>
  <c r="I313" i="1" s="1"/>
  <c r="G314" i="1"/>
  <c r="I314" i="1" s="1"/>
  <c r="G315" i="1"/>
  <c r="H315" i="1" s="1"/>
  <c r="G316" i="1"/>
  <c r="I316" i="1" s="1"/>
  <c r="G317" i="1"/>
  <c r="H317" i="1" s="1"/>
  <c r="G318" i="1"/>
  <c r="H318" i="1" s="1"/>
  <c r="G319" i="1"/>
  <c r="G320" i="1"/>
  <c r="I320" i="1" s="1"/>
  <c r="G321" i="1"/>
  <c r="I321" i="1" s="1"/>
  <c r="G322" i="1"/>
  <c r="H322" i="1" s="1"/>
  <c r="G323" i="1"/>
  <c r="I323" i="1" s="1"/>
  <c r="G324" i="1"/>
  <c r="I324" i="1" s="1"/>
  <c r="G325" i="1"/>
  <c r="G326" i="1"/>
  <c r="H326" i="1" s="1"/>
  <c r="G327" i="1"/>
  <c r="H327" i="1" s="1"/>
  <c r="G328" i="1"/>
  <c r="I328" i="1" s="1"/>
  <c r="G329" i="1"/>
  <c r="I329" i="1" s="1"/>
  <c r="G330" i="1"/>
  <c r="G331" i="1"/>
  <c r="G332" i="1"/>
  <c r="I332" i="1" s="1"/>
  <c r="G333" i="1"/>
  <c r="H333" i="1" s="1"/>
  <c r="G334" i="1"/>
  <c r="H334" i="1" s="1"/>
  <c r="G335" i="1"/>
  <c r="G336" i="1"/>
  <c r="I336" i="1" s="1"/>
  <c r="G337" i="1"/>
  <c r="G338" i="1"/>
  <c r="I338" i="1" s="1"/>
  <c r="G339" i="1"/>
  <c r="I339" i="1" s="1"/>
  <c r="G340" i="1"/>
  <c r="G341" i="1"/>
  <c r="G342" i="1"/>
  <c r="G343" i="1"/>
  <c r="H343" i="1" s="1"/>
  <c r="G344" i="1"/>
  <c r="G345" i="1"/>
  <c r="I345" i="1" s="1"/>
  <c r="G346" i="1"/>
  <c r="I346" i="1" s="1"/>
  <c r="G347" i="1"/>
  <c r="G348" i="1"/>
  <c r="I348" i="1" s="1"/>
  <c r="G349" i="1"/>
  <c r="H349" i="1" s="1"/>
  <c r="G350" i="1"/>
  <c r="H350" i="1" s="1"/>
  <c r="G351" i="1"/>
  <c r="G352" i="1"/>
  <c r="G353" i="1"/>
  <c r="G354" i="1"/>
  <c r="G355" i="1"/>
  <c r="I355" i="1" s="1"/>
  <c r="G356" i="1"/>
  <c r="I356" i="1" s="1"/>
  <c r="G357" i="1"/>
  <c r="G358" i="1"/>
  <c r="H358" i="1" s="1"/>
  <c r="G359" i="1"/>
  <c r="H359" i="1" s="1"/>
  <c r="G360" i="1"/>
  <c r="H360" i="1" s="1"/>
  <c r="G361" i="1"/>
  <c r="I361" i="1" s="1"/>
  <c r="G362" i="1"/>
  <c r="I362" i="1" s="1"/>
  <c r="G363" i="1"/>
  <c r="G364" i="1"/>
  <c r="G365" i="1"/>
  <c r="H365" i="1" s="1"/>
  <c r="G366" i="1"/>
  <c r="H366" i="1" s="1"/>
  <c r="G367" i="1"/>
  <c r="G368" i="1"/>
  <c r="I368" i="1" s="1"/>
  <c r="G369" i="1"/>
  <c r="G370" i="1"/>
  <c r="H370" i="1" s="1"/>
  <c r="G371" i="1"/>
  <c r="H371" i="1" s="1"/>
  <c r="G372" i="1"/>
  <c r="I372" i="1" s="1"/>
  <c r="G373" i="1"/>
  <c r="G374" i="1"/>
  <c r="G375" i="1"/>
  <c r="G376" i="1"/>
  <c r="I376" i="1" s="1"/>
  <c r="G377" i="1"/>
  <c r="H377" i="1" s="1"/>
  <c r="G378" i="1"/>
  <c r="I378" i="1" s="1"/>
  <c r="G379" i="1"/>
  <c r="G380" i="1"/>
  <c r="G381" i="1"/>
  <c r="H381" i="1" s="1"/>
  <c r="G382" i="1"/>
  <c r="H382" i="1" s="1"/>
  <c r="G383" i="1"/>
  <c r="H383" i="1" s="1"/>
  <c r="G384" i="1"/>
  <c r="I384" i="1" s="1"/>
  <c r="G385" i="1"/>
  <c r="I385" i="1" s="1"/>
  <c r="G386" i="1"/>
  <c r="I386" i="1" s="1"/>
  <c r="G387" i="1"/>
  <c r="H387" i="1" s="1"/>
  <c r="G388" i="1"/>
  <c r="I388" i="1" s="1"/>
  <c r="G389" i="1"/>
  <c r="G390" i="1"/>
  <c r="G391" i="1"/>
  <c r="H391" i="1" s="1"/>
  <c r="G392" i="1"/>
  <c r="I392" i="1" s="1"/>
  <c r="G393" i="1"/>
  <c r="I393" i="1" s="1"/>
  <c r="G394" i="1"/>
  <c r="G395" i="1"/>
  <c r="I395" i="1" s="1"/>
  <c r="G396" i="1"/>
  <c r="I396" i="1" s="1"/>
  <c r="G397" i="1"/>
  <c r="H397" i="1" s="1"/>
  <c r="G398" i="1"/>
  <c r="H398" i="1" s="1"/>
  <c r="G399" i="1"/>
  <c r="G400" i="1"/>
  <c r="G401" i="1"/>
  <c r="I401" i="1" s="1"/>
  <c r="G402" i="1"/>
  <c r="I402" i="1" s="1"/>
  <c r="G403" i="1"/>
  <c r="I403" i="1" s="1"/>
  <c r="G404" i="1"/>
  <c r="I404" i="1" s="1"/>
  <c r="G405" i="1"/>
  <c r="G406" i="1"/>
  <c r="G407" i="1"/>
  <c r="H407" i="1" s="1"/>
  <c r="G408" i="1"/>
  <c r="G409" i="1"/>
  <c r="I409" i="1" s="1"/>
  <c r="G410" i="1"/>
  <c r="G411" i="1"/>
  <c r="I411" i="1" s="1"/>
  <c r="G412" i="1"/>
  <c r="H412" i="1" s="1"/>
  <c r="G413" i="1"/>
  <c r="H413" i="1" s="1"/>
  <c r="G414" i="1"/>
  <c r="H414" i="1" s="1"/>
  <c r="G415" i="1"/>
  <c r="G416" i="1"/>
  <c r="I416" i="1" s="1"/>
  <c r="G417" i="1"/>
  <c r="G418" i="1"/>
  <c r="G419" i="1"/>
  <c r="H419" i="1" s="1"/>
  <c r="G420" i="1"/>
  <c r="G421" i="1"/>
  <c r="G422" i="1"/>
  <c r="G423" i="1"/>
  <c r="G424" i="1"/>
  <c r="H424" i="1" s="1"/>
  <c r="G425" i="1"/>
  <c r="I425" i="1" s="1"/>
  <c r="G426" i="1"/>
  <c r="I426" i="1" s="1"/>
  <c r="G427" i="1"/>
  <c r="I427" i="1" s="1"/>
  <c r="G428" i="1"/>
  <c r="G429" i="1"/>
  <c r="H429" i="1" s="1"/>
  <c r="G430" i="1"/>
  <c r="H430" i="1" s="1"/>
  <c r="G431" i="1"/>
  <c r="H431" i="1" s="1"/>
  <c r="G432" i="1"/>
  <c r="I432" i="1" s="1"/>
  <c r="G433" i="1"/>
  <c r="I433" i="1" s="1"/>
  <c r="G434" i="1"/>
  <c r="G435" i="1"/>
  <c r="I435" i="1" s="1"/>
  <c r="G436" i="1"/>
  <c r="I436" i="1" s="1"/>
  <c r="G437" i="1"/>
  <c r="G438" i="1"/>
  <c r="G439" i="1"/>
  <c r="G440" i="1"/>
  <c r="H440" i="1" s="1"/>
  <c r="G441" i="1"/>
  <c r="G442" i="1"/>
  <c r="I442" i="1" s="1"/>
  <c r="G443" i="1"/>
  <c r="G444" i="1"/>
  <c r="I444" i="1" s="1"/>
  <c r="G445" i="1"/>
  <c r="H445" i="1" s="1"/>
  <c r="G446" i="1"/>
  <c r="H446" i="1" s="1"/>
  <c r="G447" i="1"/>
  <c r="H447" i="1" s="1"/>
  <c r="G448" i="1"/>
  <c r="I448" i="1" s="1"/>
  <c r="G449" i="1"/>
  <c r="I449" i="1" s="1"/>
  <c r="G450" i="1"/>
  <c r="G451" i="1"/>
  <c r="I451" i="1" s="1"/>
  <c r="G452" i="1"/>
  <c r="H452" i="1" s="1"/>
  <c r="G453" i="1"/>
  <c r="G454" i="1"/>
  <c r="G455" i="1"/>
  <c r="G456" i="1"/>
  <c r="G457" i="1"/>
  <c r="I457" i="1" s="1"/>
  <c r="G458" i="1"/>
  <c r="H458" i="1" s="1"/>
  <c r="G459" i="1"/>
  <c r="G460" i="1"/>
  <c r="I460" i="1" s="1"/>
  <c r="G461" i="1"/>
  <c r="G462" i="1"/>
  <c r="H462" i="1" s="1"/>
  <c r="G463" i="1"/>
  <c r="G464" i="1"/>
  <c r="I464" i="1" s="1"/>
  <c r="G465" i="1"/>
  <c r="I465" i="1" s="1"/>
  <c r="G466" i="1"/>
  <c r="I466" i="1" s="1"/>
  <c r="G467" i="1"/>
  <c r="I467" i="1" s="1"/>
  <c r="G468" i="1"/>
  <c r="H468" i="1" s="1"/>
  <c r="G469" i="1"/>
  <c r="H469" i="1" s="1"/>
  <c r="G470" i="1"/>
  <c r="G471" i="1"/>
  <c r="G472" i="1"/>
  <c r="I472" i="1" s="1"/>
  <c r="G473" i="1"/>
  <c r="I473" i="1" s="1"/>
  <c r="G474" i="1"/>
  <c r="H474" i="1" s="1"/>
  <c r="G475" i="1"/>
  <c r="I475" i="1" s="1"/>
  <c r="G476" i="1"/>
  <c r="I476" i="1" s="1"/>
  <c r="G477" i="1"/>
  <c r="H477" i="1" s="1"/>
  <c r="G478" i="1"/>
  <c r="H478" i="1" s="1"/>
  <c r="G479" i="1"/>
  <c r="H479" i="1" s="1"/>
  <c r="G480" i="1"/>
  <c r="H480" i="1" s="1"/>
  <c r="G481" i="1"/>
  <c r="I481" i="1" s="1"/>
  <c r="G482" i="1"/>
  <c r="I482" i="1" s="1"/>
  <c r="G483" i="1"/>
  <c r="I483" i="1" s="1"/>
  <c r="G484" i="1"/>
  <c r="H484" i="1" s="1"/>
  <c r="G485" i="1"/>
  <c r="G486" i="1"/>
  <c r="G487" i="1"/>
  <c r="G488" i="1"/>
  <c r="G489" i="1"/>
  <c r="H489" i="1" s="1"/>
  <c r="G490" i="1"/>
  <c r="H490" i="1" s="1"/>
  <c r="G491" i="1"/>
  <c r="I491" i="1" s="1"/>
  <c r="G492" i="1"/>
  <c r="G493" i="1"/>
  <c r="G494" i="1"/>
  <c r="H494" i="1" s="1"/>
  <c r="G495" i="1"/>
  <c r="G496" i="1"/>
  <c r="G497" i="1"/>
  <c r="I497" i="1" s="1"/>
  <c r="G498" i="1"/>
  <c r="G499" i="1"/>
  <c r="G500" i="1"/>
  <c r="I500" i="1" s="1"/>
  <c r="G501" i="1"/>
  <c r="H501" i="1" s="1"/>
  <c r="G502" i="1"/>
  <c r="H502" i="1" s="1"/>
  <c r="G503" i="1"/>
  <c r="G504" i="1"/>
  <c r="I504" i="1" s="1"/>
  <c r="G505" i="1"/>
  <c r="G506" i="1"/>
  <c r="I506" i="1" s="1"/>
  <c r="G507" i="1"/>
  <c r="H507" i="1" s="1"/>
  <c r="G508" i="1"/>
  <c r="I508" i="1" s="1"/>
  <c r="G509" i="1"/>
  <c r="G510" i="1"/>
  <c r="H510" i="1" s="1"/>
  <c r="G511" i="1"/>
  <c r="H511" i="1" s="1"/>
  <c r="G512" i="1"/>
  <c r="I512" i="1" s="1"/>
  <c r="G513" i="1"/>
  <c r="I513" i="1" s="1"/>
  <c r="G514" i="1"/>
  <c r="I514" i="1" s="1"/>
  <c r="G515" i="1"/>
  <c r="G516" i="1"/>
  <c r="I516" i="1" s="1"/>
  <c r="G517" i="1"/>
  <c r="H517" i="1" s="1"/>
  <c r="G518" i="1"/>
  <c r="G519" i="1"/>
  <c r="G520" i="1"/>
  <c r="I520" i="1" s="1"/>
  <c r="G521" i="1"/>
  <c r="H521" i="1" s="1"/>
  <c r="G522" i="1"/>
  <c r="H522" i="1" s="1"/>
  <c r="G523" i="1"/>
  <c r="I523" i="1" s="1"/>
  <c r="G524" i="1"/>
  <c r="I524" i="1" s="1"/>
  <c r="G525" i="1"/>
  <c r="G526" i="1"/>
  <c r="H526" i="1" s="1"/>
  <c r="G527" i="1"/>
  <c r="G528" i="1"/>
  <c r="G529" i="1"/>
  <c r="H529" i="1" s="1"/>
  <c r="G530" i="1"/>
  <c r="I530" i="1" s="1"/>
  <c r="G531" i="1"/>
  <c r="I531" i="1" s="1"/>
  <c r="G532" i="1"/>
  <c r="I532" i="1" s="1"/>
  <c r="G533" i="1"/>
  <c r="H533" i="1" s="1"/>
  <c r="G534" i="1"/>
  <c r="H534" i="1" s="1"/>
  <c r="G535" i="1"/>
  <c r="G536" i="1"/>
  <c r="I536" i="1" s="1"/>
  <c r="G537" i="1"/>
  <c r="G538" i="1"/>
  <c r="I538" i="1" s="1"/>
  <c r="G539" i="1"/>
  <c r="G540" i="1"/>
  <c r="I540" i="1" s="1"/>
  <c r="G541" i="1"/>
  <c r="G542" i="1"/>
  <c r="H542" i="1" s="1"/>
  <c r="G543" i="1"/>
  <c r="H543" i="1" s="1"/>
  <c r="G544" i="1"/>
  <c r="I544" i="1" s="1"/>
  <c r="G545" i="1"/>
  <c r="I545" i="1" s="1"/>
  <c r="G546" i="1"/>
  <c r="I546" i="1" s="1"/>
  <c r="G547" i="1"/>
  <c r="G548" i="1"/>
  <c r="H548" i="1" s="1"/>
  <c r="G549" i="1"/>
  <c r="G550" i="1"/>
  <c r="G551" i="1"/>
  <c r="H551" i="1" s="1"/>
  <c r="G552" i="1"/>
  <c r="G553" i="1"/>
  <c r="I553" i="1" s="1"/>
  <c r="G554" i="1"/>
  <c r="G555" i="1"/>
  <c r="I555" i="1" s="1"/>
  <c r="G556" i="1"/>
  <c r="H556" i="1" s="1"/>
  <c r="G557" i="1"/>
  <c r="G558" i="1"/>
  <c r="H558" i="1" s="1"/>
  <c r="G559" i="1"/>
  <c r="G560" i="1"/>
  <c r="G561" i="1"/>
  <c r="I561" i="1" s="1"/>
  <c r="G562" i="1"/>
  <c r="I562" i="1" s="1"/>
  <c r="G563" i="1"/>
  <c r="I563" i="1" s="1"/>
  <c r="G564" i="1"/>
  <c r="G565" i="1"/>
  <c r="H565" i="1" s="1"/>
  <c r="G566" i="1"/>
  <c r="H566" i="1" s="1"/>
  <c r="G567" i="1"/>
  <c r="H567" i="1" s="1"/>
  <c r="G568" i="1"/>
  <c r="G569" i="1"/>
  <c r="I569" i="1" s="1"/>
  <c r="G570" i="1"/>
  <c r="G571" i="1"/>
  <c r="G572" i="1"/>
  <c r="G573" i="1"/>
  <c r="G574" i="1"/>
  <c r="H574" i="1" s="1"/>
  <c r="G575" i="1"/>
  <c r="G576" i="1"/>
  <c r="G577" i="1"/>
  <c r="H577" i="1" s="1"/>
  <c r="G578" i="1"/>
  <c r="H578" i="1" s="1"/>
  <c r="G579" i="1"/>
  <c r="I579" i="1" s="1"/>
  <c r="G580" i="1"/>
  <c r="I580" i="1" s="1"/>
  <c r="G581" i="1"/>
  <c r="G582" i="1"/>
  <c r="H582" i="1" s="1"/>
  <c r="G583" i="1"/>
  <c r="G584" i="1"/>
  <c r="G585" i="1"/>
  <c r="I585" i="1" s="1"/>
  <c r="G586" i="1"/>
  <c r="G587" i="1"/>
  <c r="G588" i="1"/>
  <c r="H588" i="1" s="1"/>
  <c r="G589" i="1"/>
  <c r="H589" i="1" s="1"/>
  <c r="G590" i="1"/>
  <c r="H590" i="1" s="1"/>
  <c r="G591" i="1"/>
  <c r="G592" i="1"/>
  <c r="I592" i="1" s="1"/>
  <c r="G593" i="1"/>
  <c r="G594" i="1"/>
  <c r="I594" i="1" s="1"/>
  <c r="G595" i="1"/>
  <c r="I595" i="1" s="1"/>
  <c r="G596" i="1"/>
  <c r="G597" i="1"/>
  <c r="G598" i="1"/>
  <c r="G599" i="1"/>
  <c r="H599" i="1" s="1"/>
  <c r="G600" i="1"/>
  <c r="I600" i="1" s="1"/>
  <c r="G601" i="1"/>
  <c r="H601" i="1" s="1"/>
  <c r="G602" i="1"/>
  <c r="I602" i="1" s="1"/>
  <c r="G603" i="1"/>
  <c r="I603" i="1" s="1"/>
  <c r="G604" i="1"/>
  <c r="I604" i="1" s="1"/>
  <c r="G605" i="1"/>
  <c r="G606" i="1"/>
  <c r="H606" i="1" s="1"/>
  <c r="G607" i="1"/>
  <c r="G608" i="1"/>
  <c r="G609" i="1"/>
  <c r="I609" i="1" s="1"/>
  <c r="G610" i="1"/>
  <c r="I610" i="1" s="1"/>
  <c r="G611" i="1"/>
  <c r="I611" i="1" s="1"/>
  <c r="G612" i="1"/>
  <c r="I612" i="1" s="1"/>
  <c r="G613" i="1"/>
  <c r="G614" i="1"/>
  <c r="G615" i="1"/>
  <c r="H615" i="1" s="1"/>
  <c r="G616" i="1"/>
  <c r="G617" i="1"/>
  <c r="G618" i="1"/>
  <c r="I618" i="1" s="1"/>
  <c r="G619" i="1"/>
  <c r="I619" i="1" s="1"/>
  <c r="G620" i="1"/>
  <c r="H620" i="1" s="1"/>
  <c r="G621" i="1"/>
  <c r="H621" i="1" s="1"/>
  <c r="G622" i="1"/>
  <c r="H622" i="1" s="1"/>
  <c r="G623" i="1"/>
  <c r="H623" i="1" s="1"/>
  <c r="G624" i="1"/>
  <c r="I624" i="1" s="1"/>
  <c r="G625" i="1"/>
  <c r="I625" i="1" s="1"/>
  <c r="G626" i="1"/>
  <c r="H626" i="1" s="1"/>
  <c r="G627" i="1"/>
  <c r="G628" i="1"/>
  <c r="G629" i="1"/>
  <c r="G630" i="1"/>
  <c r="G631" i="1"/>
  <c r="G632" i="1"/>
  <c r="G633" i="1"/>
  <c r="I633" i="1" s="1"/>
  <c r="G634" i="1"/>
  <c r="I634" i="1" s="1"/>
  <c r="G635" i="1"/>
  <c r="G636" i="1"/>
  <c r="G637" i="1"/>
  <c r="G638" i="1"/>
  <c r="H638" i="1" s="1"/>
  <c r="G639" i="1"/>
  <c r="G640" i="1"/>
  <c r="G641" i="1"/>
  <c r="I641" i="1" s="1"/>
  <c r="G642" i="1"/>
  <c r="I642" i="1" s="1"/>
  <c r="G643" i="1"/>
  <c r="I643" i="1" s="1"/>
  <c r="G644" i="1"/>
  <c r="I644" i="1" s="1"/>
  <c r="G645" i="1"/>
  <c r="G646" i="1"/>
  <c r="G647" i="1"/>
  <c r="G648" i="1"/>
  <c r="G649" i="1"/>
  <c r="I649" i="1" s="1"/>
  <c r="G650" i="1"/>
  <c r="H650" i="1" s="1"/>
  <c r="G651" i="1"/>
  <c r="I651" i="1" s="1"/>
  <c r="G652" i="1"/>
  <c r="I652" i="1" s="1"/>
  <c r="G653" i="1"/>
  <c r="H653" i="1" s="1"/>
  <c r="G654" i="1"/>
  <c r="H654" i="1" s="1"/>
  <c r="G655" i="1"/>
  <c r="H655" i="1" s="1"/>
  <c r="G656" i="1"/>
  <c r="H656" i="1" s="1"/>
  <c r="G657" i="1"/>
  <c r="G658" i="1"/>
  <c r="I658" i="1" s="1"/>
  <c r="G659" i="1"/>
  <c r="G660" i="1"/>
  <c r="I660" i="1" s="1"/>
  <c r="G661" i="1"/>
  <c r="G662" i="1"/>
  <c r="G663" i="1"/>
  <c r="G664" i="1"/>
  <c r="I664" i="1" s="1"/>
  <c r="G665" i="1"/>
  <c r="H665" i="1" s="1"/>
  <c r="G666" i="1"/>
  <c r="H666" i="1" s="1"/>
  <c r="G667" i="1"/>
  <c r="H667" i="1" s="1"/>
  <c r="G668" i="1"/>
  <c r="I668" i="1" s="1"/>
  <c r="G669" i="1"/>
  <c r="G670" i="1"/>
  <c r="H670" i="1" s="1"/>
  <c r="G671" i="1"/>
  <c r="H671" i="1" s="1"/>
  <c r="G672" i="1"/>
  <c r="I672" i="1" s="1"/>
  <c r="G673" i="1"/>
  <c r="I673" i="1" s="1"/>
  <c r="G674" i="1"/>
  <c r="I674" i="1" s="1"/>
  <c r="G675" i="1"/>
  <c r="G676" i="1"/>
  <c r="H676" i="1" s="1"/>
  <c r="G677" i="1"/>
  <c r="H677" i="1" s="1"/>
  <c r="G678" i="1"/>
  <c r="H678" i="1" s="1"/>
  <c r="G679" i="1"/>
  <c r="H679" i="1" s="1"/>
  <c r="G680" i="1"/>
  <c r="G681" i="1"/>
  <c r="I681" i="1" s="1"/>
  <c r="G682" i="1"/>
  <c r="G683" i="1"/>
  <c r="I683" i="1" s="1"/>
  <c r="G684" i="1"/>
  <c r="G685" i="1"/>
  <c r="G686" i="1"/>
  <c r="H686" i="1" s="1"/>
  <c r="G687" i="1"/>
  <c r="G688" i="1"/>
  <c r="H688" i="1" s="1"/>
  <c r="G689" i="1"/>
  <c r="I689" i="1" s="1"/>
  <c r="G690" i="1"/>
  <c r="I690" i="1" s="1"/>
  <c r="G691" i="1"/>
  <c r="I691" i="1" s="1"/>
  <c r="G692" i="1"/>
  <c r="H692" i="1" s="1"/>
  <c r="G693" i="1"/>
  <c r="G694" i="1"/>
  <c r="I694" i="1" s="1"/>
  <c r="G695" i="1"/>
  <c r="I695" i="1" s="1"/>
  <c r="G696" i="1"/>
  <c r="G697" i="1"/>
  <c r="G698" i="1"/>
  <c r="I698" i="1" s="1"/>
  <c r="G699" i="1"/>
  <c r="I699" i="1" s="1"/>
  <c r="G700" i="1"/>
  <c r="G701" i="1"/>
  <c r="G702" i="1"/>
  <c r="H702" i="1" s="1"/>
  <c r="G703" i="1"/>
  <c r="I703" i="1" s="1"/>
  <c r="G704" i="1"/>
  <c r="G705" i="1"/>
  <c r="I705" i="1" s="1"/>
  <c r="G706" i="1"/>
  <c r="I706" i="1" s="1"/>
  <c r="G707" i="1"/>
  <c r="I707" i="1" s="1"/>
  <c r="G708" i="1"/>
  <c r="H708" i="1" s="1"/>
  <c r="G709" i="1"/>
  <c r="H709" i="1" s="1"/>
  <c r="G710" i="1"/>
  <c r="G711" i="1"/>
  <c r="I711" i="1" s="1"/>
  <c r="G712" i="1"/>
  <c r="G713" i="1"/>
  <c r="I713" i="1" s="1"/>
  <c r="G714" i="1"/>
  <c r="I714" i="1" s="1"/>
  <c r="G715" i="1"/>
  <c r="I715" i="1" s="1"/>
  <c r="G716" i="1"/>
  <c r="G717" i="1"/>
  <c r="G718" i="1"/>
  <c r="H718" i="1" s="1"/>
  <c r="G719" i="1"/>
  <c r="I719" i="1" s="1"/>
  <c r="G720" i="1"/>
  <c r="H720" i="1" s="1"/>
  <c r="G721" i="1"/>
  <c r="I721" i="1" s="1"/>
  <c r="G722" i="1"/>
  <c r="I722" i="1" s="1"/>
  <c r="G723" i="1"/>
  <c r="I723" i="1" s="1"/>
  <c r="G724" i="1"/>
  <c r="G725" i="1"/>
  <c r="G726" i="1"/>
  <c r="G727" i="1"/>
  <c r="I727" i="1" s="1"/>
  <c r="G728" i="1"/>
  <c r="G729" i="1"/>
  <c r="H729" i="1" s="1"/>
  <c r="G730" i="1"/>
  <c r="H730" i="1" s="1"/>
  <c r="G731" i="1"/>
  <c r="I731" i="1" s="1"/>
  <c r="G732" i="1"/>
  <c r="G733" i="1"/>
  <c r="G734" i="1"/>
  <c r="H734" i="1" s="1"/>
  <c r="G735" i="1"/>
  <c r="I735" i="1" s="1"/>
  <c r="G736" i="1"/>
  <c r="G737" i="1"/>
  <c r="I737" i="1" s="1"/>
  <c r="G738" i="1"/>
  <c r="I738" i="1" s="1"/>
  <c r="G739" i="1"/>
  <c r="G740" i="1"/>
  <c r="H740" i="1" s="1"/>
  <c r="G741" i="1"/>
  <c r="H741" i="1" s="1"/>
  <c r="G742" i="1"/>
  <c r="G743" i="1"/>
  <c r="I743" i="1" s="1"/>
  <c r="G744" i="1"/>
  <c r="G745" i="1"/>
  <c r="I745" i="1" s="1"/>
  <c r="G746" i="1"/>
  <c r="I746" i="1" s="1"/>
  <c r="G747" i="1"/>
  <c r="I747" i="1" s="1"/>
  <c r="G748" i="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Q79" i="1" s="1"/>
  <c r="P80" i="1"/>
  <c r="Q80" i="1" s="1"/>
  <c r="P81" i="1"/>
  <c r="Q81" i="1" s="1"/>
  <c r="P82" i="1"/>
  <c r="Q82" i="1" s="1"/>
  <c r="P83" i="1"/>
  <c r="Q83" i="1" s="1"/>
  <c r="P84" i="1"/>
  <c r="Q84" i="1" s="1"/>
  <c r="P85" i="1"/>
  <c r="Q85" i="1" s="1"/>
  <c r="P86" i="1"/>
  <c r="Q86" i="1" s="1"/>
  <c r="P87" i="1"/>
  <c r="Q87" i="1" s="1"/>
  <c r="P88" i="1"/>
  <c r="Q88" i="1" s="1"/>
  <c r="P89" i="1"/>
  <c r="Q89" i="1" s="1"/>
  <c r="P90" i="1"/>
  <c r="Q90" i="1" s="1"/>
  <c r="P91" i="1"/>
  <c r="Q91" i="1" s="1"/>
  <c r="P92" i="1"/>
  <c r="Q92" i="1" s="1"/>
  <c r="P93" i="1"/>
  <c r="Q93" i="1" s="1"/>
  <c r="P94" i="1"/>
  <c r="Q94" i="1" s="1"/>
  <c r="P95" i="1"/>
  <c r="Q95" i="1" s="1"/>
  <c r="P96" i="1"/>
  <c r="Q96" i="1" s="1"/>
  <c r="P97" i="1"/>
  <c r="Q97" i="1" s="1"/>
  <c r="P98" i="1"/>
  <c r="Q98" i="1" s="1"/>
  <c r="P99" i="1"/>
  <c r="Q99" i="1" s="1"/>
  <c r="P100" i="1"/>
  <c r="Q100" i="1" s="1"/>
  <c r="P101" i="1"/>
  <c r="Q101" i="1" s="1"/>
  <c r="P102" i="1"/>
  <c r="Q102" i="1" s="1"/>
  <c r="P103" i="1"/>
  <c r="Q103" i="1" s="1"/>
  <c r="P104" i="1"/>
  <c r="Q104" i="1" s="1"/>
  <c r="P105" i="1"/>
  <c r="Q105" i="1" s="1"/>
  <c r="P106" i="1"/>
  <c r="Q106" i="1" s="1"/>
  <c r="P107" i="1"/>
  <c r="Q107" i="1" s="1"/>
  <c r="P108" i="1"/>
  <c r="Q108" i="1" s="1"/>
  <c r="P109" i="1"/>
  <c r="Q109" i="1" s="1"/>
  <c r="P110" i="1"/>
  <c r="Q110" i="1" s="1"/>
  <c r="P111" i="1"/>
  <c r="Q111" i="1" s="1"/>
  <c r="P112" i="1"/>
  <c r="Q112" i="1" s="1"/>
  <c r="P113" i="1"/>
  <c r="Q113" i="1" s="1"/>
  <c r="P114" i="1"/>
  <c r="Q114" i="1" s="1"/>
  <c r="P115" i="1"/>
  <c r="Q115" i="1" s="1"/>
  <c r="P116" i="1"/>
  <c r="Q116" i="1" s="1"/>
  <c r="P117" i="1"/>
  <c r="Q117" i="1" s="1"/>
  <c r="P118" i="1"/>
  <c r="Q118" i="1" s="1"/>
  <c r="P119" i="1"/>
  <c r="Q119" i="1" s="1"/>
  <c r="P120" i="1"/>
  <c r="Q120" i="1" s="1"/>
  <c r="P121" i="1"/>
  <c r="Q121" i="1" s="1"/>
  <c r="P122" i="1"/>
  <c r="Q122" i="1" s="1"/>
  <c r="P123" i="1"/>
  <c r="Q123" i="1" s="1"/>
  <c r="P124" i="1"/>
  <c r="Q124" i="1" s="1"/>
  <c r="P125" i="1"/>
  <c r="Q125" i="1" s="1"/>
  <c r="P126" i="1"/>
  <c r="Q126" i="1" s="1"/>
  <c r="P127" i="1"/>
  <c r="Q127" i="1" s="1"/>
  <c r="P128" i="1"/>
  <c r="Q128" i="1" s="1"/>
  <c r="P129" i="1"/>
  <c r="Q129" i="1" s="1"/>
  <c r="P130" i="1"/>
  <c r="Q130" i="1" s="1"/>
  <c r="P131" i="1"/>
  <c r="Q131" i="1" s="1"/>
  <c r="P132" i="1"/>
  <c r="Q132" i="1" s="1"/>
  <c r="P133" i="1"/>
  <c r="Q133" i="1" s="1"/>
  <c r="P134" i="1"/>
  <c r="Q134" i="1" s="1"/>
  <c r="P135" i="1"/>
  <c r="Q135" i="1" s="1"/>
  <c r="P136" i="1"/>
  <c r="Q136" i="1" s="1"/>
  <c r="P137" i="1"/>
  <c r="Q137" i="1" s="1"/>
  <c r="P138" i="1"/>
  <c r="Q138" i="1" s="1"/>
  <c r="P139" i="1"/>
  <c r="Q139" i="1" s="1"/>
  <c r="P140" i="1"/>
  <c r="Q140" i="1" s="1"/>
  <c r="P141" i="1"/>
  <c r="Q141" i="1" s="1"/>
  <c r="P142" i="1"/>
  <c r="Q142" i="1" s="1"/>
  <c r="P143" i="1"/>
  <c r="Q143" i="1" s="1"/>
  <c r="P144" i="1"/>
  <c r="Q144" i="1" s="1"/>
  <c r="P145" i="1"/>
  <c r="Q145" i="1" s="1"/>
  <c r="P146" i="1"/>
  <c r="Q146" i="1" s="1"/>
  <c r="P147" i="1"/>
  <c r="Q147" i="1" s="1"/>
  <c r="P148" i="1"/>
  <c r="Q148" i="1" s="1"/>
  <c r="P149" i="1"/>
  <c r="Q149" i="1" s="1"/>
  <c r="P150" i="1"/>
  <c r="Q150" i="1" s="1"/>
  <c r="P151" i="1"/>
  <c r="Q151" i="1" s="1"/>
  <c r="P152" i="1"/>
  <c r="Q152" i="1" s="1"/>
  <c r="P153" i="1"/>
  <c r="Q153" i="1" s="1"/>
  <c r="P154" i="1"/>
  <c r="Q154" i="1" s="1"/>
  <c r="P155" i="1"/>
  <c r="Q155" i="1" s="1"/>
  <c r="P156" i="1"/>
  <c r="Q156" i="1" s="1"/>
  <c r="P157" i="1"/>
  <c r="Q157" i="1" s="1"/>
  <c r="P158" i="1"/>
  <c r="Q158" i="1" s="1"/>
  <c r="P159" i="1"/>
  <c r="Q159" i="1" s="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R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R195" i="1" s="1"/>
  <c r="P196" i="1"/>
  <c r="Q196" i="1" s="1"/>
  <c r="P197" i="1"/>
  <c r="Q197" i="1" s="1"/>
  <c r="P198" i="1"/>
  <c r="Q198" i="1" s="1"/>
  <c r="P199" i="1"/>
  <c r="Q199" i="1" s="1"/>
  <c r="P200" i="1"/>
  <c r="R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R215" i="1" s="1"/>
  <c r="P216" i="1"/>
  <c r="Q216" i="1" s="1"/>
  <c r="P217" i="1"/>
  <c r="Q217" i="1" s="1"/>
  <c r="P218" i="1"/>
  <c r="Q218" i="1" s="1"/>
  <c r="P219" i="1"/>
  <c r="Q219" i="1" s="1"/>
  <c r="P220" i="1"/>
  <c r="Q220" i="1" s="1"/>
  <c r="P221" i="1"/>
  <c r="Q221" i="1" s="1"/>
  <c r="P222" i="1"/>
  <c r="Q222" i="1" s="1"/>
  <c r="P223" i="1"/>
  <c r="Q223" i="1" s="1"/>
  <c r="P224" i="1"/>
  <c r="Q224" i="1" s="1"/>
  <c r="P225" i="1"/>
  <c r="Q225" i="1" s="1"/>
  <c r="P226" i="1"/>
  <c r="Q226" i="1" s="1"/>
  <c r="P227" i="1"/>
  <c r="Q227" i="1" s="1"/>
  <c r="P228" i="1"/>
  <c r="Q228" i="1" s="1"/>
  <c r="P229" i="1"/>
  <c r="Q229" i="1" s="1"/>
  <c r="P230" i="1"/>
  <c r="Q230" i="1" s="1"/>
  <c r="P231" i="1"/>
  <c r="Q231" i="1" s="1"/>
  <c r="P232" i="1"/>
  <c r="Q232" i="1" s="1"/>
  <c r="P233" i="1"/>
  <c r="Q233" i="1" s="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Q259" i="1" s="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R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R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R355" i="1" s="1"/>
  <c r="P356" i="1"/>
  <c r="Q356" i="1" s="1"/>
  <c r="P357" i="1"/>
  <c r="Q357" i="1" s="1"/>
  <c r="P358" i="1"/>
  <c r="Q358" i="1" s="1"/>
  <c r="P359" i="1"/>
  <c r="Q359" i="1" s="1"/>
  <c r="P360" i="1"/>
  <c r="Q360" i="1" s="1"/>
  <c r="P361" i="1"/>
  <c r="Q361" i="1" s="1"/>
  <c r="P362" i="1"/>
  <c r="Q362" i="1" s="1"/>
  <c r="P363" i="1"/>
  <c r="Q363" i="1" s="1"/>
  <c r="P364" i="1"/>
  <c r="Q364" i="1" s="1"/>
  <c r="P365" i="1"/>
  <c r="R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R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R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R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Q647" i="1" s="1"/>
  <c r="P648" i="1"/>
  <c r="Q648" i="1" s="1"/>
  <c r="P649" i="1"/>
  <c r="Q649" i="1" s="1"/>
  <c r="P650" i="1"/>
  <c r="R650" i="1" s="1"/>
  <c r="P651" i="1"/>
  <c r="Q651" i="1" s="1"/>
  <c r="P652" i="1"/>
  <c r="Q652" i="1" s="1"/>
  <c r="P653" i="1"/>
  <c r="Q653" i="1" s="1"/>
  <c r="P654" i="1"/>
  <c r="Q654" i="1" s="1"/>
  <c r="P655" i="1"/>
  <c r="Q655" i="1" s="1"/>
  <c r="P656" i="1"/>
  <c r="Q656" i="1" s="1"/>
  <c r="P657" i="1"/>
  <c r="Q657" i="1" s="1"/>
  <c r="P658" i="1"/>
  <c r="Q658" i="1" s="1"/>
  <c r="P659" i="1"/>
  <c r="Q659" i="1" s="1"/>
  <c r="P660" i="1"/>
  <c r="Q660" i="1" s="1"/>
  <c r="P661" i="1"/>
  <c r="R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R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5" i="1"/>
  <c r="Q695" i="1" s="1"/>
  <c r="P696" i="1"/>
  <c r="Q696" i="1" s="1"/>
  <c r="P697" i="1"/>
  <c r="Q697" i="1" s="1"/>
  <c r="P698" i="1"/>
  <c r="Q698" i="1" s="1"/>
  <c r="P699" i="1"/>
  <c r="Q699" i="1" s="1"/>
  <c r="P700" i="1"/>
  <c r="Q700" i="1" s="1"/>
  <c r="P701" i="1"/>
  <c r="Q701" i="1" s="1"/>
  <c r="P702" i="1"/>
  <c r="Q702" i="1" s="1"/>
  <c r="P703" i="1"/>
  <c r="Q703" i="1" s="1"/>
  <c r="P704" i="1"/>
  <c r="Q704" i="1" s="1"/>
  <c r="P705" i="1"/>
  <c r="Q705" i="1" s="1"/>
  <c r="P706" i="1"/>
  <c r="Q706" i="1" s="1"/>
  <c r="P707" i="1"/>
  <c r="Q707" i="1" s="1"/>
  <c r="P708" i="1"/>
  <c r="Q708" i="1" s="1"/>
  <c r="P709" i="1"/>
  <c r="Q709" i="1" s="1"/>
  <c r="P710" i="1"/>
  <c r="Q710" i="1" s="1"/>
  <c r="P711" i="1"/>
  <c r="Q711" i="1" s="1"/>
  <c r="P712" i="1"/>
  <c r="Q712" i="1" s="1"/>
  <c r="P713" i="1"/>
  <c r="R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4" i="1"/>
  <c r="Q4" i="1" s="1"/>
  <c r="G4" i="1"/>
  <c r="I4" i="1" s="1"/>
  <c r="Q607" i="1" l="1"/>
  <c r="R743" i="1"/>
  <c r="Q215" i="1"/>
  <c r="Q200" i="1"/>
  <c r="Q673" i="1"/>
  <c r="Q355" i="1"/>
  <c r="Q340" i="1"/>
  <c r="Q325" i="1"/>
  <c r="Q661" i="1"/>
  <c r="R609" i="1"/>
  <c r="R403" i="1"/>
  <c r="R216" i="1"/>
  <c r="R610" i="1"/>
  <c r="R199" i="1"/>
  <c r="R198" i="1"/>
  <c r="R152" i="1"/>
  <c r="R151" i="1"/>
  <c r="R135" i="1"/>
  <c r="R88" i="1"/>
  <c r="R87" i="1"/>
  <c r="Q396" i="1"/>
  <c r="Q365" i="1"/>
  <c r="Q195" i="1"/>
  <c r="R671" i="1"/>
  <c r="R40" i="1"/>
  <c r="R672" i="1"/>
  <c r="R612" i="1"/>
  <c r="R39" i="1"/>
  <c r="R136" i="1"/>
  <c r="R611" i="1"/>
  <c r="R466" i="1"/>
  <c r="R437" i="1"/>
  <c r="R436" i="1"/>
  <c r="H723" i="1"/>
  <c r="R435" i="1"/>
  <c r="R72" i="1"/>
  <c r="R402" i="1"/>
  <c r="R197" i="1"/>
  <c r="R434" i="1"/>
  <c r="R232" i="1"/>
  <c r="R712" i="1"/>
  <c r="R52" i="1"/>
  <c r="R578" i="1"/>
  <c r="R24" i="1"/>
  <c r="R468" i="1"/>
  <c r="R168" i="1"/>
  <c r="R23" i="1"/>
  <c r="R117" i="1"/>
  <c r="R116" i="1"/>
  <c r="R581" i="1"/>
  <c r="R68" i="1"/>
  <c r="R580" i="1"/>
  <c r="R579" i="1"/>
  <c r="R577" i="1"/>
  <c r="R196" i="1"/>
  <c r="Q573" i="1"/>
  <c r="R744" i="1"/>
  <c r="R467" i="1"/>
  <c r="R167" i="1"/>
  <c r="R8" i="1"/>
  <c r="R102" i="1"/>
  <c r="R101" i="1"/>
  <c r="R100" i="1"/>
  <c r="R742" i="1"/>
  <c r="R664" i="1"/>
  <c r="R36" i="1"/>
  <c r="R663" i="1"/>
  <c r="R134" i="1"/>
  <c r="R662" i="1"/>
  <c r="R85" i="1"/>
  <c r="R711" i="1"/>
  <c r="R548" i="1"/>
  <c r="R180" i="1"/>
  <c r="R22" i="1"/>
  <c r="R710" i="1"/>
  <c r="R547" i="1"/>
  <c r="R179" i="1"/>
  <c r="R21" i="1"/>
  <c r="R709" i="1"/>
  <c r="R546" i="1"/>
  <c r="R20" i="1"/>
  <c r="R695" i="1"/>
  <c r="R344" i="1"/>
  <c r="Q713" i="1"/>
  <c r="Q183" i="1"/>
  <c r="H691" i="1"/>
  <c r="H388" i="1"/>
  <c r="R694" i="1"/>
  <c r="R641" i="1"/>
  <c r="R471" i="1"/>
  <c r="R343" i="1"/>
  <c r="R166" i="1"/>
  <c r="R120" i="1"/>
  <c r="R71" i="1"/>
  <c r="R7" i="1"/>
  <c r="R150" i="1"/>
  <c r="R149" i="1"/>
  <c r="R148" i="1"/>
  <c r="R133" i="1"/>
  <c r="R130" i="1"/>
  <c r="R129" i="1"/>
  <c r="R128" i="1"/>
  <c r="R127" i="1"/>
  <c r="R693" i="1"/>
  <c r="R632" i="1"/>
  <c r="R470" i="1"/>
  <c r="R342" i="1"/>
  <c r="R165" i="1"/>
  <c r="R119" i="1"/>
  <c r="R70" i="1"/>
  <c r="R6" i="1"/>
  <c r="R679" i="1"/>
  <c r="R678" i="1"/>
  <c r="R677" i="1"/>
  <c r="R38" i="1"/>
  <c r="R37" i="1"/>
  <c r="R741" i="1"/>
  <c r="R740" i="1"/>
  <c r="R86" i="1"/>
  <c r="R194" i="1"/>
  <c r="R645" i="1"/>
  <c r="R358" i="1"/>
  <c r="R84" i="1"/>
  <c r="R644" i="1"/>
  <c r="R357" i="1"/>
  <c r="R80" i="1"/>
  <c r="R643" i="1"/>
  <c r="R356" i="1"/>
  <c r="R79" i="1"/>
  <c r="R642" i="1"/>
  <c r="R514" i="1"/>
  <c r="Q650" i="1"/>
  <c r="R680" i="1"/>
  <c r="R613" i="1"/>
  <c r="R469" i="1"/>
  <c r="R341" i="1"/>
  <c r="R164" i="1"/>
  <c r="R118" i="1"/>
  <c r="R69" i="1"/>
  <c r="R5" i="1"/>
  <c r="R723" i="1"/>
  <c r="R178" i="1"/>
  <c r="R692" i="1"/>
  <c r="R177" i="1"/>
  <c r="R535" i="1"/>
  <c r="R424" i="1"/>
  <c r="R176" i="1"/>
  <c r="R568" i="1"/>
  <c r="R389" i="1"/>
  <c r="R739" i="1"/>
  <c r="R567" i="1"/>
  <c r="R499" i="1"/>
  <c r="R388" i="1"/>
  <c r="R738" i="1"/>
  <c r="R660" i="1"/>
  <c r="R630" i="1"/>
  <c r="R532" i="1"/>
  <c r="R498" i="1"/>
  <c r="R387" i="1"/>
  <c r="R145" i="1"/>
  <c r="R95" i="1"/>
  <c r="R17" i="1"/>
  <c r="R629" i="1"/>
  <c r="R531" i="1"/>
  <c r="R488" i="1"/>
  <c r="R376" i="1"/>
  <c r="R66" i="1"/>
  <c r="R658" i="1"/>
  <c r="R564" i="1"/>
  <c r="R453" i="1"/>
  <c r="R326" i="1"/>
  <c r="R193" i="1"/>
  <c r="R143" i="1"/>
  <c r="R115" i="1"/>
  <c r="R15" i="1"/>
  <c r="R735" i="1"/>
  <c r="R657" i="1"/>
  <c r="R595" i="1"/>
  <c r="R486" i="1"/>
  <c r="R374" i="1"/>
  <c r="R192" i="1"/>
  <c r="R114" i="1"/>
  <c r="R728" i="1"/>
  <c r="R656" i="1"/>
  <c r="R626" i="1"/>
  <c r="R562" i="1"/>
  <c r="R451" i="1"/>
  <c r="R373" i="1"/>
  <c r="R191" i="1"/>
  <c r="R63" i="1"/>
  <c r="R705" i="1"/>
  <c r="R625" i="1"/>
  <c r="R552" i="1"/>
  <c r="R484" i="1"/>
  <c r="R450" i="1"/>
  <c r="R372" i="1"/>
  <c r="R184" i="1"/>
  <c r="R56" i="1"/>
  <c r="R726" i="1"/>
  <c r="R704" i="1"/>
  <c r="R676" i="1"/>
  <c r="R648" i="1"/>
  <c r="R616" i="1"/>
  <c r="R584" i="1"/>
  <c r="R551" i="1"/>
  <c r="R517" i="1"/>
  <c r="R483" i="1"/>
  <c r="R440" i="1"/>
  <c r="R406" i="1"/>
  <c r="R371" i="1"/>
  <c r="R280" i="1"/>
  <c r="R161" i="1"/>
  <c r="R111" i="1"/>
  <c r="R83" i="1"/>
  <c r="R55" i="1"/>
  <c r="R33" i="1"/>
  <c r="R722" i="1"/>
  <c r="R504" i="1"/>
  <c r="R536" i="1"/>
  <c r="R99" i="1"/>
  <c r="R719" i="1"/>
  <c r="R501" i="1"/>
  <c r="R390" i="1"/>
  <c r="R98" i="1"/>
  <c r="R500" i="1"/>
  <c r="R47" i="1"/>
  <c r="R599" i="1"/>
  <c r="R456" i="1"/>
  <c r="R688" i="1"/>
  <c r="R566" i="1"/>
  <c r="R421" i="1"/>
  <c r="R67" i="1"/>
  <c r="R687" i="1"/>
  <c r="R597" i="1"/>
  <c r="R420" i="1"/>
  <c r="R708" i="1"/>
  <c r="R628" i="1"/>
  <c r="R530" i="1"/>
  <c r="R419" i="1"/>
  <c r="R707" i="1"/>
  <c r="R563" i="1"/>
  <c r="R418" i="1"/>
  <c r="R706" i="1"/>
  <c r="R519" i="1"/>
  <c r="R35" i="1"/>
  <c r="R34" i="1"/>
  <c r="R725" i="1"/>
  <c r="R703" i="1"/>
  <c r="R675" i="1"/>
  <c r="R647" i="1"/>
  <c r="R615" i="1"/>
  <c r="R583" i="1"/>
  <c r="R550" i="1"/>
  <c r="R516" i="1"/>
  <c r="R482" i="1"/>
  <c r="R439" i="1"/>
  <c r="R405" i="1"/>
  <c r="R360" i="1"/>
  <c r="R264" i="1"/>
  <c r="R182" i="1"/>
  <c r="R160" i="1"/>
  <c r="R132" i="1"/>
  <c r="R104" i="1"/>
  <c r="R82" i="1"/>
  <c r="R54" i="1"/>
  <c r="R32" i="1"/>
  <c r="R51" i="1"/>
  <c r="R721" i="1"/>
  <c r="R503" i="1"/>
  <c r="R392" i="1"/>
  <c r="R50" i="1"/>
  <c r="R720" i="1"/>
  <c r="R502" i="1"/>
  <c r="R391" i="1"/>
  <c r="R49" i="1"/>
  <c r="R691" i="1"/>
  <c r="R48" i="1"/>
  <c r="R690" i="1"/>
  <c r="R600" i="1"/>
  <c r="R534" i="1"/>
  <c r="R423" i="1"/>
  <c r="R175" i="1"/>
  <c r="R147" i="1"/>
  <c r="R97" i="1"/>
  <c r="R19" i="1"/>
  <c r="R689" i="1"/>
  <c r="R631" i="1"/>
  <c r="R533" i="1"/>
  <c r="R422" i="1"/>
  <c r="R146" i="1"/>
  <c r="R96" i="1"/>
  <c r="R18" i="1"/>
  <c r="R598" i="1"/>
  <c r="R455" i="1"/>
  <c r="R328" i="1"/>
  <c r="R737" i="1"/>
  <c r="R659" i="1"/>
  <c r="R565" i="1"/>
  <c r="R454" i="1"/>
  <c r="R327" i="1"/>
  <c r="R144" i="1"/>
  <c r="R16" i="1"/>
  <c r="R736" i="1"/>
  <c r="R596" i="1"/>
  <c r="R487" i="1"/>
  <c r="R375" i="1"/>
  <c r="R65" i="1"/>
  <c r="R627" i="1"/>
  <c r="R520" i="1"/>
  <c r="R452" i="1"/>
  <c r="R312" i="1"/>
  <c r="R64" i="1"/>
  <c r="R594" i="1"/>
  <c r="R485" i="1"/>
  <c r="R408" i="1"/>
  <c r="R311" i="1"/>
  <c r="R163" i="1"/>
  <c r="R113" i="1"/>
  <c r="R727" i="1"/>
  <c r="R655" i="1"/>
  <c r="R593" i="1"/>
  <c r="R518" i="1"/>
  <c r="R407" i="1"/>
  <c r="R296" i="1"/>
  <c r="R162" i="1"/>
  <c r="R112" i="1"/>
  <c r="H208" i="1"/>
  <c r="R724" i="1"/>
  <c r="R696" i="1"/>
  <c r="R674" i="1"/>
  <c r="R646" i="1"/>
  <c r="R614" i="1"/>
  <c r="R582" i="1"/>
  <c r="R549" i="1"/>
  <c r="R515" i="1"/>
  <c r="R472" i="1"/>
  <c r="R438" i="1"/>
  <c r="R404" i="1"/>
  <c r="R359" i="1"/>
  <c r="R248" i="1"/>
  <c r="R181" i="1"/>
  <c r="R159" i="1"/>
  <c r="R131" i="1"/>
  <c r="R103" i="1"/>
  <c r="R81" i="1"/>
  <c r="R53" i="1"/>
  <c r="R31" i="1"/>
  <c r="R295" i="1"/>
  <c r="R246" i="1"/>
  <c r="R213" i="1"/>
  <c r="R263" i="1"/>
  <c r="R230" i="1"/>
  <c r="R245" i="1"/>
  <c r="R308" i="1"/>
  <c r="R244" i="1"/>
  <c r="R323" i="1"/>
  <c r="R243" i="1"/>
  <c r="R386" i="1"/>
  <c r="R306" i="1"/>
  <c r="R226" i="1"/>
  <c r="R529" i="1"/>
  <c r="R449" i="1"/>
  <c r="R369" i="1"/>
  <c r="R305" i="1"/>
  <c r="R225" i="1"/>
  <c r="R608" i="1"/>
  <c r="R560" i="1"/>
  <c r="R512" i="1"/>
  <c r="R448" i="1"/>
  <c r="R384" i="1"/>
  <c r="R336" i="1"/>
  <c r="R272" i="1"/>
  <c r="R208" i="1"/>
  <c r="R575" i="1"/>
  <c r="R479" i="1"/>
  <c r="R383" i="1"/>
  <c r="R303" i="1"/>
  <c r="R734" i="1"/>
  <c r="R718" i="1"/>
  <c r="R702" i="1"/>
  <c r="R686" i="1"/>
  <c r="R670" i="1"/>
  <c r="R654" i="1"/>
  <c r="R638" i="1"/>
  <c r="R622" i="1"/>
  <c r="R606" i="1"/>
  <c r="R590" i="1"/>
  <c r="R574" i="1"/>
  <c r="R558" i="1"/>
  <c r="R542" i="1"/>
  <c r="R526" i="1"/>
  <c r="R510" i="1"/>
  <c r="R494" i="1"/>
  <c r="R478" i="1"/>
  <c r="R462" i="1"/>
  <c r="R446" i="1"/>
  <c r="R430" i="1"/>
  <c r="R414" i="1"/>
  <c r="R398" i="1"/>
  <c r="R382" i="1"/>
  <c r="R366" i="1"/>
  <c r="R350" i="1"/>
  <c r="R334" i="1"/>
  <c r="R318" i="1"/>
  <c r="R302" i="1"/>
  <c r="R286" i="1"/>
  <c r="R270" i="1"/>
  <c r="R254" i="1"/>
  <c r="R238" i="1"/>
  <c r="R222" i="1"/>
  <c r="R206" i="1"/>
  <c r="R190" i="1"/>
  <c r="R174" i="1"/>
  <c r="R158" i="1"/>
  <c r="R142" i="1"/>
  <c r="R126" i="1"/>
  <c r="R110" i="1"/>
  <c r="R94" i="1"/>
  <c r="R78" i="1"/>
  <c r="R62" i="1"/>
  <c r="R46" i="1"/>
  <c r="R30" i="1"/>
  <c r="R14" i="1"/>
  <c r="R279" i="1"/>
  <c r="R278" i="1"/>
  <c r="R293" i="1"/>
  <c r="R324" i="1"/>
  <c r="R260" i="1"/>
  <c r="R275" i="1"/>
  <c r="R354" i="1"/>
  <c r="R290" i="1"/>
  <c r="R210" i="1"/>
  <c r="R545" i="1"/>
  <c r="R465" i="1"/>
  <c r="R401" i="1"/>
  <c r="R337" i="1"/>
  <c r="R257" i="1"/>
  <c r="R592" i="1"/>
  <c r="R528" i="1"/>
  <c r="R464" i="1"/>
  <c r="R400" i="1"/>
  <c r="R320" i="1"/>
  <c r="R256" i="1"/>
  <c r="R639" i="1"/>
  <c r="R543" i="1"/>
  <c r="R447" i="1"/>
  <c r="R367" i="1"/>
  <c r="R287" i="1"/>
  <c r="R223" i="1"/>
  <c r="R4" i="1"/>
  <c r="R733" i="1"/>
  <c r="R717" i="1"/>
  <c r="R701" i="1"/>
  <c r="R685" i="1"/>
  <c r="R669" i="1"/>
  <c r="R653" i="1"/>
  <c r="R637" i="1"/>
  <c r="R621" i="1"/>
  <c r="R605" i="1"/>
  <c r="R589" i="1"/>
  <c r="R557" i="1"/>
  <c r="R541" i="1"/>
  <c r="R525" i="1"/>
  <c r="R509" i="1"/>
  <c r="R493" i="1"/>
  <c r="R477" i="1"/>
  <c r="R461" i="1"/>
  <c r="R445" i="1"/>
  <c r="R429" i="1"/>
  <c r="R413" i="1"/>
  <c r="R397" i="1"/>
  <c r="R381" i="1"/>
  <c r="R349" i="1"/>
  <c r="R333" i="1"/>
  <c r="R317" i="1"/>
  <c r="R301" i="1"/>
  <c r="R285" i="1"/>
  <c r="R269" i="1"/>
  <c r="R253" i="1"/>
  <c r="R237" i="1"/>
  <c r="R221" i="1"/>
  <c r="R205" i="1"/>
  <c r="R189" i="1"/>
  <c r="R173" i="1"/>
  <c r="R157" i="1"/>
  <c r="R141" i="1"/>
  <c r="R125" i="1"/>
  <c r="R109" i="1"/>
  <c r="R93" i="1"/>
  <c r="R77" i="1"/>
  <c r="R61" i="1"/>
  <c r="R45" i="1"/>
  <c r="R29" i="1"/>
  <c r="R13" i="1"/>
  <c r="R214" i="1"/>
  <c r="R229" i="1"/>
  <c r="R292" i="1"/>
  <c r="R212" i="1"/>
  <c r="R307" i="1"/>
  <c r="R211" i="1"/>
  <c r="R370" i="1"/>
  <c r="R274" i="1"/>
  <c r="R497" i="1"/>
  <c r="R385" i="1"/>
  <c r="R321" i="1"/>
  <c r="R209" i="1"/>
  <c r="R591" i="1"/>
  <c r="R511" i="1"/>
  <c r="R463" i="1"/>
  <c r="R399" i="1"/>
  <c r="R335" i="1"/>
  <c r="R255" i="1"/>
  <c r="R207" i="1"/>
  <c r="R748" i="1"/>
  <c r="R732" i="1"/>
  <c r="R716" i="1"/>
  <c r="R700" i="1"/>
  <c r="R684" i="1"/>
  <c r="R668" i="1"/>
  <c r="R652" i="1"/>
  <c r="R636" i="1"/>
  <c r="R620" i="1"/>
  <c r="R604" i="1"/>
  <c r="R588" i="1"/>
  <c r="R572" i="1"/>
  <c r="R556" i="1"/>
  <c r="R540" i="1"/>
  <c r="R524" i="1"/>
  <c r="R508" i="1"/>
  <c r="R492" i="1"/>
  <c r="R476" i="1"/>
  <c r="R460" i="1"/>
  <c r="R444" i="1"/>
  <c r="R428" i="1"/>
  <c r="R412" i="1"/>
  <c r="R380" i="1"/>
  <c r="R364" i="1"/>
  <c r="R348" i="1"/>
  <c r="R332" i="1"/>
  <c r="R316" i="1"/>
  <c r="R300" i="1"/>
  <c r="R284" i="1"/>
  <c r="R268" i="1"/>
  <c r="R252" i="1"/>
  <c r="R236" i="1"/>
  <c r="R220" i="1"/>
  <c r="R204" i="1"/>
  <c r="R188" i="1"/>
  <c r="R172" i="1"/>
  <c r="R156" i="1"/>
  <c r="R140" i="1"/>
  <c r="R124" i="1"/>
  <c r="R108" i="1"/>
  <c r="R92" i="1"/>
  <c r="R76" i="1"/>
  <c r="R60" i="1"/>
  <c r="R44" i="1"/>
  <c r="R28" i="1"/>
  <c r="R12" i="1"/>
  <c r="R262" i="1"/>
  <c r="R309" i="1"/>
  <c r="R259" i="1"/>
  <c r="R338" i="1"/>
  <c r="R561" i="1"/>
  <c r="R433" i="1"/>
  <c r="R273" i="1"/>
  <c r="R624" i="1"/>
  <c r="R544" i="1"/>
  <c r="R480" i="1"/>
  <c r="R432" i="1"/>
  <c r="R368" i="1"/>
  <c r="R304" i="1"/>
  <c r="R224" i="1"/>
  <c r="R623" i="1"/>
  <c r="R527" i="1"/>
  <c r="R431" i="1"/>
  <c r="R271" i="1"/>
  <c r="R747" i="1"/>
  <c r="R731" i="1"/>
  <c r="R715" i="1"/>
  <c r="R699" i="1"/>
  <c r="R683" i="1"/>
  <c r="R667" i="1"/>
  <c r="R651" i="1"/>
  <c r="R635" i="1"/>
  <c r="R619" i="1"/>
  <c r="R603" i="1"/>
  <c r="R587" i="1"/>
  <c r="R571" i="1"/>
  <c r="R555" i="1"/>
  <c r="R539" i="1"/>
  <c r="R523" i="1"/>
  <c r="R507" i="1"/>
  <c r="R491" i="1"/>
  <c r="R475" i="1"/>
  <c r="R459" i="1"/>
  <c r="R443" i="1"/>
  <c r="R427" i="1"/>
  <c r="R411" i="1"/>
  <c r="R395" i="1"/>
  <c r="R379" i="1"/>
  <c r="R363" i="1"/>
  <c r="R347" i="1"/>
  <c r="R331" i="1"/>
  <c r="R315" i="1"/>
  <c r="R299" i="1"/>
  <c r="R283" i="1"/>
  <c r="R267" i="1"/>
  <c r="R251" i="1"/>
  <c r="R235" i="1"/>
  <c r="R219" i="1"/>
  <c r="R203" i="1"/>
  <c r="R187" i="1"/>
  <c r="R171" i="1"/>
  <c r="R155" i="1"/>
  <c r="R139" i="1"/>
  <c r="R123" i="1"/>
  <c r="R107" i="1"/>
  <c r="R91" i="1"/>
  <c r="R75" i="1"/>
  <c r="R59" i="1"/>
  <c r="R43" i="1"/>
  <c r="R27" i="1"/>
  <c r="R11" i="1"/>
  <c r="R231" i="1"/>
  <c r="R310" i="1"/>
  <c r="R277" i="1"/>
  <c r="R276" i="1"/>
  <c r="R339" i="1"/>
  <c r="R227" i="1"/>
  <c r="R322" i="1"/>
  <c r="R242" i="1"/>
  <c r="R513" i="1"/>
  <c r="R417" i="1"/>
  <c r="R353" i="1"/>
  <c r="R289" i="1"/>
  <c r="R241" i="1"/>
  <c r="R640" i="1"/>
  <c r="R576" i="1"/>
  <c r="R496" i="1"/>
  <c r="R416" i="1"/>
  <c r="R352" i="1"/>
  <c r="R288" i="1"/>
  <c r="R240" i="1"/>
  <c r="R559" i="1"/>
  <c r="R495" i="1"/>
  <c r="R415" i="1"/>
  <c r="R351" i="1"/>
  <c r="R319" i="1"/>
  <c r="R239" i="1"/>
  <c r="R746" i="1"/>
  <c r="R730" i="1"/>
  <c r="R714" i="1"/>
  <c r="R698" i="1"/>
  <c r="R682" i="1"/>
  <c r="R666" i="1"/>
  <c r="R634" i="1"/>
  <c r="R618" i="1"/>
  <c r="R602" i="1"/>
  <c r="R586" i="1"/>
  <c r="R570" i="1"/>
  <c r="R554" i="1"/>
  <c r="R538" i="1"/>
  <c r="R522" i="1"/>
  <c r="R506" i="1"/>
  <c r="R490" i="1"/>
  <c r="R474" i="1"/>
  <c r="R458" i="1"/>
  <c r="R442" i="1"/>
  <c r="R426" i="1"/>
  <c r="R410" i="1"/>
  <c r="R394" i="1"/>
  <c r="R378" i="1"/>
  <c r="R362" i="1"/>
  <c r="R346" i="1"/>
  <c r="R330" i="1"/>
  <c r="R314" i="1"/>
  <c r="R298" i="1"/>
  <c r="R282" i="1"/>
  <c r="R266" i="1"/>
  <c r="R250" i="1"/>
  <c r="R234" i="1"/>
  <c r="R218" i="1"/>
  <c r="R202" i="1"/>
  <c r="R186" i="1"/>
  <c r="R170" i="1"/>
  <c r="R154" i="1"/>
  <c r="R138" i="1"/>
  <c r="R122" i="1"/>
  <c r="R106" i="1"/>
  <c r="R90" i="1"/>
  <c r="R74" i="1"/>
  <c r="R58" i="1"/>
  <c r="R42" i="1"/>
  <c r="R26" i="1"/>
  <c r="R10" i="1"/>
  <c r="R247" i="1"/>
  <c r="R294" i="1"/>
  <c r="R261" i="1"/>
  <c r="R228" i="1"/>
  <c r="R291" i="1"/>
  <c r="R258" i="1"/>
  <c r="R481" i="1"/>
  <c r="H281" i="1"/>
  <c r="R745" i="1"/>
  <c r="R729" i="1"/>
  <c r="R697" i="1"/>
  <c r="R681" i="1"/>
  <c r="R665" i="1"/>
  <c r="R649" i="1"/>
  <c r="R633" i="1"/>
  <c r="R617" i="1"/>
  <c r="R601" i="1"/>
  <c r="R585" i="1"/>
  <c r="R569" i="1"/>
  <c r="R553" i="1"/>
  <c r="R537" i="1"/>
  <c r="R521" i="1"/>
  <c r="R505" i="1"/>
  <c r="R489" i="1"/>
  <c r="R473" i="1"/>
  <c r="R457" i="1"/>
  <c r="R441" i="1"/>
  <c r="R425" i="1"/>
  <c r="R409" i="1"/>
  <c r="R393" i="1"/>
  <c r="R377" i="1"/>
  <c r="R361" i="1"/>
  <c r="R345" i="1"/>
  <c r="R329" i="1"/>
  <c r="R313" i="1"/>
  <c r="R297" i="1"/>
  <c r="R281" i="1"/>
  <c r="R265" i="1"/>
  <c r="R249" i="1"/>
  <c r="R233" i="1"/>
  <c r="R217" i="1"/>
  <c r="R201" i="1"/>
  <c r="R185" i="1"/>
  <c r="R169" i="1"/>
  <c r="R153" i="1"/>
  <c r="R137" i="1"/>
  <c r="R121" i="1"/>
  <c r="R105" i="1"/>
  <c r="R89" i="1"/>
  <c r="R73" i="1"/>
  <c r="R57" i="1"/>
  <c r="R41" i="1"/>
  <c r="R25" i="1"/>
  <c r="R9" i="1"/>
  <c r="C31" i="2"/>
  <c r="H536" i="1"/>
  <c r="H361" i="1"/>
  <c r="H76" i="1"/>
  <c r="H544" i="1"/>
  <c r="H338" i="1"/>
  <c r="H228" i="1"/>
  <c r="H241" i="1"/>
  <c r="H694" i="1"/>
  <c r="H721" i="1"/>
  <c r="H600" i="1"/>
  <c r="H249" i="1"/>
  <c r="H506" i="1"/>
  <c r="H719" i="1"/>
  <c r="H747" i="1"/>
  <c r="H674" i="1"/>
  <c r="H427" i="1"/>
  <c r="H321" i="1"/>
  <c r="H216" i="1"/>
  <c r="H43" i="1"/>
  <c r="H348" i="1"/>
  <c r="H699" i="1"/>
  <c r="H392" i="1"/>
  <c r="H466" i="1"/>
  <c r="H451" i="1"/>
  <c r="H436" i="1"/>
  <c r="H284" i="1"/>
  <c r="H603" i="1"/>
  <c r="H298" i="1"/>
  <c r="H67" i="1"/>
  <c r="H32" i="1"/>
  <c r="H746" i="1"/>
  <c r="H660" i="1"/>
  <c r="H553" i="1"/>
  <c r="H273" i="1"/>
  <c r="H259" i="1"/>
  <c r="H538" i="1"/>
  <c r="H713" i="1"/>
  <c r="H520" i="1"/>
  <c r="H698" i="1"/>
  <c r="H562" i="1"/>
  <c r="H268" i="1"/>
  <c r="H132" i="1"/>
  <c r="H504" i="1"/>
  <c r="H339" i="1"/>
  <c r="H209" i="1"/>
  <c r="H457" i="1"/>
  <c r="H307" i="1"/>
  <c r="I606" i="1"/>
  <c r="H633" i="1"/>
  <c r="H425" i="1"/>
  <c r="I254" i="1"/>
  <c r="H695" i="1"/>
  <c r="H683" i="1"/>
  <c r="H641" i="1"/>
  <c r="H448" i="1"/>
  <c r="H409" i="1"/>
  <c r="H395" i="1"/>
  <c r="H316" i="1"/>
  <c r="H264" i="1"/>
  <c r="H225" i="1"/>
  <c r="H200" i="1"/>
  <c r="I590" i="1"/>
  <c r="I238" i="1"/>
  <c r="H706" i="1"/>
  <c r="H555" i="1"/>
  <c r="H473" i="1"/>
  <c r="H435" i="1"/>
  <c r="H355" i="1"/>
  <c r="H288" i="1"/>
  <c r="H113" i="1"/>
  <c r="H12" i="1"/>
  <c r="I526" i="1"/>
  <c r="I222" i="1"/>
  <c r="I510" i="1"/>
  <c r="I206" i="1"/>
  <c r="H745" i="1"/>
  <c r="H705" i="1"/>
  <c r="H681" i="1"/>
  <c r="H625" i="1"/>
  <c r="H513" i="1"/>
  <c r="H472" i="1"/>
  <c r="H393" i="1"/>
  <c r="H299" i="1"/>
  <c r="H274" i="1"/>
  <c r="H235" i="1"/>
  <c r="H169" i="1"/>
  <c r="H139" i="1"/>
  <c r="H81" i="1"/>
  <c r="I494" i="1"/>
  <c r="I190" i="1"/>
  <c r="I478" i="1"/>
  <c r="I174" i="1"/>
  <c r="H651" i="1"/>
  <c r="H595" i="1"/>
  <c r="H512" i="1"/>
  <c r="H483" i="1"/>
  <c r="H444" i="1"/>
  <c r="H432" i="1"/>
  <c r="H196" i="1"/>
  <c r="I462" i="1"/>
  <c r="I158" i="1"/>
  <c r="I446" i="1"/>
  <c r="I142" i="1"/>
  <c r="H727" i="1"/>
  <c r="H579" i="1"/>
  <c r="H523" i="1"/>
  <c r="H323" i="1"/>
  <c r="H297" i="1"/>
  <c r="H219" i="1"/>
  <c r="H179" i="1"/>
  <c r="H121" i="1"/>
  <c r="H65" i="1"/>
  <c r="H50" i="1"/>
  <c r="I430" i="1"/>
  <c r="I126" i="1"/>
  <c r="H4" i="1"/>
  <c r="H690" i="1"/>
  <c r="H634" i="1"/>
  <c r="H442" i="1"/>
  <c r="H376" i="1"/>
  <c r="H362" i="1"/>
  <c r="H283" i="1"/>
  <c r="H258" i="1"/>
  <c r="H91" i="1"/>
  <c r="I414" i="1"/>
  <c r="I110" i="1"/>
  <c r="H604" i="1"/>
  <c r="H592" i="1"/>
  <c r="H218" i="1"/>
  <c r="H178" i="1"/>
  <c r="H148" i="1"/>
  <c r="H120" i="1"/>
  <c r="I398" i="1"/>
  <c r="I94" i="1"/>
  <c r="H33" i="1"/>
  <c r="I734" i="1"/>
  <c r="I382" i="1"/>
  <c r="I78" i="1"/>
  <c r="I718" i="1"/>
  <c r="I366" i="1"/>
  <c r="I62" i="1"/>
  <c r="I654" i="1"/>
  <c r="I334" i="1"/>
  <c r="I46" i="1"/>
  <c r="H658" i="1"/>
  <c r="H545" i="1"/>
  <c r="H426" i="1"/>
  <c r="H386" i="1"/>
  <c r="H372" i="1"/>
  <c r="H345" i="1"/>
  <c r="H332" i="1"/>
  <c r="H240" i="1"/>
  <c r="I638" i="1"/>
  <c r="I286" i="1"/>
  <c r="I30" i="1"/>
  <c r="H735" i="1"/>
  <c r="H475" i="1"/>
  <c r="H449" i="1"/>
  <c r="H396" i="1"/>
  <c r="H226" i="1"/>
  <c r="H201" i="1"/>
  <c r="H72" i="1"/>
  <c r="I622" i="1"/>
  <c r="I270" i="1"/>
  <c r="I14" i="1"/>
  <c r="H586" i="1"/>
  <c r="I586" i="1"/>
  <c r="H379" i="1"/>
  <c r="I379" i="1"/>
  <c r="H49" i="1"/>
  <c r="I49" i="1"/>
  <c r="H684" i="1"/>
  <c r="I684" i="1"/>
  <c r="H672" i="1"/>
  <c r="I648" i="1"/>
  <c r="H648" i="1"/>
  <c r="H609" i="1"/>
  <c r="H598" i="1"/>
  <c r="I598" i="1"/>
  <c r="H585" i="1"/>
  <c r="H572" i="1"/>
  <c r="I572" i="1"/>
  <c r="I560" i="1"/>
  <c r="H560" i="1"/>
  <c r="H546" i="1"/>
  <c r="H486" i="1"/>
  <c r="I486" i="1"/>
  <c r="H463" i="1"/>
  <c r="I463" i="1"/>
  <c r="H450" i="1"/>
  <c r="I450" i="1"/>
  <c r="H438" i="1"/>
  <c r="I438" i="1"/>
  <c r="H401" i="1"/>
  <c r="H390" i="1"/>
  <c r="I390" i="1"/>
  <c r="H378" i="1"/>
  <c r="H354" i="1"/>
  <c r="I354" i="1"/>
  <c r="H341" i="1"/>
  <c r="I341" i="1"/>
  <c r="H329" i="1"/>
  <c r="H257" i="1"/>
  <c r="I257" i="1"/>
  <c r="H685" i="1"/>
  <c r="I685" i="1"/>
  <c r="H597" i="1"/>
  <c r="I597" i="1"/>
  <c r="H499" i="1"/>
  <c r="I499" i="1"/>
  <c r="H340" i="1"/>
  <c r="I340" i="1"/>
  <c r="I739" i="1"/>
  <c r="H739" i="1"/>
  <c r="H646" i="1"/>
  <c r="I646" i="1"/>
  <c r="I570" i="1"/>
  <c r="H570" i="1"/>
  <c r="H461" i="1"/>
  <c r="I461" i="1"/>
  <c r="H400" i="1"/>
  <c r="I400" i="1"/>
  <c r="H364" i="1"/>
  <c r="I364" i="1"/>
  <c r="H352" i="1"/>
  <c r="I352" i="1"/>
  <c r="H738" i="1"/>
  <c r="H715" i="1"/>
  <c r="I682" i="1"/>
  <c r="H682" i="1"/>
  <c r="H645" i="1"/>
  <c r="I645" i="1"/>
  <c r="H619" i="1"/>
  <c r="H607" i="1"/>
  <c r="I607" i="1"/>
  <c r="H583" i="1"/>
  <c r="I583" i="1"/>
  <c r="H569" i="1"/>
  <c r="H557" i="1"/>
  <c r="I557" i="1"/>
  <c r="H497" i="1"/>
  <c r="H460" i="1"/>
  <c r="H411" i="1"/>
  <c r="H399" i="1"/>
  <c r="I399" i="1"/>
  <c r="I363" i="1"/>
  <c r="H363" i="1"/>
  <c r="H351" i="1"/>
  <c r="I351" i="1"/>
  <c r="H304" i="1"/>
  <c r="H292" i="1"/>
  <c r="I292" i="1"/>
  <c r="H267" i="1"/>
  <c r="I267" i="1"/>
  <c r="H102" i="1"/>
  <c r="I102" i="1"/>
  <c r="H16" i="1"/>
  <c r="I16" i="1"/>
  <c r="I702" i="1"/>
  <c r="H726" i="1"/>
  <c r="I726" i="1"/>
  <c r="H704" i="1"/>
  <c r="I704" i="1"/>
  <c r="H693" i="1"/>
  <c r="I693" i="1"/>
  <c r="H669" i="1"/>
  <c r="I669" i="1"/>
  <c r="H657" i="1"/>
  <c r="I657" i="1"/>
  <c r="H632" i="1"/>
  <c r="I632" i="1"/>
  <c r="H509" i="1"/>
  <c r="I509" i="1"/>
  <c r="H291" i="1"/>
  <c r="I291" i="1"/>
  <c r="H59" i="1"/>
  <c r="I59" i="1"/>
  <c r="I686" i="1"/>
  <c r="H439" i="1"/>
  <c r="I439" i="1"/>
  <c r="H367" i="1"/>
  <c r="I367" i="1"/>
  <c r="I659" i="1"/>
  <c r="H659" i="1"/>
  <c r="H571" i="1"/>
  <c r="I571" i="1"/>
  <c r="H748" i="1"/>
  <c r="I748" i="1"/>
  <c r="H737" i="1"/>
  <c r="H725" i="1"/>
  <c r="I725" i="1"/>
  <c r="H714" i="1"/>
  <c r="H703" i="1"/>
  <c r="H668" i="1"/>
  <c r="H631" i="1"/>
  <c r="I631" i="1"/>
  <c r="H618" i="1"/>
  <c r="H605" i="1"/>
  <c r="I605" i="1"/>
  <c r="H594" i="1"/>
  <c r="H581" i="1"/>
  <c r="I581" i="1"/>
  <c r="H568" i="1"/>
  <c r="I568" i="1"/>
  <c r="H531" i="1"/>
  <c r="H508" i="1"/>
  <c r="I496" i="1"/>
  <c r="H496" i="1"/>
  <c r="H482" i="1"/>
  <c r="H459" i="1"/>
  <c r="I459" i="1"/>
  <c r="H410" i="1"/>
  <c r="I410" i="1"/>
  <c r="H375" i="1"/>
  <c r="I375" i="1"/>
  <c r="H325" i="1"/>
  <c r="I325" i="1"/>
  <c r="H314" i="1"/>
  <c r="H303" i="1"/>
  <c r="I303" i="1"/>
  <c r="I670" i="1"/>
  <c r="H487" i="1"/>
  <c r="I487" i="1"/>
  <c r="H330" i="1"/>
  <c r="I330" i="1"/>
  <c r="H717" i="1"/>
  <c r="I717" i="1"/>
  <c r="H485" i="1"/>
  <c r="I485" i="1"/>
  <c r="H724" i="1"/>
  <c r="I724" i="1"/>
  <c r="H680" i="1"/>
  <c r="I680" i="1"/>
  <c r="H642" i="1"/>
  <c r="H630" i="1"/>
  <c r="I630" i="1"/>
  <c r="H580" i="1"/>
  <c r="H519" i="1"/>
  <c r="I519" i="1"/>
  <c r="H495" i="1"/>
  <c r="I495" i="1"/>
  <c r="H471" i="1"/>
  <c r="I471" i="1"/>
  <c r="I434" i="1"/>
  <c r="H434" i="1"/>
  <c r="H423" i="1"/>
  <c r="I423" i="1"/>
  <c r="H374" i="1"/>
  <c r="I374" i="1"/>
  <c r="I337" i="1"/>
  <c r="H337" i="1"/>
  <c r="H324" i="1"/>
  <c r="H277" i="1"/>
  <c r="I277" i="1"/>
  <c r="H157" i="1"/>
  <c r="I157" i="1"/>
  <c r="H573" i="1"/>
  <c r="I573" i="1"/>
  <c r="H415" i="1"/>
  <c r="I415" i="1"/>
  <c r="H728" i="1"/>
  <c r="I728" i="1"/>
  <c r="H437" i="1"/>
  <c r="I437" i="1"/>
  <c r="I353" i="1"/>
  <c r="H353" i="1"/>
  <c r="H191" i="1"/>
  <c r="I191" i="1"/>
  <c r="H147" i="1"/>
  <c r="I147" i="1"/>
  <c r="H736" i="1"/>
  <c r="I736" i="1"/>
  <c r="H629" i="1"/>
  <c r="I629" i="1"/>
  <c r="H617" i="1"/>
  <c r="I617" i="1"/>
  <c r="I593" i="1"/>
  <c r="H593" i="1"/>
  <c r="H554" i="1"/>
  <c r="I554" i="1"/>
  <c r="H530" i="1"/>
  <c r="H518" i="1"/>
  <c r="I518" i="1"/>
  <c r="H481" i="1"/>
  <c r="H470" i="1"/>
  <c r="I470" i="1"/>
  <c r="H433" i="1"/>
  <c r="H422" i="1"/>
  <c r="I422" i="1"/>
  <c r="H385" i="1"/>
  <c r="H373" i="1"/>
  <c r="I373" i="1"/>
  <c r="H336" i="1"/>
  <c r="H313" i="1"/>
  <c r="H212" i="1"/>
  <c r="I212" i="1"/>
  <c r="H70" i="1"/>
  <c r="I70" i="1"/>
  <c r="H701" i="1"/>
  <c r="I701" i="1"/>
  <c r="H628" i="1"/>
  <c r="I628" i="1"/>
  <c r="H616" i="1"/>
  <c r="I616" i="1"/>
  <c r="H541" i="1"/>
  <c r="I541" i="1"/>
  <c r="H493" i="1"/>
  <c r="I493" i="1"/>
  <c r="H421" i="1"/>
  <c r="I421" i="1"/>
  <c r="H408" i="1"/>
  <c r="I408" i="1"/>
  <c r="H347" i="1"/>
  <c r="I347" i="1"/>
  <c r="H696" i="1"/>
  <c r="I696" i="1"/>
  <c r="H635" i="1"/>
  <c r="I635" i="1"/>
  <c r="H319" i="1"/>
  <c r="I319" i="1"/>
  <c r="H559" i="1"/>
  <c r="I559" i="1"/>
  <c r="H389" i="1"/>
  <c r="I389" i="1"/>
  <c r="H608" i="1"/>
  <c r="I608" i="1"/>
  <c r="H722" i="1"/>
  <c r="H712" i="1"/>
  <c r="I712" i="1"/>
  <c r="H700" i="1"/>
  <c r="I700" i="1"/>
  <c r="H652" i="1"/>
  <c r="H627" i="1"/>
  <c r="I627" i="1"/>
  <c r="I564" i="1"/>
  <c r="H564" i="1"/>
  <c r="H540" i="1"/>
  <c r="H516" i="1"/>
  <c r="H492" i="1"/>
  <c r="I492" i="1"/>
  <c r="H456" i="1"/>
  <c r="I456" i="1"/>
  <c r="H420" i="1"/>
  <c r="I420" i="1"/>
  <c r="H384" i="1"/>
  <c r="H346" i="1"/>
  <c r="H335" i="1"/>
  <c r="I335" i="1"/>
  <c r="H223" i="1"/>
  <c r="I223" i="1"/>
  <c r="H125" i="1"/>
  <c r="I125" i="1"/>
  <c r="H26" i="1"/>
  <c r="I26" i="1"/>
  <c r="I350" i="1"/>
  <c r="H711" i="1"/>
  <c r="H664" i="1"/>
  <c r="I640" i="1"/>
  <c r="H640" i="1"/>
  <c r="H614" i="1"/>
  <c r="I614" i="1"/>
  <c r="H602" i="1"/>
  <c r="H591" i="1"/>
  <c r="I591" i="1"/>
  <c r="H563" i="1"/>
  <c r="H552" i="1"/>
  <c r="I552" i="1"/>
  <c r="H528" i="1"/>
  <c r="I528" i="1"/>
  <c r="I505" i="1"/>
  <c r="H505" i="1"/>
  <c r="H491" i="1"/>
  <c r="H455" i="1"/>
  <c r="I455" i="1"/>
  <c r="H443" i="1"/>
  <c r="I443" i="1"/>
  <c r="H406" i="1"/>
  <c r="I406" i="1"/>
  <c r="H394" i="1"/>
  <c r="I394" i="1"/>
  <c r="H733" i="1"/>
  <c r="I733" i="1"/>
  <c r="H675" i="1"/>
  <c r="I675" i="1"/>
  <c r="H639" i="1"/>
  <c r="I639" i="1"/>
  <c r="H613" i="1"/>
  <c r="I613" i="1"/>
  <c r="H539" i="1"/>
  <c r="I539" i="1"/>
  <c r="H527" i="1"/>
  <c r="I527" i="1"/>
  <c r="I515" i="1"/>
  <c r="H515" i="1"/>
  <c r="H454" i="1"/>
  <c r="I454" i="1"/>
  <c r="H418" i="1"/>
  <c r="I418" i="1"/>
  <c r="H405" i="1"/>
  <c r="I405" i="1"/>
  <c r="H357" i="1"/>
  <c r="I357" i="1"/>
  <c r="H310" i="1"/>
  <c r="I310" i="1"/>
  <c r="H234" i="1"/>
  <c r="I234" i="1"/>
  <c r="I574" i="1"/>
  <c r="I318" i="1"/>
  <c r="H742" i="1"/>
  <c r="I742" i="1"/>
  <c r="H342" i="1"/>
  <c r="I342" i="1"/>
  <c r="H647" i="1"/>
  <c r="I647" i="1"/>
  <c r="H596" i="1"/>
  <c r="I596" i="1"/>
  <c r="H498" i="1"/>
  <c r="I498" i="1"/>
  <c r="H744" i="1"/>
  <c r="I744" i="1"/>
  <c r="H732" i="1"/>
  <c r="I732" i="1"/>
  <c r="H710" i="1"/>
  <c r="I710" i="1"/>
  <c r="I687" i="1"/>
  <c r="H687" i="1"/>
  <c r="H663" i="1"/>
  <c r="I663" i="1"/>
  <c r="H612" i="1"/>
  <c r="I576" i="1"/>
  <c r="H576" i="1"/>
  <c r="H550" i="1"/>
  <c r="I550" i="1"/>
  <c r="H514" i="1"/>
  <c r="H453" i="1"/>
  <c r="I453" i="1"/>
  <c r="I417" i="1"/>
  <c r="H417" i="1"/>
  <c r="H404" i="1"/>
  <c r="I369" i="1"/>
  <c r="H369" i="1"/>
  <c r="H356" i="1"/>
  <c r="H37" i="1"/>
  <c r="I37" i="1"/>
  <c r="I558" i="1"/>
  <c r="I302" i="1"/>
  <c r="H547" i="1"/>
  <c r="I547" i="1"/>
  <c r="H535" i="1"/>
  <c r="I535" i="1"/>
  <c r="H716" i="1"/>
  <c r="I716" i="1"/>
  <c r="H584" i="1"/>
  <c r="I584" i="1"/>
  <c r="H743" i="1"/>
  <c r="H731" i="1"/>
  <c r="H662" i="1"/>
  <c r="I662" i="1"/>
  <c r="H637" i="1"/>
  <c r="I637" i="1"/>
  <c r="H624" i="1"/>
  <c r="H575" i="1"/>
  <c r="I575" i="1"/>
  <c r="H549" i="1"/>
  <c r="I549" i="1"/>
  <c r="H525" i="1"/>
  <c r="I525" i="1"/>
  <c r="H503" i="1"/>
  <c r="I503" i="1"/>
  <c r="H476" i="1"/>
  <c r="H465" i="1"/>
  <c r="H441" i="1"/>
  <c r="I441" i="1"/>
  <c r="H416" i="1"/>
  <c r="H368" i="1"/>
  <c r="H344" i="1"/>
  <c r="I344" i="1"/>
  <c r="H320" i="1"/>
  <c r="H308" i="1"/>
  <c r="H245" i="1"/>
  <c r="I245" i="1"/>
  <c r="H136" i="1"/>
  <c r="I136" i="1"/>
  <c r="I542" i="1"/>
  <c r="H697" i="1"/>
  <c r="I697" i="1"/>
  <c r="H673" i="1"/>
  <c r="H661" i="1"/>
  <c r="I661" i="1"/>
  <c r="H649" i="1"/>
  <c r="H636" i="1"/>
  <c r="I636" i="1"/>
  <c r="H587" i="1"/>
  <c r="I587" i="1"/>
  <c r="H561" i="1"/>
  <c r="H537" i="1"/>
  <c r="I537" i="1"/>
  <c r="H524" i="1"/>
  <c r="H488" i="1"/>
  <c r="I488" i="1"/>
  <c r="H428" i="1"/>
  <c r="I428" i="1"/>
  <c r="H380" i="1"/>
  <c r="I380" i="1"/>
  <c r="H331" i="1"/>
  <c r="I331" i="1"/>
  <c r="H276" i="1"/>
  <c r="H256" i="1"/>
  <c r="H244" i="1"/>
  <c r="H233" i="1"/>
  <c r="H211" i="1"/>
  <c r="H156" i="1"/>
  <c r="H146" i="1"/>
  <c r="H58" i="1"/>
  <c r="H48" i="1"/>
  <c r="H25" i="1"/>
  <c r="I653" i="1"/>
  <c r="I621" i="1"/>
  <c r="I589" i="1"/>
  <c r="I477" i="1"/>
  <c r="I445" i="1"/>
  <c r="I429" i="1"/>
  <c r="I413" i="1"/>
  <c r="I397" i="1"/>
  <c r="I381" i="1"/>
  <c r="I365" i="1"/>
  <c r="I349" i="1"/>
  <c r="I333" i="1"/>
  <c r="I317" i="1"/>
  <c r="I301" i="1"/>
  <c r="I285" i="1"/>
  <c r="I269" i="1"/>
  <c r="I253" i="1"/>
  <c r="I237" i="1"/>
  <c r="I221" i="1"/>
  <c r="I205" i="1"/>
  <c r="I189" i="1"/>
  <c r="I173" i="1"/>
  <c r="I141" i="1"/>
  <c r="I109" i="1"/>
  <c r="I93" i="1"/>
  <c r="I77" i="1"/>
  <c r="I61" i="1"/>
  <c r="I45" i="1"/>
  <c r="I29" i="1"/>
  <c r="I13" i="1"/>
  <c r="H265" i="1"/>
  <c r="H112" i="1"/>
  <c r="H100" i="1"/>
  <c r="H90" i="1"/>
  <c r="H80" i="1"/>
  <c r="H68" i="1"/>
  <c r="I620" i="1"/>
  <c r="I588" i="1"/>
  <c r="I556" i="1"/>
  <c r="I412" i="1"/>
  <c r="I300" i="1"/>
  <c r="I252" i="1"/>
  <c r="I236" i="1"/>
  <c r="I220" i="1"/>
  <c r="I204" i="1"/>
  <c r="I188" i="1"/>
  <c r="I172" i="1"/>
  <c r="I140" i="1"/>
  <c r="I124" i="1"/>
  <c r="I108" i="1"/>
  <c r="I92" i="1"/>
  <c r="I60" i="1"/>
  <c r="I44" i="1"/>
  <c r="I28" i="1"/>
  <c r="H275" i="1"/>
  <c r="H210" i="1"/>
  <c r="H155" i="1"/>
  <c r="H145" i="1"/>
  <c r="H122" i="1"/>
  <c r="H57" i="1"/>
  <c r="H34" i="1"/>
  <c r="H24" i="1"/>
  <c r="I667" i="1"/>
  <c r="I507" i="1"/>
  <c r="I315" i="1"/>
  <c r="I251" i="1"/>
  <c r="I203" i="1"/>
  <c r="I187" i="1"/>
  <c r="I171" i="1"/>
  <c r="I123" i="1"/>
  <c r="I107" i="1"/>
  <c r="I75" i="1"/>
  <c r="I27" i="1"/>
  <c r="I11" i="1"/>
  <c r="H177" i="1"/>
  <c r="H99" i="1"/>
  <c r="H89" i="1"/>
  <c r="I730" i="1"/>
  <c r="I666" i="1"/>
  <c r="I650" i="1"/>
  <c r="I522" i="1"/>
  <c r="I490" i="1"/>
  <c r="I474" i="1"/>
  <c r="I458" i="1"/>
  <c r="I282" i="1"/>
  <c r="I266" i="1"/>
  <c r="I250" i="1"/>
  <c r="I202" i="1"/>
  <c r="I186" i="1"/>
  <c r="I170" i="1"/>
  <c r="I154" i="1"/>
  <c r="I138" i="1"/>
  <c r="I106" i="1"/>
  <c r="I74" i="1"/>
  <c r="I42" i="1"/>
  <c r="I10" i="1"/>
  <c r="I729" i="1"/>
  <c r="I665" i="1"/>
  <c r="I601" i="1"/>
  <c r="I521" i="1"/>
  <c r="I489" i="1"/>
  <c r="I377" i="1"/>
  <c r="I217" i="1"/>
  <c r="I185" i="1"/>
  <c r="I153" i="1"/>
  <c r="I137" i="1"/>
  <c r="I105" i="1"/>
  <c r="I73" i="1"/>
  <c r="I41" i="1"/>
  <c r="I9" i="1"/>
  <c r="H689" i="1"/>
  <c r="H644" i="1"/>
  <c r="H611" i="1"/>
  <c r="H403" i="1"/>
  <c r="H328" i="1"/>
  <c r="H306" i="1"/>
  <c r="H176" i="1"/>
  <c r="H131" i="1"/>
  <c r="H98" i="1"/>
  <c r="H88" i="1"/>
  <c r="I440" i="1"/>
  <c r="I424" i="1"/>
  <c r="I360" i="1"/>
  <c r="I312" i="1"/>
  <c r="I296" i="1"/>
  <c r="I280" i="1"/>
  <c r="I248" i="1"/>
  <c r="I232" i="1"/>
  <c r="I184" i="1"/>
  <c r="I168" i="1"/>
  <c r="I152" i="1"/>
  <c r="I104" i="1"/>
  <c r="I56" i="1"/>
  <c r="I40" i="1"/>
  <c r="I8" i="1"/>
  <c r="I679" i="1"/>
  <c r="I615" i="1"/>
  <c r="I599" i="1"/>
  <c r="I567" i="1"/>
  <c r="I551" i="1"/>
  <c r="I407" i="1"/>
  <c r="I391" i="1"/>
  <c r="I359" i="1"/>
  <c r="I343" i="1"/>
  <c r="I327" i="1"/>
  <c r="I311" i="1"/>
  <c r="I295" i="1"/>
  <c r="I279" i="1"/>
  <c r="I263" i="1"/>
  <c r="I247" i="1"/>
  <c r="I231" i="1"/>
  <c r="I215" i="1"/>
  <c r="I199" i="1"/>
  <c r="I183" i="1"/>
  <c r="I167" i="1"/>
  <c r="I151" i="1"/>
  <c r="I135" i="1"/>
  <c r="I119" i="1"/>
  <c r="I103" i="1"/>
  <c r="I87" i="1"/>
  <c r="I71" i="1"/>
  <c r="I55" i="1"/>
  <c r="I39" i="1"/>
  <c r="I23" i="1"/>
  <c r="I7" i="1"/>
  <c r="H707" i="1"/>
  <c r="H643" i="1"/>
  <c r="H610" i="1"/>
  <c r="H532" i="1"/>
  <c r="H500" i="1"/>
  <c r="H467" i="1"/>
  <c r="H402" i="1"/>
  <c r="H305" i="1"/>
  <c r="H162" i="1"/>
  <c r="H130" i="1"/>
  <c r="H97" i="1"/>
  <c r="H20" i="1"/>
  <c r="I678" i="1"/>
  <c r="I582" i="1"/>
  <c r="I566" i="1"/>
  <c r="I534" i="1"/>
  <c r="I502" i="1"/>
  <c r="I358" i="1"/>
  <c r="I326" i="1"/>
  <c r="I294" i="1"/>
  <c r="I278" i="1"/>
  <c r="I262" i="1"/>
  <c r="I246" i="1"/>
  <c r="I230" i="1"/>
  <c r="I214" i="1"/>
  <c r="I198" i="1"/>
  <c r="I182" i="1"/>
  <c r="I166" i="1"/>
  <c r="I150" i="1"/>
  <c r="I134" i="1"/>
  <c r="I118" i="1"/>
  <c r="I86" i="1"/>
  <c r="I54" i="1"/>
  <c r="I38" i="1"/>
  <c r="I22" i="1"/>
  <c r="I6" i="1"/>
  <c r="H260" i="1"/>
  <c r="H227" i="1"/>
  <c r="H195" i="1"/>
  <c r="H64" i="1"/>
  <c r="H52" i="1"/>
  <c r="I741" i="1"/>
  <c r="I709" i="1"/>
  <c r="I677" i="1"/>
  <c r="I565" i="1"/>
  <c r="I533" i="1"/>
  <c r="I517" i="1"/>
  <c r="I501" i="1"/>
  <c r="I469" i="1"/>
  <c r="I309" i="1"/>
  <c r="I293" i="1"/>
  <c r="I261" i="1"/>
  <c r="I229" i="1"/>
  <c r="I213" i="1"/>
  <c r="I197" i="1"/>
  <c r="I181" i="1"/>
  <c r="I165" i="1"/>
  <c r="I149" i="1"/>
  <c r="I133" i="1"/>
  <c r="I117" i="1"/>
  <c r="I101" i="1"/>
  <c r="I85" i="1"/>
  <c r="I69" i="1"/>
  <c r="I53" i="1"/>
  <c r="I21" i="1"/>
  <c r="I5" i="1"/>
  <c r="H161" i="1"/>
  <c r="H129" i="1"/>
  <c r="H19" i="1"/>
  <c r="I740" i="1"/>
  <c r="I708" i="1"/>
  <c r="I692" i="1"/>
  <c r="I676" i="1"/>
  <c r="I548" i="1"/>
  <c r="I484" i="1"/>
  <c r="I468" i="1"/>
  <c r="I452" i="1"/>
  <c r="I180" i="1"/>
  <c r="I164" i="1"/>
  <c r="I116" i="1"/>
  <c r="I84" i="1"/>
  <c r="I36" i="1"/>
  <c r="H51" i="1"/>
  <c r="I419" i="1"/>
  <c r="I387" i="1"/>
  <c r="I371" i="1"/>
  <c r="I243" i="1"/>
  <c r="I163" i="1"/>
  <c r="I115" i="1"/>
  <c r="I83" i="1"/>
  <c r="I35" i="1"/>
  <c r="H290" i="1"/>
  <c r="H193" i="1"/>
  <c r="H160" i="1"/>
  <c r="H128" i="1"/>
  <c r="H18" i="1"/>
  <c r="I626" i="1"/>
  <c r="I578" i="1"/>
  <c r="I370" i="1"/>
  <c r="I322" i="1"/>
  <c r="I242" i="1"/>
  <c r="I194" i="1"/>
  <c r="I114" i="1"/>
  <c r="I82" i="1"/>
  <c r="I66" i="1"/>
  <c r="I577" i="1"/>
  <c r="I529" i="1"/>
  <c r="I289" i="1"/>
  <c r="I17" i="1"/>
  <c r="H464" i="1"/>
  <c r="H192" i="1"/>
  <c r="I720" i="1"/>
  <c r="I688" i="1"/>
  <c r="I656" i="1"/>
  <c r="I480" i="1"/>
  <c r="I272" i="1"/>
  <c r="I224" i="1"/>
  <c r="I144" i="1"/>
  <c r="I96" i="1"/>
  <c r="I671" i="1"/>
  <c r="I655" i="1"/>
  <c r="I623" i="1"/>
  <c r="I543" i="1"/>
  <c r="I511" i="1"/>
  <c r="I479" i="1"/>
  <c r="I447" i="1"/>
  <c r="I431" i="1"/>
  <c r="I383" i="1"/>
  <c r="I287" i="1"/>
  <c r="I271" i="1"/>
  <c r="I255" i="1"/>
  <c r="I239" i="1"/>
  <c r="I207" i="1"/>
  <c r="I175" i="1"/>
  <c r="I159" i="1"/>
  <c r="I143" i="1"/>
  <c r="I127" i="1"/>
  <c r="I111" i="1"/>
  <c r="I95" i="1"/>
  <c r="I79" i="1"/>
  <c r="I63" i="1"/>
  <c r="I47" i="1"/>
  <c r="I31" i="1"/>
  <c r="I15" i="1"/>
  <c r="U15" i="1" l="1"/>
  <c r="U13" i="1"/>
  <c r="U8" i="1"/>
  <c r="U48" i="1"/>
  <c r="U23" i="1"/>
  <c r="U6" i="1"/>
  <c r="U38" i="1" s="1"/>
  <c r="U21" i="1"/>
  <c r="U50" i="1" l="1"/>
  <c r="U52" i="1" s="1"/>
  <c r="U33" i="1"/>
  <c r="U35" i="1" s="1"/>
  <c r="U40" i="1" s="1"/>
  <c r="U25" i="1"/>
</calcChain>
</file>

<file path=xl/sharedStrings.xml><?xml version="1.0" encoding="utf-8"?>
<sst xmlns="http://schemas.openxmlformats.org/spreadsheetml/2006/main" count="138" uniqueCount="72">
  <si>
    <t xml:space="preserve">Date </t>
  </si>
  <si>
    <t xml:space="preserve">Open </t>
  </si>
  <si>
    <t xml:space="preserve">High </t>
  </si>
  <si>
    <t xml:space="preserve">Low </t>
  </si>
  <si>
    <t xml:space="preserve">Close </t>
  </si>
  <si>
    <t>Daily Return</t>
  </si>
  <si>
    <t>% Daily Return</t>
  </si>
  <si>
    <t>Nifty 50 Index</t>
  </si>
  <si>
    <t>-</t>
  </si>
  <si>
    <t>Growth Rate</t>
  </si>
  <si>
    <t>Volume</t>
  </si>
  <si>
    <t>Loow</t>
  </si>
  <si>
    <t>High</t>
  </si>
  <si>
    <t>Open</t>
  </si>
  <si>
    <t>Beta</t>
  </si>
  <si>
    <t>Ex-Date</t>
  </si>
  <si>
    <t>Dividend Amount</t>
  </si>
  <si>
    <t>Dividend Type</t>
  </si>
  <si>
    <t>FINAL</t>
  </si>
  <si>
    <t>INTERIM</t>
  </si>
  <si>
    <t>Year</t>
  </si>
  <si>
    <t>Annual Dividend per Share</t>
  </si>
  <si>
    <t>Current Market Price</t>
  </si>
  <si>
    <t>Low</t>
  </si>
  <si>
    <t>Parameter</t>
  </si>
  <si>
    <t>Value</t>
  </si>
  <si>
    <t>Formula or Explaination</t>
  </si>
  <si>
    <t>Market Variance 
(%)</t>
  </si>
  <si>
    <t xml:space="preserve">Unique Risk 
(%) </t>
  </si>
  <si>
    <t>Total Risk 
 (%)</t>
  </si>
  <si>
    <t>Risk Free Rate 
of Return (%)</t>
  </si>
  <si>
    <t>Using CAPM, 
we calcutale required rate of return by the share holders</t>
  </si>
  <si>
    <t>Market Risk Premium
(%)</t>
  </si>
  <si>
    <t>Market Return 
(%)</t>
  </si>
  <si>
    <t>S.D. of Security Returns (%)</t>
  </si>
  <si>
    <t>Annualized Security Returns 
(%)</t>
  </si>
  <si>
    <t>Coefficient of Variation</t>
  </si>
  <si>
    <t>Beta
(Method 1)</t>
  </si>
  <si>
    <t>Beta
(Method 2)</t>
  </si>
  <si>
    <t>Beta of Stock</t>
  </si>
  <si>
    <t>Total and Unique Risk</t>
  </si>
  <si>
    <t>Annualized Rate of Return (%)</t>
  </si>
  <si>
    <t>Annualized Rate
 of Return of Stock(%)</t>
  </si>
  <si>
    <t>Annualized Rate
 of Return of Market(%)</t>
  </si>
  <si>
    <t xml:space="preserve"> Required Rate of Return by the Share Holders</t>
  </si>
  <si>
    <t>Average Dividend Yield (%)</t>
  </si>
  <si>
    <t>Average Industry Dividend Yield (%)</t>
  </si>
  <si>
    <t>Dividend Yield (%)</t>
  </si>
  <si>
    <t>Solar Industries India Ltd.</t>
  </si>
  <si>
    <t xml:space="preserve">Competitor/ Industry Price Analysis </t>
  </si>
  <si>
    <t>Market Capitalization</t>
  </si>
  <si>
    <t>Interpretaions</t>
  </si>
  <si>
    <t xml:space="preserve">Company </t>
  </si>
  <si>
    <t>88310 Cr.</t>
  </si>
  <si>
    <t>The beta of 0.6742 for Solar Industries India Ltd, derived from the past 3 years of data, suggests that the stock is less volatile than the broader market. A beta of 0.6742 implies that for every 1% change in the overall market, Solar Industries' stock tends to move by only 0.6742% in the same direction, demonstrating lower sensitivity to market fluctuations. This indicates that the stock is relatively stable, which can be appealing during periods of market volatility. For context, the average beta of the Indian stock market is typically close to 1.0, meaning that the broader market tends to move in lockstep with its own fluctuations. By comparison, if competitors in the explosives and defense sector like Aarti Industries or Deepak Nitrite have betas around 0.9 to 1.1, Solar Industries' beta of 0.6742 places it in the lower-risk category, as it is less exposed to market swings. In the broader industry, companies with a beta higher than 1, such as Linde India (around 1.2) or Chemcon Speciality Chemicals (around 1.1), would be expected to exhibit higher volatility and therefore greater risk. This positioning gives Solar Industries an edge for investors seeking a lower-risk exposure within an otherwise cyclical and potentially more volatile sector. The low beta also suggests that it could be more resilient during market downturns, making it a more conservative investment choice relative to its peers.</t>
  </si>
  <si>
    <t>The annualized rate of return of 55.3424% for Solar Industries India Ltd over the past three years reflects strong performance, significantly outperforming broader market averages. This return means that, on average, the stock has delivered a 55.34% return per year over the period, which is exceptionally high, especially compared to the Indian stock market’s long-term average annual return of around 12-15%. When compared to industry peers, such as Aarti Industries or Deepak Nitrite, which may have annualized returns of around 20-30%, Solar Industries stands out for its superior growth. This robust return suggests the company has successfully capitalized on favorable market conditions, industry growth, and operational efficiency, making it an attractive option for investors seeking high returns within the sector.</t>
  </si>
  <si>
    <t>The security variance of 5.21277 for Solar Industries India Ltd indicates a relatively high level of price fluctuation or risk over the past three years. Variance is a measure of how much the stock's returns deviate from its average return, and in this case, a variance of 5.21277 suggests significant volatility in the stock's price. For context, this is notably higher than the broader market variance, which tends to be around 2-3 for most large-cap stocks. When compared to industry peers like Aarti Industries or Deepak Nitrite, which may have variances in the range of 2-4, Solar Industries shows higher volatility, reflecting either periods of rapid growth or potential sensitivity to market or sector-specific events. While a higher variance can indicate growth potential, it also suggests increased risk for investors, particularly those more sensitive to price fluctuations.</t>
  </si>
  <si>
    <t>The unique risk of 4.85 for Solar Industries India Ltd refers to the portion of the stock's total risk that is specific to the company, rather than being related to broader market movements. A unique risk of 4.85 indicates that the company's stock price has exhibited a notable degree of idiosyncratic risk, which is not explained by market or sector-wide factors. This means that 4.85 represents the level of risk due to company-specific events or performance, such as operational challenges, management decisions, or other internal factors. In comparison to industry peers like Aarti Industries or Deepak Nitrite, which may have unique risks in the range of 2-4, Solar Industries shows relatively higher idiosyncratic risk. While higher unique risk can offer higher return potential, it also suggests that the stock might be more susceptible to company-specific shocks, which could be a consideration for more risk-averse investors.</t>
  </si>
  <si>
    <t>The required rate of return by the shareholders for Solar Industries India Ltd, calculated at 9.757%, represents the minimum return that investors expect to earn for holding the stock, considering its risk and the market environment. This rate is a reflection of the company’s perceived risk, combining both market and company-specific factors. A required return of 9.757% suggests that shareholders expect nearly 10% annual returns, which is higher than the average risk-free rate (around 6-7% in India) and also above the broader market return of 12-15%. When compared to industry peers like Aarti Industries or Deepak Nitrite, which may have required returns in the range of 8-10%, Solar Industries’ 9.757% reflects a reasonable expectation of returns based on its stability, growth prospects, and risk profile. This required return serves as a benchmark for investors, ensuring that the stock compensates them adequately for its associated risk, and suggests a balanced outlook between growth potential and risk.</t>
  </si>
  <si>
    <t>The coefficient of variation (CV) for Solar Industries India Ltd, calculated at 0.2045, measures the level of risk (standard deviation) relative to the company's average performance. This low CV indicates that the company has demonstrated consistent financial results over the analyzed period, reflecting stability in its operations. A CV of 0.2045 is lower than the broader industry average, which typically ranges between 0.25 and 0.30 for the explosives and chemicals sector, suggesting that Solar Industries carries relatively lower risk compared to the market. When compared to industry peers such as Aarti Industries and Deepak Nitrite, which may have CVs ranging from 0.19 to 0.23, Solar Industries' CV reflects competitive stability, albeit with slight room for improvement. This level of variability aligns with investors’ expectations of a balanced risk-reward profile, indicating that Solar Industries manages its operational and market challenges effectively while maintaining reliable performance. It positions the company as a relatively stable investment choice in its industry.</t>
  </si>
  <si>
    <t xml:space="preserve">Annualized Rate of Return </t>
  </si>
  <si>
    <t>Security Variance</t>
  </si>
  <si>
    <t>Unique Risk</t>
  </si>
  <si>
    <t>Required Rate of Return</t>
  </si>
  <si>
    <t xml:space="preserve">  Deepak Nitrite</t>
  </si>
  <si>
    <t xml:space="preserve">      Solar Industries </t>
  </si>
  <si>
    <t>Close</t>
  </si>
  <si>
    <t>Aarti Industries Ltd</t>
  </si>
  <si>
    <t>Correlation(price, Volume)</t>
  </si>
  <si>
    <t>Solar Industries</t>
  </si>
  <si>
    <t>Deepak Nitrite</t>
  </si>
  <si>
    <t>Aarti Industries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</si>
</sst>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b/>
      <sz val="10"/>
      <color rgb="FF373A3C"/>
      <name val="Arial"/>
      <family val="2"/>
    </font>
    <font>
      <sz val="10"/>
      <color rgb="FF373A3C"/>
      <name val="Arial"/>
      <family val="2"/>
    </font>
    <font>
      <b/>
      <sz val="16"/>
      <color rgb="FFFF0000"/>
      <name val="Aptos Narrow"/>
      <family val="2"/>
      <scheme val="minor"/>
    </font>
    <font>
      <b/>
      <sz val="22"/>
      <color theme="1"/>
      <name val="Aptos Narrow"/>
      <family val="2"/>
      <scheme val="minor"/>
    </font>
    <font>
      <b/>
      <sz val="14"/>
      <color theme="1"/>
      <name val="Aptos Narrow"/>
      <family val="2"/>
      <scheme val="minor"/>
    </font>
    <font>
      <sz val="12"/>
      <color theme="1"/>
      <name val="Aptos Narrow"/>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3" tint="0.89999084444715716"/>
        <bgColor indexed="64"/>
      </patternFill>
    </fill>
    <fill>
      <patternFill patternType="solid">
        <fgColor rgb="FF75ADE5"/>
        <bgColor indexed="64"/>
      </patternFill>
    </fill>
    <fill>
      <patternFill patternType="solid">
        <fgColor theme="0" tint="-0.249977111117893"/>
        <bgColor indexed="64"/>
      </patternFill>
    </fill>
    <fill>
      <patternFill patternType="solid">
        <fgColor theme="0"/>
        <bgColor indexed="64"/>
      </patternFill>
    </fill>
    <fill>
      <patternFill patternType="solid">
        <fgColor rgb="FFDAE9F8"/>
        <bgColor indexed="64"/>
      </patternFill>
    </fill>
    <fill>
      <patternFill patternType="solid">
        <fgColor theme="5" tint="0.79998168889431442"/>
        <bgColor indexed="64"/>
      </patternFill>
    </fill>
    <fill>
      <patternFill patternType="solid">
        <fgColor theme="3" tint="0.499984740745262"/>
        <bgColor indexed="64"/>
      </patternFill>
    </fill>
  </fills>
  <borders count="5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style="thin">
        <color indexed="64"/>
      </top>
      <bottom/>
      <diagonal/>
    </border>
    <border>
      <left/>
      <right/>
      <top style="medium">
        <color indexed="64"/>
      </top>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thin">
        <color indexed="64"/>
      </left>
      <right style="thin">
        <color indexed="64"/>
      </right>
      <top style="thin">
        <color indexed="64"/>
      </top>
      <bottom/>
      <diagonal/>
    </border>
  </borders>
  <cellStyleXfs count="1">
    <xf numFmtId="0" fontId="0" fillId="0" borderId="0"/>
  </cellStyleXfs>
  <cellXfs count="155">
    <xf numFmtId="0" fontId="0" fillId="0" borderId="0" xfId="0"/>
    <xf numFmtId="0" fontId="0" fillId="2" borderId="0" xfId="0" applyFill="1"/>
    <xf numFmtId="0" fontId="0" fillId="3" borderId="1" xfId="0" applyFill="1" applyBorder="1"/>
    <xf numFmtId="4" fontId="0" fillId="3" borderId="1" xfId="0" applyNumberFormat="1" applyFill="1" applyBorder="1"/>
    <xf numFmtId="3" fontId="0" fillId="3" borderId="1" xfId="0" applyNumberFormat="1" applyFill="1" applyBorder="1"/>
    <xf numFmtId="0" fontId="0" fillId="3" borderId="7" xfId="0" applyFill="1" applyBorder="1"/>
    <xf numFmtId="4" fontId="0" fillId="3" borderId="9" xfId="0" applyNumberFormat="1" applyFill="1" applyBorder="1"/>
    <xf numFmtId="3" fontId="0" fillId="3" borderId="9" xfId="0" applyNumberFormat="1" applyFill="1" applyBorder="1"/>
    <xf numFmtId="0" fontId="0" fillId="3" borderId="9" xfId="0" applyFill="1" applyBorder="1"/>
    <xf numFmtId="0" fontId="0" fillId="3" borderId="10" xfId="0" applyFill="1" applyBorder="1"/>
    <xf numFmtId="4" fontId="0" fillId="3" borderId="11" xfId="0" applyNumberFormat="1" applyFill="1" applyBorder="1"/>
    <xf numFmtId="3" fontId="0" fillId="3" borderId="11" xfId="0" applyNumberFormat="1" applyFill="1" applyBorder="1"/>
    <xf numFmtId="0" fontId="0" fillId="3" borderId="11" xfId="0" applyFill="1" applyBorder="1"/>
    <xf numFmtId="0" fontId="0" fillId="3" borderId="12" xfId="0" applyFill="1" applyBorder="1"/>
    <xf numFmtId="0" fontId="0" fillId="4" borderId="16" xfId="0" applyFill="1" applyBorder="1"/>
    <xf numFmtId="0" fontId="0" fillId="4" borderId="2" xfId="0" applyFill="1" applyBorder="1"/>
    <xf numFmtId="0" fontId="0" fillId="3" borderId="22" xfId="0" applyFill="1" applyBorder="1"/>
    <xf numFmtId="0" fontId="0" fillId="3" borderId="23" xfId="0" applyFill="1" applyBorder="1"/>
    <xf numFmtId="0" fontId="0" fillId="3" borderId="14" xfId="0" applyFill="1" applyBorder="1"/>
    <xf numFmtId="15" fontId="0" fillId="4" borderId="20" xfId="0" applyNumberFormat="1" applyFill="1" applyBorder="1"/>
    <xf numFmtId="15" fontId="0" fillId="4" borderId="26" xfId="0" applyNumberFormat="1" applyFill="1" applyBorder="1"/>
    <xf numFmtId="15" fontId="0" fillId="4" borderId="21" xfId="0" applyNumberFormat="1" applyFill="1" applyBorder="1"/>
    <xf numFmtId="4" fontId="0" fillId="3" borderId="24" xfId="0" applyNumberFormat="1" applyFill="1" applyBorder="1"/>
    <xf numFmtId="4" fontId="0" fillId="3" borderId="25" xfId="0" applyNumberFormat="1" applyFill="1" applyBorder="1"/>
    <xf numFmtId="4" fontId="0" fillId="3" borderId="15" xfId="0" applyNumberFormat="1" applyFill="1" applyBorder="1"/>
    <xf numFmtId="0" fontId="0" fillId="3" borderId="4" xfId="0" applyFill="1" applyBorder="1"/>
    <xf numFmtId="0" fontId="0" fillId="3" borderId="5" xfId="0" applyFill="1" applyBorder="1"/>
    <xf numFmtId="0" fontId="0" fillId="4" borderId="26" xfId="0" applyFill="1" applyBorder="1"/>
    <xf numFmtId="0" fontId="0" fillId="4" borderId="21" xfId="0" applyFill="1" applyBorder="1"/>
    <xf numFmtId="15" fontId="3" fillId="2" borderId="0" xfId="0" applyNumberFormat="1" applyFont="1" applyFill="1" applyAlignment="1">
      <alignment vertical="top" wrapText="1"/>
    </xf>
    <xf numFmtId="0" fontId="3" fillId="2" borderId="0" xfId="0" applyFont="1" applyFill="1" applyAlignment="1">
      <alignment horizontal="right" vertical="top" wrapText="1"/>
    </xf>
    <xf numFmtId="0" fontId="3" fillId="2" borderId="0" xfId="0" applyFont="1" applyFill="1" applyAlignment="1">
      <alignment vertical="top" wrapText="1"/>
    </xf>
    <xf numFmtId="0" fontId="1" fillId="2" borderId="0" xfId="0" applyFont="1" applyFill="1" applyAlignment="1">
      <alignment horizontal="center"/>
    </xf>
    <xf numFmtId="0" fontId="0" fillId="4" borderId="0" xfId="0" applyFill="1"/>
    <xf numFmtId="0" fontId="0" fillId="4" borderId="32" xfId="0" applyFill="1" applyBorder="1"/>
    <xf numFmtId="0" fontId="0" fillId="4" borderId="31" xfId="0" applyFill="1" applyBorder="1"/>
    <xf numFmtId="0" fontId="0" fillId="3" borderId="3" xfId="0" applyFill="1" applyBorder="1"/>
    <xf numFmtId="0" fontId="0" fillId="3" borderId="13" xfId="0" applyFill="1" applyBorder="1"/>
    <xf numFmtId="0" fontId="0" fillId="3" borderId="6" xfId="0" applyFill="1" applyBorder="1"/>
    <xf numFmtId="0" fontId="0" fillId="3" borderId="8" xfId="0" applyFill="1" applyBorder="1"/>
    <xf numFmtId="0" fontId="0" fillId="4" borderId="2" xfId="0" applyFill="1" applyBorder="1" applyAlignment="1">
      <alignment horizontal="center" vertical="center"/>
    </xf>
    <xf numFmtId="0" fontId="0" fillId="4" borderId="16" xfId="0" applyFill="1" applyBorder="1" applyAlignment="1">
      <alignment horizontal="center" vertical="center"/>
    </xf>
    <xf numFmtId="0" fontId="0" fillId="3" borderId="35" xfId="0" applyFill="1" applyBorder="1"/>
    <xf numFmtId="0" fontId="0" fillId="3" borderId="36" xfId="0" applyFill="1" applyBorder="1"/>
    <xf numFmtId="0" fontId="0" fillId="3" borderId="39" xfId="0" applyFill="1" applyBorder="1"/>
    <xf numFmtId="0" fontId="0" fillId="3" borderId="26" xfId="0" applyFill="1" applyBorder="1"/>
    <xf numFmtId="0" fontId="0" fillId="3" borderId="21" xfId="0" applyFill="1" applyBorder="1"/>
    <xf numFmtId="0" fontId="0" fillId="2" borderId="0" xfId="0" applyFill="1" applyAlignment="1">
      <alignment horizontal="center" vertical="center"/>
    </xf>
    <xf numFmtId="0" fontId="1" fillId="4" borderId="42" xfId="0" applyFont="1" applyFill="1" applyBorder="1" applyAlignment="1">
      <alignment horizontal="center" vertical="center"/>
    </xf>
    <xf numFmtId="0" fontId="0" fillId="2" borderId="0" xfId="0" applyFill="1" applyAlignment="1">
      <alignment vertical="center"/>
    </xf>
    <xf numFmtId="0" fontId="1" fillId="4" borderId="2" xfId="0" applyFont="1" applyFill="1" applyBorder="1" applyAlignment="1">
      <alignment horizontal="center" vertical="center"/>
    </xf>
    <xf numFmtId="15" fontId="3" fillId="4" borderId="33" xfId="0" applyNumberFormat="1" applyFont="1" applyFill="1" applyBorder="1" applyAlignment="1">
      <alignment vertical="top" wrapText="1"/>
    </xf>
    <xf numFmtId="15" fontId="3" fillId="4" borderId="34" xfId="0" applyNumberFormat="1" applyFont="1" applyFill="1" applyBorder="1" applyAlignment="1">
      <alignment vertical="top" wrapText="1"/>
    </xf>
    <xf numFmtId="15" fontId="3" fillId="4" borderId="38" xfId="0" applyNumberFormat="1" applyFont="1" applyFill="1" applyBorder="1" applyAlignment="1">
      <alignment vertical="top" wrapText="1"/>
    </xf>
    <xf numFmtId="0" fontId="0" fillId="3" borderId="41" xfId="0" applyFill="1" applyBorder="1"/>
    <xf numFmtId="0" fontId="2" fillId="4" borderId="27" xfId="0" applyFont="1" applyFill="1" applyBorder="1" applyAlignment="1">
      <alignment horizontal="center" wrapText="1"/>
    </xf>
    <xf numFmtId="0" fontId="2" fillId="4" borderId="2" xfId="0" applyFont="1" applyFill="1" applyBorder="1" applyAlignment="1">
      <alignment horizontal="center" wrapText="1"/>
    </xf>
    <xf numFmtId="0" fontId="2" fillId="4" borderId="29" xfId="0" applyFont="1" applyFill="1" applyBorder="1" applyAlignment="1">
      <alignment horizontal="center" wrapText="1"/>
    </xf>
    <xf numFmtId="0" fontId="0" fillId="3" borderId="2" xfId="0" applyFill="1" applyBorder="1"/>
    <xf numFmtId="0" fontId="0" fillId="4" borderId="41" xfId="0" applyFill="1" applyBorder="1"/>
    <xf numFmtId="0" fontId="1" fillId="4" borderId="2" xfId="0" applyFont="1" applyFill="1" applyBorder="1" applyAlignment="1">
      <alignment horizontal="center"/>
    </xf>
    <xf numFmtId="15" fontId="0" fillId="2" borderId="0" xfId="0" applyNumberFormat="1" applyFill="1"/>
    <xf numFmtId="4" fontId="0" fillId="2" borderId="0" xfId="0" applyNumberFormat="1" applyFill="1"/>
    <xf numFmtId="3" fontId="0" fillId="2" borderId="0" xfId="0" applyNumberFormat="1" applyFill="1"/>
    <xf numFmtId="3" fontId="0" fillId="3" borderId="7" xfId="0" applyNumberFormat="1" applyFill="1" applyBorder="1"/>
    <xf numFmtId="3" fontId="0" fillId="3" borderId="10" xfId="0" applyNumberFormat="1" applyFill="1" applyBorder="1"/>
    <xf numFmtId="3" fontId="0" fillId="3" borderId="12" xfId="0" applyNumberFormat="1" applyFill="1" applyBorder="1"/>
    <xf numFmtId="0" fontId="0" fillId="4" borderId="29" xfId="0" applyFill="1" applyBorder="1"/>
    <xf numFmtId="0" fontId="0" fillId="4" borderId="27" xfId="0" applyFill="1" applyBorder="1"/>
    <xf numFmtId="0" fontId="0" fillId="4" borderId="28" xfId="0" applyFill="1" applyBorder="1"/>
    <xf numFmtId="0" fontId="0" fillId="4" borderId="42" xfId="0" applyFill="1" applyBorder="1" applyAlignment="1">
      <alignment horizontal="center" vertical="center"/>
    </xf>
    <xf numFmtId="0" fontId="0" fillId="3" borderId="40" xfId="0" applyFill="1" applyBorder="1"/>
    <xf numFmtId="0" fontId="0" fillId="5" borderId="0" xfId="0" applyFill="1"/>
    <xf numFmtId="0" fontId="1" fillId="2" borderId="0" xfId="0" applyFont="1" applyFill="1"/>
    <xf numFmtId="0" fontId="6" fillId="4" borderId="27" xfId="0" applyFont="1" applyFill="1" applyBorder="1" applyAlignment="1">
      <alignment horizontal="center" vertical="center"/>
    </xf>
    <xf numFmtId="0" fontId="6" fillId="4" borderId="2" xfId="0" applyFont="1" applyFill="1" applyBorder="1" applyAlignment="1">
      <alignment horizontal="center" vertical="center"/>
    </xf>
    <xf numFmtId="0" fontId="6" fillId="4" borderId="31" xfId="0" applyFont="1" applyFill="1" applyBorder="1" applyAlignment="1">
      <alignment horizontal="center" vertical="center"/>
    </xf>
    <xf numFmtId="0" fontId="0" fillId="3" borderId="2" xfId="0" applyFill="1" applyBorder="1" applyAlignment="1">
      <alignment horizontal="left" vertical="center" wrapText="1"/>
    </xf>
    <xf numFmtId="0" fontId="0" fillId="3" borderId="32" xfId="0" applyFill="1" applyBorder="1" applyAlignment="1">
      <alignment horizontal="left" vertical="center" wrapText="1"/>
    </xf>
    <xf numFmtId="0" fontId="6" fillId="5" borderId="0" xfId="0" applyFont="1" applyFill="1" applyAlignment="1">
      <alignment horizontal="center" vertical="center"/>
    </xf>
    <xf numFmtId="0" fontId="0" fillId="5" borderId="0" xfId="0" applyFill="1" applyAlignment="1">
      <alignment horizontal="left" vertical="center" wrapText="1"/>
    </xf>
    <xf numFmtId="0" fontId="6" fillId="5" borderId="0" xfId="0" applyFont="1" applyFill="1"/>
    <xf numFmtId="15" fontId="0" fillId="4" borderId="0" xfId="0" applyNumberFormat="1" applyFill="1"/>
    <xf numFmtId="0" fontId="0" fillId="6" borderId="0" xfId="0" applyFill="1"/>
    <xf numFmtId="4" fontId="0" fillId="7" borderId="0" xfId="0" applyNumberFormat="1" applyFill="1"/>
    <xf numFmtId="3" fontId="0" fillId="7" borderId="0" xfId="0" applyNumberFormat="1" applyFill="1"/>
    <xf numFmtId="0" fontId="0" fillId="7" borderId="0" xfId="0" applyFill="1"/>
    <xf numFmtId="0" fontId="0" fillId="8" borderId="0" xfId="0" applyFill="1"/>
    <xf numFmtId="3" fontId="7" fillId="7" borderId="0" xfId="0" applyNumberFormat="1" applyFont="1" applyFill="1"/>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4" fillId="2" borderId="0" xfId="0" applyFont="1" applyFill="1" applyAlignment="1">
      <alignment horizontal="center"/>
    </xf>
    <xf numFmtId="0" fontId="0" fillId="4" borderId="27" xfId="0" applyFill="1" applyBorder="1" applyAlignment="1">
      <alignment horizontal="center" vertical="center"/>
    </xf>
    <xf numFmtId="0" fontId="0" fillId="4" borderId="28" xfId="0" applyFill="1" applyBorder="1" applyAlignment="1">
      <alignment horizontal="center" vertical="center"/>
    </xf>
    <xf numFmtId="0" fontId="0" fillId="4" borderId="30" xfId="0" applyFill="1" applyBorder="1" applyAlignment="1">
      <alignment horizontal="center" vertical="center"/>
    </xf>
    <xf numFmtId="0" fontId="1" fillId="4" borderId="47"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41" xfId="0" applyFont="1" applyFill="1" applyBorder="1" applyAlignment="1">
      <alignment horizontal="center" vertical="center" wrapText="1"/>
    </xf>
    <xf numFmtId="0" fontId="0" fillId="3" borderId="47" xfId="0" applyFill="1" applyBorder="1" applyAlignment="1">
      <alignment horizontal="center" vertical="center"/>
    </xf>
    <xf numFmtId="0" fontId="0" fillId="3" borderId="32" xfId="0" applyFill="1" applyBorder="1" applyAlignment="1">
      <alignment horizontal="center" vertical="center"/>
    </xf>
    <xf numFmtId="0" fontId="0" fillId="3" borderId="41" xfId="0" applyFill="1" applyBorder="1" applyAlignment="1">
      <alignment horizontal="center" vertical="center"/>
    </xf>
    <xf numFmtId="0" fontId="1" fillId="4" borderId="17" xfId="0" applyFont="1" applyFill="1" applyBorder="1" applyAlignment="1">
      <alignment horizontal="center" vertical="center"/>
    </xf>
    <xf numFmtId="0" fontId="1" fillId="4" borderId="18" xfId="0" applyFont="1" applyFill="1" applyBorder="1" applyAlignment="1">
      <alignment horizontal="center" vertical="center"/>
    </xf>
    <xf numFmtId="0" fontId="1" fillId="4" borderId="19" xfId="0" applyFont="1" applyFill="1" applyBorder="1" applyAlignment="1">
      <alignment horizontal="center" vertical="center"/>
    </xf>
    <xf numFmtId="0" fontId="1" fillId="4" borderId="49" xfId="0" applyFont="1" applyFill="1" applyBorder="1" applyAlignment="1">
      <alignment horizontal="center" vertical="center" wrapText="1"/>
    </xf>
    <xf numFmtId="0" fontId="0" fillId="3" borderId="49" xfId="0" applyFill="1" applyBorder="1" applyAlignment="1">
      <alignment horizontal="center" vertical="center"/>
    </xf>
    <xf numFmtId="0" fontId="1" fillId="4" borderId="26" xfId="0" applyFont="1" applyFill="1" applyBorder="1" applyAlignment="1">
      <alignment horizontal="center" vertical="center" wrapText="1"/>
    </xf>
    <xf numFmtId="0" fontId="0" fillId="3" borderId="26" xfId="0" applyFill="1" applyBorder="1" applyAlignment="1">
      <alignment horizontal="center" vertical="center"/>
    </xf>
    <xf numFmtId="0" fontId="0" fillId="3" borderId="50" xfId="0" applyFill="1" applyBorder="1" applyAlignment="1">
      <alignment horizontal="center" vertical="center"/>
    </xf>
    <xf numFmtId="0" fontId="0" fillId="3" borderId="39" xfId="0" applyFill="1" applyBorder="1" applyAlignment="1">
      <alignment horizontal="center" vertical="center"/>
    </xf>
    <xf numFmtId="0" fontId="0" fillId="3" borderId="37" xfId="0" applyFill="1" applyBorder="1" applyAlignment="1">
      <alignment horizontal="center" vertical="center"/>
    </xf>
    <xf numFmtId="0" fontId="0" fillId="3" borderId="20" xfId="0" applyFill="1" applyBorder="1" applyAlignment="1">
      <alignment horizontal="center" vertical="center"/>
    </xf>
    <xf numFmtId="0" fontId="1" fillId="4" borderId="20" xfId="0" applyFont="1" applyFill="1" applyBorder="1" applyAlignment="1">
      <alignment horizontal="center" vertical="center" wrapText="1"/>
    </xf>
    <xf numFmtId="0" fontId="0" fillId="4" borderId="27" xfId="0" applyFill="1" applyBorder="1" applyAlignment="1">
      <alignment horizontal="center"/>
    </xf>
    <xf numFmtId="0" fontId="0" fillId="4" borderId="28" xfId="0" applyFill="1" applyBorder="1" applyAlignment="1">
      <alignment horizontal="center"/>
    </xf>
    <xf numFmtId="0" fontId="0" fillId="4" borderId="29" xfId="0" applyFill="1" applyBorder="1" applyAlignment="1">
      <alignment horizontal="center"/>
    </xf>
    <xf numFmtId="0" fontId="0" fillId="3" borderId="43" xfId="0" applyFill="1" applyBorder="1" applyAlignment="1">
      <alignment horizontal="center" vertical="center"/>
    </xf>
    <xf numFmtId="0" fontId="1" fillId="4" borderId="27" xfId="0" applyFont="1" applyFill="1" applyBorder="1" applyAlignment="1">
      <alignment horizontal="center" vertical="center"/>
    </xf>
    <xf numFmtId="0" fontId="1" fillId="4" borderId="28" xfId="0" applyFont="1" applyFill="1" applyBorder="1" applyAlignment="1">
      <alignment horizontal="center" vertical="center"/>
    </xf>
    <xf numFmtId="0" fontId="1" fillId="4" borderId="29" xfId="0" applyFont="1" applyFill="1" applyBorder="1" applyAlignment="1">
      <alignment horizontal="center" vertical="center"/>
    </xf>
    <xf numFmtId="0" fontId="1" fillId="4" borderId="43" xfId="0" applyFont="1" applyFill="1" applyBorder="1" applyAlignment="1">
      <alignment horizontal="center" vertical="center" wrapText="1"/>
    </xf>
    <xf numFmtId="0" fontId="0" fillId="3" borderId="35" xfId="0" applyFill="1" applyBorder="1" applyAlignment="1">
      <alignment horizontal="center" vertical="center"/>
    </xf>
    <xf numFmtId="0" fontId="0" fillId="3" borderId="36" xfId="0" applyFill="1" applyBorder="1" applyAlignment="1">
      <alignment horizontal="center" vertic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9" xfId="0" applyFill="1" applyBorder="1" applyAlignment="1">
      <alignment horizontal="center"/>
    </xf>
    <xf numFmtId="0" fontId="0" fillId="3" borderId="21" xfId="0" applyFill="1" applyBorder="1" applyAlignment="1">
      <alignment horizontal="center" vertical="center"/>
    </xf>
    <xf numFmtId="0" fontId="0" fillId="3" borderId="44" xfId="0" applyFill="1" applyBorder="1" applyAlignment="1">
      <alignment horizontal="center" vertical="center"/>
    </xf>
    <xf numFmtId="0" fontId="1" fillId="4" borderId="38" xfId="0" applyFont="1" applyFill="1" applyBorder="1" applyAlignment="1">
      <alignment horizontal="center" vertical="center" wrapText="1"/>
    </xf>
    <xf numFmtId="0" fontId="1" fillId="4" borderId="33" xfId="0" applyFont="1" applyFill="1" applyBorder="1" applyAlignment="1">
      <alignment horizontal="center" vertical="center"/>
    </xf>
    <xf numFmtId="0" fontId="1" fillId="4" borderId="21" xfId="0" applyFont="1" applyFill="1" applyBorder="1" applyAlignment="1">
      <alignment horizontal="center" vertical="center" wrapText="1"/>
    </xf>
    <xf numFmtId="15" fontId="3" fillId="4" borderId="17" xfId="0" applyNumberFormat="1" applyFont="1" applyFill="1" applyBorder="1" applyAlignment="1">
      <alignment horizontal="center" vertical="top" wrapText="1"/>
    </xf>
    <xf numFmtId="15" fontId="3" fillId="4" borderId="19" xfId="0" applyNumberFormat="1" applyFont="1" applyFill="1" applyBorder="1" applyAlignment="1">
      <alignment horizontal="center" vertical="top" wrapText="1"/>
    </xf>
    <xf numFmtId="0" fontId="0" fillId="4" borderId="30" xfId="0" applyFill="1" applyBorder="1" applyAlignment="1">
      <alignment horizontal="center"/>
    </xf>
    <xf numFmtId="0" fontId="0" fillId="4" borderId="0" xfId="0" applyFill="1"/>
    <xf numFmtId="0" fontId="5" fillId="4" borderId="27" xfId="0" applyFont="1" applyFill="1" applyBorder="1" applyAlignment="1">
      <alignment horizontal="center"/>
    </xf>
    <xf numFmtId="0" fontId="5" fillId="4" borderId="28" xfId="0" applyFont="1" applyFill="1" applyBorder="1" applyAlignment="1">
      <alignment horizontal="center"/>
    </xf>
    <xf numFmtId="0" fontId="5" fillId="4" borderId="29" xfId="0" applyFont="1" applyFill="1"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50" xfId="0" applyBorder="1" applyAlignment="1">
      <alignment horizontal="center"/>
    </xf>
    <xf numFmtId="0" fontId="0" fillId="0" borderId="31" xfId="0" applyBorder="1" applyAlignment="1">
      <alignment horizontal="center"/>
    </xf>
    <xf numFmtId="0" fontId="0" fillId="0" borderId="0" xfId="0" applyAlignment="1">
      <alignment horizontal="center"/>
    </xf>
    <xf numFmtId="0" fontId="0" fillId="0" borderId="45" xfId="0" applyBorder="1" applyAlignment="1">
      <alignment horizontal="center"/>
    </xf>
    <xf numFmtId="0" fontId="0" fillId="0" borderId="42" xfId="0" applyBorder="1" applyAlignment="1">
      <alignment horizontal="center"/>
    </xf>
    <xf numFmtId="0" fontId="0" fillId="0" borderId="16" xfId="0" applyBorder="1" applyAlignment="1">
      <alignment horizontal="center"/>
    </xf>
    <xf numFmtId="0" fontId="0" fillId="0" borderId="44" xfId="0" applyBorder="1" applyAlignment="1">
      <alignment horizontal="center"/>
    </xf>
    <xf numFmtId="0" fontId="1" fillId="9" borderId="1" xfId="0" applyFont="1" applyFill="1" applyBorder="1"/>
    <xf numFmtId="0" fontId="1" fillId="9" borderId="1" xfId="0" applyFont="1" applyFill="1" applyBorder="1" applyAlignment="1">
      <alignment horizontal="left"/>
    </xf>
    <xf numFmtId="0" fontId="0" fillId="9" borderId="1" xfId="0" applyFill="1" applyBorder="1"/>
    <xf numFmtId="0" fontId="0" fillId="9" borderId="23" xfId="0" applyFill="1" applyBorder="1"/>
    <xf numFmtId="0" fontId="0" fillId="9" borderId="51" xfId="0" applyFill="1" applyBorder="1"/>
  </cellXfs>
  <cellStyles count="1">
    <cellStyle name="Normal" xfId="0" builtinId="0"/>
  </cellStyles>
  <dxfs count="0"/>
  <tableStyles count="0" defaultTableStyle="TableStyleMedium2" defaultPivotStyle="PivotStyleLight16"/>
  <colors>
    <mruColors>
      <color rgb="FF75ADE5"/>
      <color rgb="FFDAE9F8"/>
      <color rgb="FFB8F2FA"/>
      <color rgb="FF9D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 Daily Return of Stock</a:t>
            </a:r>
            <a:r>
              <a:rPr lang="en-IN" b="1" baseline="0"/>
              <a:t> v/s % Daily Return of  Market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2"/>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layout>
                <c:manualLayout>
                  <c:x val="-0.45421591825213714"/>
                  <c:y val="0.18744420073507817"/>
                </c:manualLayout>
              </c:layout>
              <c:numFmt formatCode="General" sourceLinked="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rendlineLbl>
          </c:trendline>
          <c:xVal>
            <c:numRef>
              <c:f>'Risk &amp; Returns'!$Q$4:$Q$748</c:f>
              <c:numCache>
                <c:formatCode>General</c:formatCode>
                <c:ptCount val="745"/>
                <c:pt idx="0">
                  <c:v>-0.22699829611844474</c:v>
                </c:pt>
                <c:pt idx="1">
                  <c:v>-0.33400507016901493</c:v>
                </c:pt>
                <c:pt idx="2">
                  <c:v>0.49132883135529659</c:v>
                </c:pt>
                <c:pt idx="3">
                  <c:v>0.84697044115020548</c:v>
                </c:pt>
                <c:pt idx="4">
                  <c:v>-0.13448782553109837</c:v>
                </c:pt>
                <c:pt idx="5">
                  <c:v>-0.14990925086938647</c:v>
                </c:pt>
                <c:pt idx="6">
                  <c:v>-0.79701618453478995</c:v>
                </c:pt>
                <c:pt idx="7">
                  <c:v>1.2820584549279468</c:v>
                </c:pt>
                <c:pt idx="8">
                  <c:v>3.7010951374795147E-2</c:v>
                </c:pt>
                <c:pt idx="9">
                  <c:v>-0.60879816891181127</c:v>
                </c:pt>
                <c:pt idx="10">
                  <c:v>-0.55863593937507927</c:v>
                </c:pt>
                <c:pt idx="11">
                  <c:v>-0.74782176309387682</c:v>
                </c:pt>
                <c:pt idx="12">
                  <c:v>-1.9603372962262451</c:v>
                </c:pt>
                <c:pt idx="13">
                  <c:v>0.49837654414909544</c:v>
                </c:pt>
                <c:pt idx="14">
                  <c:v>-0.50447485767009903</c:v>
                </c:pt>
                <c:pt idx="15">
                  <c:v>0.69594976758608629</c:v>
                </c:pt>
                <c:pt idx="16">
                  <c:v>-2.9071209637180089</c:v>
                </c:pt>
                <c:pt idx="17">
                  <c:v>0.16151341001794267</c:v>
                </c:pt>
                <c:pt idx="18">
                  <c:v>-0.41485990049226129</c:v>
                </c:pt>
                <c:pt idx="19">
                  <c:v>1.0816571670827684</c:v>
                </c:pt>
                <c:pt idx="20">
                  <c:v>1.3674571413592436</c:v>
                </c:pt>
                <c:pt idx="21">
                  <c:v>-1.1777618789022921</c:v>
                </c:pt>
                <c:pt idx="22">
                  <c:v>-1.6540964254769852</c:v>
                </c:pt>
                <c:pt idx="23">
                  <c:v>1.5636594775976036</c:v>
                </c:pt>
                <c:pt idx="24">
                  <c:v>1.7060902268771025</c:v>
                </c:pt>
                <c:pt idx="25">
                  <c:v>0.26960889537628496</c:v>
                </c:pt>
                <c:pt idx="26">
                  <c:v>-3.168377876158826E-2</c:v>
                </c:pt>
                <c:pt idx="27">
                  <c:v>-0.81690108672685213</c:v>
                </c:pt>
                <c:pt idx="28">
                  <c:v>-0.24959336720739594</c:v>
                </c:pt>
                <c:pt idx="29">
                  <c:v>-0.597406045633741</c:v>
                </c:pt>
                <c:pt idx="30">
                  <c:v>0.1567816786091723</c:v>
                </c:pt>
                <c:pt idx="31">
                  <c:v>-1.5259386377866972</c:v>
                </c:pt>
                <c:pt idx="32">
                  <c:v>-2.1842545274709746</c:v>
                </c:pt>
                <c:pt idx="33">
                  <c:v>0.94286814893282733</c:v>
                </c:pt>
                <c:pt idx="34">
                  <c:v>1.1007194030117864</c:v>
                </c:pt>
                <c:pt idx="35">
                  <c:v>0.69092828559547415</c:v>
                </c:pt>
                <c:pt idx="36">
                  <c:v>-0.40327776671390736</c:v>
                </c:pt>
                <c:pt idx="37">
                  <c:v>0.48518709108284935</c:v>
                </c:pt>
                <c:pt idx="38">
                  <c:v>0.8603409174043456</c:v>
                </c:pt>
                <c:pt idx="39">
                  <c:v>-0.11402376220388757</c:v>
                </c:pt>
                <c:pt idx="40">
                  <c:v>-5.6060324394652014E-2</c:v>
                </c:pt>
                <c:pt idx="41">
                  <c:v>0.8724740539236544</c:v>
                </c:pt>
                <c:pt idx="42">
                  <c:v>1.5653406553513529</c:v>
                </c:pt>
                <c:pt idx="43">
                  <c:v>1.0186829459255478</c:v>
                </c:pt>
                <c:pt idx="44">
                  <c:v>0.67395852346920149</c:v>
                </c:pt>
                <c:pt idx="45">
                  <c:v>-1.000543925468256</c:v>
                </c:pt>
                <c:pt idx="46">
                  <c:v>0.37642497703694527</c:v>
                </c:pt>
                <c:pt idx="47">
                  <c:v>1.0700230734251324</c:v>
                </c:pt>
                <c:pt idx="48">
                  <c:v>0.29133547738470578</c:v>
                </c:pt>
                <c:pt idx="49">
                  <c:v>0.86731373662128997</c:v>
                </c:pt>
                <c:pt idx="50">
                  <c:v>0.24955593319917929</c:v>
                </c:pt>
                <c:pt idx="51">
                  <c:v>-1.122807786260816E-2</c:v>
                </c:pt>
                <c:pt idx="52">
                  <c:v>0.28675896635305886</c:v>
                </c:pt>
                <c:pt idx="53">
                  <c:v>-1.0653754349167817</c:v>
                </c:pt>
                <c:pt idx="54">
                  <c:v>-0.96422192838863596</c:v>
                </c:pt>
                <c:pt idx="55">
                  <c:v>-1.0112384605093065</c:v>
                </c:pt>
                <c:pt idx="56">
                  <c:v>-0.78757673030353403</c:v>
                </c:pt>
                <c:pt idx="57">
                  <c:v>-2.6567861430481257</c:v>
                </c:pt>
                <c:pt idx="58">
                  <c:v>0.75135138287141712</c:v>
                </c:pt>
                <c:pt idx="59">
                  <c:v>-0.97118003003828157</c:v>
                </c:pt>
                <c:pt idx="60">
                  <c:v>-4.7924769800385895E-2</c:v>
                </c:pt>
                <c:pt idx="61">
                  <c:v>1.3910694394498744</c:v>
                </c:pt>
                <c:pt idx="62">
                  <c:v>1.3667938303964569</c:v>
                </c:pt>
                <c:pt idx="63">
                  <c:v>1.1557816104705989</c:v>
                </c:pt>
                <c:pt idx="64">
                  <c:v>-1.2362204724409407</c:v>
                </c:pt>
                <c:pt idx="65">
                  <c:v>-0.24999715265202818</c:v>
                </c:pt>
                <c:pt idx="66">
                  <c:v>-1.7281046796412527</c:v>
                </c:pt>
                <c:pt idx="67">
                  <c:v>0.30876748617373162</c:v>
                </c:pt>
                <c:pt idx="68">
                  <c:v>1.1412107084425227</c:v>
                </c:pt>
                <c:pt idx="69">
                  <c:v>0.81339685520905691</c:v>
                </c:pt>
                <c:pt idx="70">
                  <c:v>-1.3126318808804947</c:v>
                </c:pt>
                <c:pt idx="71">
                  <c:v>-3.0616267859969253</c:v>
                </c:pt>
                <c:pt idx="72">
                  <c:v>3.0259220557152107</c:v>
                </c:pt>
                <c:pt idx="73">
                  <c:v>-0.17432696823791452</c:v>
                </c:pt>
                <c:pt idx="74">
                  <c:v>-0.10160372239093292</c:v>
                </c:pt>
                <c:pt idx="75">
                  <c:v>-0.16354033031679019</c:v>
                </c:pt>
                <c:pt idx="76">
                  <c:v>-0.40315345299628869</c:v>
                </c:pt>
                <c:pt idx="77">
                  <c:v>-0.66514981126483497</c:v>
                </c:pt>
                <c:pt idx="78">
                  <c:v>-0.16937550461614492</c:v>
                </c:pt>
                <c:pt idx="79">
                  <c:v>-4.778104991721972</c:v>
                </c:pt>
                <c:pt idx="80">
                  <c:v>2.5261648392566491</c:v>
                </c:pt>
                <c:pt idx="81">
                  <c:v>0.81340344811026266</c:v>
                </c:pt>
                <c:pt idx="82">
                  <c:v>-1.1191563603451296</c:v>
                </c:pt>
                <c:pt idx="83">
                  <c:v>-0.64976710155095885</c:v>
                </c:pt>
                <c:pt idx="84">
                  <c:v>-1.531696170153436</c:v>
                </c:pt>
                <c:pt idx="85">
                  <c:v>-2.3526732264925085</c:v>
                </c:pt>
                <c:pt idx="86">
                  <c:v>0.94747890551372893</c:v>
                </c:pt>
                <c:pt idx="87">
                  <c:v>2.0726326931423249</c:v>
                </c:pt>
                <c:pt idx="88">
                  <c:v>1.5267339029142912</c:v>
                </c:pt>
                <c:pt idx="89">
                  <c:v>0.21422244183453512</c:v>
                </c:pt>
                <c:pt idx="90">
                  <c:v>1.4482470408196924</c:v>
                </c:pt>
                <c:pt idx="91">
                  <c:v>-1.2346410768583291</c:v>
                </c:pt>
                <c:pt idx="92">
                  <c:v>1.8745123927263911</c:v>
                </c:pt>
                <c:pt idx="93">
                  <c:v>1.8361918900052181</c:v>
                </c:pt>
                <c:pt idx="94">
                  <c:v>-0.98021351242693655</c:v>
                </c:pt>
                <c:pt idx="95">
                  <c:v>1.1561200168247971</c:v>
                </c:pt>
                <c:pt idx="96">
                  <c:v>-0.40339580144955989</c:v>
                </c:pt>
                <c:pt idx="97">
                  <c:v>-0.13278710863319998</c:v>
                </c:pt>
                <c:pt idx="98">
                  <c:v>-0.4049875890900117</c:v>
                </c:pt>
                <c:pt idx="99">
                  <c:v>0.40226199498629978</c:v>
                </c:pt>
                <c:pt idx="100">
                  <c:v>0.59981419115084933</c:v>
                </c:pt>
                <c:pt idx="101">
                  <c:v>0.9982511125348521</c:v>
                </c:pt>
                <c:pt idx="102">
                  <c:v>-0.19144771620019144</c:v>
                </c:pt>
                <c:pt idx="103">
                  <c:v>1.1778009991554459</c:v>
                </c:pt>
                <c:pt idx="104">
                  <c:v>2.1671774063478901</c:v>
                </c:pt>
                <c:pt idx="105">
                  <c:v>-0.53175579115291294</c:v>
                </c:pt>
                <c:pt idx="106">
                  <c:v>-0.83391805049728795</c:v>
                </c:pt>
                <c:pt idx="107">
                  <c:v>-0.9439763247817774</c:v>
                </c:pt>
                <c:pt idx="108">
                  <c:v>0.820882618887666</c:v>
                </c:pt>
                <c:pt idx="109">
                  <c:v>-0.61514758762618715</c:v>
                </c:pt>
                <c:pt idx="110">
                  <c:v>-0.81838986814673564</c:v>
                </c:pt>
                <c:pt idx="111">
                  <c:v>-0.31174594844353959</c:v>
                </c:pt>
                <c:pt idx="112">
                  <c:v>-1.7281188396425882</c:v>
                </c:pt>
                <c:pt idx="113">
                  <c:v>-1.2519179091224055</c:v>
                </c:pt>
                <c:pt idx="114">
                  <c:v>1.0490221804211881</c:v>
                </c:pt>
                <c:pt idx="115">
                  <c:v>1.4941747317867322</c:v>
                </c:pt>
                <c:pt idx="116">
                  <c:v>-1.2686429860975232</c:v>
                </c:pt>
                <c:pt idx="117">
                  <c:v>-1.2695121986728355</c:v>
                </c:pt>
                <c:pt idx="118">
                  <c:v>1.4560028783852643</c:v>
                </c:pt>
                <c:pt idx="119">
                  <c:v>-0.94414213292403748</c:v>
                </c:pt>
                <c:pt idx="120">
                  <c:v>1.2128486242839573</c:v>
                </c:pt>
                <c:pt idx="121">
                  <c:v>-0.82632407560430388</c:v>
                </c:pt>
                <c:pt idx="122">
                  <c:v>-0.1955848689230596</c:v>
                </c:pt>
                <c:pt idx="123">
                  <c:v>-2.2936182927043607</c:v>
                </c:pt>
                <c:pt idx="124">
                  <c:v>3.0280136230650158E-2</c:v>
                </c:pt>
                <c:pt idx="125">
                  <c:v>-1.6268398605737182</c:v>
                </c:pt>
                <c:pt idx="126">
                  <c:v>-0.6666158884911243</c:v>
                </c:pt>
                <c:pt idx="127">
                  <c:v>-0.37909807782552957</c:v>
                </c:pt>
                <c:pt idx="128">
                  <c:v>-0.44919812439000439</c:v>
                </c:pt>
                <c:pt idx="129">
                  <c:v>-2.2211775766835138</c:v>
                </c:pt>
                <c:pt idx="130">
                  <c:v>-0.1635247975708525</c:v>
                </c:pt>
                <c:pt idx="131">
                  <c:v>0.38112677930446509</c:v>
                </c:pt>
                <c:pt idx="132">
                  <c:v>2.6321935577536095</c:v>
                </c:pt>
                <c:pt idx="133">
                  <c:v>-0.1168561992213687</c:v>
                </c:pt>
                <c:pt idx="134">
                  <c:v>-2.6532761094314736</c:v>
                </c:pt>
                <c:pt idx="135">
                  <c:v>2.8891039508140728</c:v>
                </c:pt>
                <c:pt idx="136">
                  <c:v>-0.31630103005320193</c:v>
                </c:pt>
                <c:pt idx="137">
                  <c:v>-0.55227663786564718</c:v>
                </c:pt>
                <c:pt idx="138">
                  <c:v>-0.61611829967473397</c:v>
                </c:pt>
                <c:pt idx="139">
                  <c:v>0.90073506470816045</c:v>
                </c:pt>
                <c:pt idx="140">
                  <c:v>1.1273859549849636</c:v>
                </c:pt>
                <c:pt idx="141">
                  <c:v>1.8893193374693134</c:v>
                </c:pt>
                <c:pt idx="142">
                  <c:v>-0.461245753658169</c:v>
                </c:pt>
                <c:pt idx="143">
                  <c:v>-0.37263597746094573</c:v>
                </c:pt>
                <c:pt idx="144">
                  <c:v>0.63700049931155522</c:v>
                </c:pt>
                <c:pt idx="145">
                  <c:v>-0.26280971854703344</c:v>
                </c:pt>
                <c:pt idx="146">
                  <c:v>-8.8939539202739948E-2</c:v>
                </c:pt>
                <c:pt idx="147">
                  <c:v>-0.924587571780771</c:v>
                </c:pt>
                <c:pt idx="148">
                  <c:v>-0.36609843235553918</c:v>
                </c:pt>
                <c:pt idx="149">
                  <c:v>0.74497516239968542</c:v>
                </c:pt>
                <c:pt idx="150">
                  <c:v>-1.6767709869463063</c:v>
                </c:pt>
                <c:pt idx="151">
                  <c:v>-2.6379784962164678</c:v>
                </c:pt>
                <c:pt idx="152">
                  <c:v>-0.26815599959427472</c:v>
                </c:pt>
                <c:pt idx="153">
                  <c:v>-0.25393939779178065</c:v>
                </c:pt>
                <c:pt idx="154">
                  <c:v>-2.1128398594201512</c:v>
                </c:pt>
                <c:pt idx="155">
                  <c:v>-0.43683189458745336</c:v>
                </c:pt>
                <c:pt idx="156">
                  <c:v>0.37041880537483007</c:v>
                </c:pt>
                <c:pt idx="157">
                  <c:v>1.8804376504464104</c:v>
                </c:pt>
                <c:pt idx="158">
                  <c:v>-1.4419264905235696</c:v>
                </c:pt>
                <c:pt idx="159">
                  <c:v>0.93004093866985249</c:v>
                </c:pt>
                <c:pt idx="160">
                  <c:v>0.91664979285386239</c:v>
                </c:pt>
                <c:pt idx="161">
                  <c:v>0.84590028186059385</c:v>
                </c:pt>
                <c:pt idx="162">
                  <c:v>0.11464087089164988</c:v>
                </c:pt>
                <c:pt idx="163">
                  <c:v>-0.32239340828507124</c:v>
                </c:pt>
                <c:pt idx="164">
                  <c:v>-0.11931059364141225</c:v>
                </c:pt>
                <c:pt idx="165">
                  <c:v>-0.17870439314966954</c:v>
                </c:pt>
                <c:pt idx="166">
                  <c:v>0.5288200583416196</c:v>
                </c:pt>
                <c:pt idx="167">
                  <c:v>-0.15471713602793749</c:v>
                </c:pt>
                <c:pt idx="168">
                  <c:v>1.1318177074603764</c:v>
                </c:pt>
                <c:pt idx="169">
                  <c:v>0.89494552777395819</c:v>
                </c:pt>
                <c:pt idx="170">
                  <c:v>0.54360964240775511</c:v>
                </c:pt>
                <c:pt idx="171">
                  <c:v>-2.8359000283592242E-2</c:v>
                </c:pt>
                <c:pt idx="172">
                  <c:v>-0.97249629995067055</c:v>
                </c:pt>
                <c:pt idx="173">
                  <c:v>-0.5707328920246828</c:v>
                </c:pt>
                <c:pt idx="174">
                  <c:v>-0.17536552752142748</c:v>
                </c:pt>
                <c:pt idx="175">
                  <c:v>0.69359701103921034</c:v>
                </c:pt>
                <c:pt idx="176">
                  <c:v>1.428731650175705</c:v>
                </c:pt>
                <c:pt idx="177">
                  <c:v>0.38117762693122387</c:v>
                </c:pt>
                <c:pt idx="178">
                  <c:v>1.1033900327712303</c:v>
                </c:pt>
                <c:pt idx="179">
                  <c:v>0.51086959811390731</c:v>
                </c:pt>
                <c:pt idx="180">
                  <c:v>0.6877343008988166</c:v>
                </c:pt>
                <c:pt idx="181">
                  <c:v>-0.52902457915781154</c:v>
                </c:pt>
                <c:pt idx="182">
                  <c:v>-0.88479345800012899</c:v>
                </c:pt>
                <c:pt idx="183">
                  <c:v>0.95821061220528414</c:v>
                </c:pt>
                <c:pt idx="184">
                  <c:v>1.7293802353110799</c:v>
                </c:pt>
                <c:pt idx="185">
                  <c:v>1.3505930441357237</c:v>
                </c:pt>
                <c:pt idx="186">
                  <c:v>1.0595486136406642</c:v>
                </c:pt>
                <c:pt idx="187">
                  <c:v>3.1141778714602639E-2</c:v>
                </c:pt>
                <c:pt idx="188">
                  <c:v>0.2461740687039006</c:v>
                </c:pt>
                <c:pt idx="189">
                  <c:v>-3.5368915036973196E-2</c:v>
                </c:pt>
                <c:pt idx="190">
                  <c:v>8.9172707398458173E-2</c:v>
                </c:pt>
                <c:pt idx="191">
                  <c:v>0.7334387124586782</c:v>
                </c:pt>
                <c:pt idx="192">
                  <c:v>5.5063879806685589E-2</c:v>
                </c:pt>
                <c:pt idx="193">
                  <c:v>0.70859293688247615</c:v>
                </c:pt>
                <c:pt idx="194">
                  <c:v>0.22169998301150379</c:v>
                </c:pt>
                <c:pt idx="195">
                  <c:v>0.71815415735542154</c:v>
                </c:pt>
                <c:pt idx="196">
                  <c:v>0.66759231988331158</c:v>
                </c:pt>
                <c:pt idx="197">
                  <c:v>6.8266993605193865E-2</c:v>
                </c:pt>
                <c:pt idx="198">
                  <c:v>-1.1029432239022041</c:v>
                </c:pt>
                <c:pt idx="199">
                  <c:v>-1.507732938403971</c:v>
                </c:pt>
                <c:pt idx="200">
                  <c:v>0.49626372872440366</c:v>
                </c:pt>
                <c:pt idx="201">
                  <c:v>0.15616555255298381</c:v>
                </c:pt>
                <c:pt idx="202">
                  <c:v>-0.46861820113093194</c:v>
                </c:pt>
                <c:pt idx="203">
                  <c:v>0.20801885581069271</c:v>
                </c:pt>
                <c:pt idx="204">
                  <c:v>-1.400998923622778</c:v>
                </c:pt>
                <c:pt idx="205">
                  <c:v>2.5784241808131378</c:v>
                </c:pt>
                <c:pt idx="206">
                  <c:v>-1.2190795808393349</c:v>
                </c:pt>
                <c:pt idx="207">
                  <c:v>-1.909615340765753E-2</c:v>
                </c:pt>
                <c:pt idx="208">
                  <c:v>0.72037606652431252</c:v>
                </c:pt>
                <c:pt idx="209">
                  <c:v>-5.7738681520229644E-2</c:v>
                </c:pt>
                <c:pt idx="210">
                  <c:v>-0.17671447019640846</c:v>
                </c:pt>
                <c:pt idx="211">
                  <c:v>0.98925353487210077</c:v>
                </c:pt>
                <c:pt idx="212">
                  <c:v>0.19439567385349277</c:v>
                </c:pt>
                <c:pt idx="213">
                  <c:v>0.57756955367331442</c:v>
                </c:pt>
                <c:pt idx="214">
                  <c:v>0.74541364324403092</c:v>
                </c:pt>
                <c:pt idx="215">
                  <c:v>-0.36690545958643878</c:v>
                </c:pt>
                <c:pt idx="216">
                  <c:v>-0.70179823647850337</c:v>
                </c:pt>
                <c:pt idx="217">
                  <c:v>-1.9384809871681725</c:v>
                </c:pt>
                <c:pt idx="218">
                  <c:v>0.52136661941663676</c:v>
                </c:pt>
                <c:pt idx="219">
                  <c:v>1.100880988523032</c:v>
                </c:pt>
                <c:pt idx="220">
                  <c:v>-0.54949835122431179</c:v>
                </c:pt>
                <c:pt idx="221">
                  <c:v>-0.49976436857833417</c:v>
                </c:pt>
                <c:pt idx="222">
                  <c:v>-1.7155611521401306</c:v>
                </c:pt>
                <c:pt idx="223">
                  <c:v>-1.7951388989083692</c:v>
                </c:pt>
                <c:pt idx="224">
                  <c:v>-5.2302792028806604E-2</c:v>
                </c:pt>
                <c:pt idx="225">
                  <c:v>-0.87491327304586763</c:v>
                </c:pt>
                <c:pt idx="226">
                  <c:v>-0.24023347134400247</c:v>
                </c:pt>
                <c:pt idx="227">
                  <c:v>1.64257555847569</c:v>
                </c:pt>
                <c:pt idx="228">
                  <c:v>-1.210926417208025</c:v>
                </c:pt>
                <c:pt idx="229">
                  <c:v>2.2913601009039355</c:v>
                </c:pt>
                <c:pt idx="230">
                  <c:v>0.33286442865991678</c:v>
                </c:pt>
                <c:pt idx="231">
                  <c:v>-9.8951061055388465E-2</c:v>
                </c:pt>
                <c:pt idx="232">
                  <c:v>-0.42536233767359694</c:v>
                </c:pt>
                <c:pt idx="233">
                  <c:v>-1.4932428513427338</c:v>
                </c:pt>
                <c:pt idx="234">
                  <c:v>0.82462147195373914</c:v>
                </c:pt>
                <c:pt idx="235">
                  <c:v>-0.63800836272746397</c:v>
                </c:pt>
                <c:pt idx="236">
                  <c:v>1.007091073123582</c:v>
                </c:pt>
                <c:pt idx="237">
                  <c:v>0.73374957086414017</c:v>
                </c:pt>
                <c:pt idx="238">
                  <c:v>1.0117376587067866</c:v>
                </c:pt>
                <c:pt idx="239">
                  <c:v>0.14467931800570866</c:v>
                </c:pt>
                <c:pt idx="240">
                  <c:v>0.29522191608731446</c:v>
                </c:pt>
                <c:pt idx="241">
                  <c:v>7.0314479373936645E-2</c:v>
                </c:pt>
                <c:pt idx="242">
                  <c:v>0.87874012164107762</c:v>
                </c:pt>
                <c:pt idx="243">
                  <c:v>-0.41960999957701428</c:v>
                </c:pt>
                <c:pt idx="244">
                  <c:v>0.45649298977422959</c:v>
                </c:pt>
                <c:pt idx="245">
                  <c:v>0.28105170280120623</c:v>
                </c:pt>
                <c:pt idx="246">
                  <c:v>1.2672318798209992</c:v>
                </c:pt>
                <c:pt idx="247">
                  <c:v>0.73949878415740844</c:v>
                </c:pt>
                <c:pt idx="248">
                  <c:v>-0.34471546507656431</c:v>
                </c:pt>
                <c:pt idx="249">
                  <c:v>-0.16673256704555875</c:v>
                </c:pt>
                <c:pt idx="250">
                  <c:v>0.35701030870728878</c:v>
                </c:pt>
                <c:pt idx="251">
                  <c:v>0.47275647659812836</c:v>
                </c:pt>
                <c:pt idx="252">
                  <c:v>-0.25160964247258266</c:v>
                </c:pt>
                <c:pt idx="253">
                  <c:v>-0.70936828771272387</c:v>
                </c:pt>
                <c:pt idx="254">
                  <c:v>1.7833172474234809</c:v>
                </c:pt>
                <c:pt idx="255">
                  <c:v>-0.11199093173184994</c:v>
                </c:pt>
                <c:pt idx="256">
                  <c:v>0.40509243472828793</c:v>
                </c:pt>
                <c:pt idx="257">
                  <c:v>3.3961115880761159E-2</c:v>
                </c:pt>
                <c:pt idx="258">
                  <c:v>-0.3571496470601016</c:v>
                </c:pt>
                <c:pt idx="259">
                  <c:v>-0.19761337556353881</c:v>
                </c:pt>
                <c:pt idx="260">
                  <c:v>-0.80676657025888476</c:v>
                </c:pt>
                <c:pt idx="261">
                  <c:v>0.46393299541022964</c:v>
                </c:pt>
                <c:pt idx="262">
                  <c:v>0.12634152223720016</c:v>
                </c:pt>
                <c:pt idx="263">
                  <c:v>1.1870971273727493</c:v>
                </c:pt>
                <c:pt idx="264">
                  <c:v>0.15499807943043728</c:v>
                </c:pt>
                <c:pt idx="265">
                  <c:v>0.27008413120687091</c:v>
                </c:pt>
                <c:pt idx="266">
                  <c:v>0.29790844567749536</c:v>
                </c:pt>
                <c:pt idx="267">
                  <c:v>0.75356978845797107</c:v>
                </c:pt>
                <c:pt idx="268">
                  <c:v>0.28867144498317526</c:v>
                </c:pt>
                <c:pt idx="269">
                  <c:v>-0.61873754152824689</c:v>
                </c:pt>
                <c:pt idx="270">
                  <c:v>2.6476109990857602E-2</c:v>
                </c:pt>
                <c:pt idx="271">
                  <c:v>-0.31174720136034756</c:v>
                </c:pt>
                <c:pt idx="272">
                  <c:v>-0.44119027503989483</c:v>
                </c:pt>
                <c:pt idx="273">
                  <c:v>0.26319334069663286</c:v>
                </c:pt>
                <c:pt idx="274">
                  <c:v>-0.60587822788007117</c:v>
                </c:pt>
                <c:pt idx="275">
                  <c:v>2.9735194576457858E-3</c:v>
                </c:pt>
                <c:pt idx="276">
                  <c:v>0.59928151093546056</c:v>
                </c:pt>
                <c:pt idx="277">
                  <c:v>0.28106190885640192</c:v>
                </c:pt>
                <c:pt idx="278">
                  <c:v>-1.3150913972444056</c:v>
                </c:pt>
                <c:pt idx="279">
                  <c:v>-0.79229319735649639</c:v>
                </c:pt>
                <c:pt idx="280">
                  <c:v>0.82899994526247045</c:v>
                </c:pt>
                <c:pt idx="281">
                  <c:v>-0.19082052827157561</c:v>
                </c:pt>
                <c:pt idx="282">
                  <c:v>-1.012765633413655</c:v>
                </c:pt>
                <c:pt idx="283">
                  <c:v>-0.3942502651230006</c:v>
                </c:pt>
                <c:pt idx="284">
                  <c:v>-1.7683224519855318</c:v>
                </c:pt>
                <c:pt idx="285">
                  <c:v>1.1669699216029792</c:v>
                </c:pt>
                <c:pt idx="286">
                  <c:v>0.65335894219133772</c:v>
                </c:pt>
                <c:pt idx="287">
                  <c:v>-5.4047197542503006E-2</c:v>
                </c:pt>
                <c:pt idx="288">
                  <c:v>0.37798317009242655</c:v>
                </c:pt>
                <c:pt idx="289">
                  <c:v>-0.47111208839536439</c:v>
                </c:pt>
                <c:pt idx="290">
                  <c:v>0.5089669875671845</c:v>
                </c:pt>
                <c:pt idx="291">
                  <c:v>0.1928841678366944</c:v>
                </c:pt>
                <c:pt idx="292">
                  <c:v>-1.0398984234240332</c:v>
                </c:pt>
                <c:pt idx="293">
                  <c:v>-0.28155041165662642</c:v>
                </c:pt>
                <c:pt idx="294">
                  <c:v>-0.73754387330030446</c:v>
                </c:pt>
                <c:pt idx="295">
                  <c:v>1.3536251116355766</c:v>
                </c:pt>
                <c:pt idx="296">
                  <c:v>-1.0333569045146138</c:v>
                </c:pt>
                <c:pt idx="297">
                  <c:v>-0.10299121085845951</c:v>
                </c:pt>
                <c:pt idx="298">
                  <c:v>-0.20954754494096348</c:v>
                </c:pt>
                <c:pt idx="299">
                  <c:v>0.55100738036307029</c:v>
                </c:pt>
                <c:pt idx="300">
                  <c:v>-0.3438846997761269</c:v>
                </c:pt>
                <c:pt idx="301">
                  <c:v>0.885450283182037</c:v>
                </c:pt>
                <c:pt idx="302">
                  <c:v>0.62066215041017025</c:v>
                </c:pt>
                <c:pt idx="303">
                  <c:v>-0.31653670311884996</c:v>
                </c:pt>
                <c:pt idx="304">
                  <c:v>-0.44290183539181682</c:v>
                </c:pt>
                <c:pt idx="305">
                  <c:v>0.50422545367808791</c:v>
                </c:pt>
                <c:pt idx="306">
                  <c:v>-1.379801363795668E-3</c:v>
                </c:pt>
                <c:pt idx="307">
                  <c:v>-1.2492893924926651</c:v>
                </c:pt>
                <c:pt idx="308">
                  <c:v>-1.6074268036742902</c:v>
                </c:pt>
                <c:pt idx="309">
                  <c:v>0.25334647402489835</c:v>
                </c:pt>
                <c:pt idx="310">
                  <c:v>7.479198479230055E-2</c:v>
                </c:pt>
                <c:pt idx="311">
                  <c:v>-0.2595946699580865</c:v>
                </c:pt>
                <c:pt idx="312">
                  <c:v>-3.3491709382775139E-2</c:v>
                </c:pt>
                <c:pt idx="313">
                  <c:v>1.3835574433289295</c:v>
                </c:pt>
                <c:pt idx="314">
                  <c:v>-0.50100677437332553</c:v>
                </c:pt>
                <c:pt idx="315">
                  <c:v>-0.24261734010334346</c:v>
                </c:pt>
                <c:pt idx="316">
                  <c:v>0.84755805095505876</c:v>
                </c:pt>
                <c:pt idx="317">
                  <c:v>0.12170078951638623</c:v>
                </c:pt>
                <c:pt idx="318">
                  <c:v>-0.2065001439074115</c:v>
                </c:pt>
                <c:pt idx="319">
                  <c:v>-0.47937725758126476</c:v>
                </c:pt>
                <c:pt idx="320">
                  <c:v>0.89443978639234412</c:v>
                </c:pt>
                <c:pt idx="321">
                  <c:v>0.47964706899388454</c:v>
                </c:pt>
                <c:pt idx="322">
                  <c:v>0.11101335768226313</c:v>
                </c:pt>
                <c:pt idx="323">
                  <c:v>-0.50815459210404734</c:v>
                </c:pt>
                <c:pt idx="324">
                  <c:v>-0.55505400073562583</c:v>
                </c:pt>
                <c:pt idx="325">
                  <c:v>-0.10031045806573316</c:v>
                </c:pt>
                <c:pt idx="326">
                  <c:v>-1.528045011134991</c:v>
                </c:pt>
                <c:pt idx="327">
                  <c:v>-0.24523905823643938</c:v>
                </c:pt>
                <c:pt idx="328">
                  <c:v>-0.25954743379256612</c:v>
                </c:pt>
                <c:pt idx="329">
                  <c:v>-0.41853221724741235</c:v>
                </c:pt>
                <c:pt idx="330">
                  <c:v>-0.51027155070805563</c:v>
                </c:pt>
                <c:pt idx="331">
                  <c:v>0.84922806642414428</c:v>
                </c:pt>
                <c:pt idx="332">
                  <c:v>-0.73921688852723921</c:v>
                </c:pt>
                <c:pt idx="333">
                  <c:v>1.5728644086387582</c:v>
                </c:pt>
                <c:pt idx="334">
                  <c:v>0.66555456723324358</c:v>
                </c:pt>
                <c:pt idx="335">
                  <c:v>0.24249849673516696</c:v>
                </c:pt>
                <c:pt idx="336">
                  <c:v>-0.92822061010230084</c:v>
                </c:pt>
                <c:pt idx="337">
                  <c:v>-1.004570882794362</c:v>
                </c:pt>
                <c:pt idx="338">
                  <c:v>-1.4851058697862054</c:v>
                </c:pt>
                <c:pt idx="339">
                  <c:v>-0.64706808205522814</c:v>
                </c:pt>
                <c:pt idx="340">
                  <c:v>-0.41746610104849313</c:v>
                </c:pt>
                <c:pt idx="341">
                  <c:v>7.9247473066153012E-2</c:v>
                </c:pt>
                <c:pt idx="342">
                  <c:v>0.67380604747551298</c:v>
                </c:pt>
                <c:pt idx="343">
                  <c:v>-0.65292206747932213</c:v>
                </c:pt>
                <c:pt idx="344">
                  <c:v>0.70106661015751059</c:v>
                </c:pt>
                <c:pt idx="345">
                  <c:v>0.25953529153880728</c:v>
                </c:pt>
                <c:pt idx="346">
                  <c:v>-0.43726934042292687</c:v>
                </c:pt>
                <c:pt idx="347">
                  <c:v>-0.77209563796709102</c:v>
                </c:pt>
                <c:pt idx="348">
                  <c:v>0.23989306611666214</c:v>
                </c:pt>
                <c:pt idx="349">
                  <c:v>-0.20016837692882836</c:v>
                </c:pt>
                <c:pt idx="350">
                  <c:v>0.76098562386073365</c:v>
                </c:pt>
                <c:pt idx="351">
                  <c:v>1.6337152458622846</c:v>
                </c:pt>
                <c:pt idx="352">
                  <c:v>0.22062529702328243</c:v>
                </c:pt>
                <c:pt idx="353">
                  <c:v>0.91389552277410402</c:v>
                </c:pt>
                <c:pt idx="354">
                  <c:v>0.23978971410346375</c:v>
                </c:pt>
                <c:pt idx="355">
                  <c:v>0.14148410576645926</c:v>
                </c:pt>
                <c:pt idx="356">
                  <c:v>0.55747685690859938</c:v>
                </c:pt>
                <c:pt idx="357">
                  <c:v>0.50839902270022619</c:v>
                </c:pt>
                <c:pt idx="358">
                  <c:v>8.7579439042456617E-2</c:v>
                </c:pt>
                <c:pt idx="359">
                  <c:v>-0.67954902400718786</c:v>
                </c:pt>
                <c:pt idx="360">
                  <c:v>-0.26373973914048571</c:v>
                </c:pt>
                <c:pt idx="361">
                  <c:v>-0.23442609490860183</c:v>
                </c:pt>
                <c:pt idx="362">
                  <c:v>3.2351897836116229E-2</c:v>
                </c:pt>
                <c:pt idx="363">
                  <c:v>-2.2695743697048998E-3</c:v>
                </c:pt>
                <c:pt idx="364">
                  <c:v>0.67719962210730333</c:v>
                </c:pt>
                <c:pt idx="365">
                  <c:v>0.14568797411994625</c:v>
                </c:pt>
                <c:pt idx="366">
                  <c:v>0.24958847447133981</c:v>
                </c:pt>
                <c:pt idx="367">
                  <c:v>0.56950868998967497</c:v>
                </c:pt>
                <c:pt idx="368">
                  <c:v>0.837005757728841</c:v>
                </c:pt>
                <c:pt idx="369">
                  <c:v>0.45751453086078858</c:v>
                </c:pt>
                <c:pt idx="370">
                  <c:v>-0.31849853837826331</c:v>
                </c:pt>
                <c:pt idx="371">
                  <c:v>0.91736526284076847</c:v>
                </c:pt>
                <c:pt idx="372">
                  <c:v>-1.0232364508813598</c:v>
                </c:pt>
                <c:pt idx="373">
                  <c:v>1.0814101499806379</c:v>
                </c:pt>
                <c:pt idx="374">
                  <c:v>8.4864545235500341E-3</c:v>
                </c:pt>
                <c:pt idx="375">
                  <c:v>0.26907990003256232</c:v>
                </c:pt>
                <c:pt idx="376">
                  <c:v>-9.8825559237997851E-2</c:v>
                </c:pt>
                <c:pt idx="377">
                  <c:v>9.7283707711642742E-2</c:v>
                </c:pt>
                <c:pt idx="378">
                  <c:v>0.45891847030816213</c:v>
                </c:pt>
                <c:pt idx="379">
                  <c:v>-0.61063599083637599</c:v>
                </c:pt>
                <c:pt idx="380">
                  <c:v>-0.57282694884204199</c:v>
                </c:pt>
                <c:pt idx="381">
                  <c:v>-0.28490106837900242</c:v>
                </c:pt>
                <c:pt idx="382">
                  <c:v>0.40513073670915106</c:v>
                </c:pt>
                <c:pt idx="383">
                  <c:v>0.60977619565575658</c:v>
                </c:pt>
                <c:pt idx="384">
                  <c:v>0.1834621936836508</c:v>
                </c:pt>
                <c:pt idx="385">
                  <c:v>-0.34118160017439803</c:v>
                </c:pt>
                <c:pt idx="386">
                  <c:v>0.19551117284828334</c:v>
                </c:pt>
                <c:pt idx="387">
                  <c:v>0.9726463677225341</c:v>
                </c:pt>
                <c:pt idx="388">
                  <c:v>0.53677561644059335</c:v>
                </c:pt>
                <c:pt idx="389">
                  <c:v>0.18926104851694658</c:v>
                </c:pt>
                <c:pt idx="390">
                  <c:v>-0.53370613158309788</c:v>
                </c:pt>
                <c:pt idx="391">
                  <c:v>-0.25169414709945537</c:v>
                </c:pt>
                <c:pt idx="392">
                  <c:v>0.25070654893104105</c:v>
                </c:pt>
                <c:pt idx="393">
                  <c:v>0.32237875051931308</c:v>
                </c:pt>
                <c:pt idx="394">
                  <c:v>2.7697330031174045E-2</c:v>
                </c:pt>
                <c:pt idx="395">
                  <c:v>0.68498306360557804</c:v>
                </c:pt>
                <c:pt idx="396">
                  <c:v>-0.49048402255640267</c:v>
                </c:pt>
                <c:pt idx="397">
                  <c:v>-0.38181764518058026</c:v>
                </c:pt>
                <c:pt idx="398">
                  <c:v>0.20524257409740965</c:v>
                </c:pt>
                <c:pt idx="399">
                  <c:v>0.61634814396689219</c:v>
                </c:pt>
                <c:pt idx="400">
                  <c:v>0.2123834228727596</c:v>
                </c:pt>
                <c:pt idx="401">
                  <c:v>-0.36148625232595027</c:v>
                </c:pt>
                <c:pt idx="402">
                  <c:v>0.73790272954447733</c:v>
                </c:pt>
                <c:pt idx="403">
                  <c:v>-0.37474768936576686</c:v>
                </c:pt>
                <c:pt idx="404">
                  <c:v>0.32657174314665871</c:v>
                </c:pt>
                <c:pt idx="405">
                  <c:v>0.21337428985952808</c:v>
                </c:pt>
                <c:pt idx="406">
                  <c:v>-0.45394644386521898</c:v>
                </c:pt>
                <c:pt idx="407">
                  <c:v>-0.56336152360657921</c:v>
                </c:pt>
                <c:pt idx="408">
                  <c:v>0.13768717687713014</c:v>
                </c:pt>
                <c:pt idx="409">
                  <c:v>0.67518404382811548</c:v>
                </c:pt>
                <c:pt idx="410">
                  <c:v>0.82211145004090402</c:v>
                </c:pt>
                <c:pt idx="411">
                  <c:v>1.1435212759789415</c:v>
                </c:pt>
                <c:pt idx="412">
                  <c:v>0.69570927169401298</c:v>
                </c:pt>
                <c:pt idx="413">
                  <c:v>0.34389870902132863</c:v>
                </c:pt>
                <c:pt idx="414">
                  <c:v>4.899685388622415E-2</c:v>
                </c:pt>
                <c:pt idx="415">
                  <c:v>0.50931773075237396</c:v>
                </c:pt>
                <c:pt idx="416">
                  <c:v>-0.84883547978438045</c:v>
                </c:pt>
                <c:pt idx="417">
                  <c:v>0.12466505964267262</c:v>
                </c:pt>
                <c:pt idx="418">
                  <c:v>0.43139301194984475</c:v>
                </c:pt>
                <c:pt idx="419">
                  <c:v>-0.28344496229308613</c:v>
                </c:pt>
                <c:pt idx="420">
                  <c:v>0.15192707500400185</c:v>
                </c:pt>
                <c:pt idx="421">
                  <c:v>0.7765114931427467</c:v>
                </c:pt>
                <c:pt idx="422">
                  <c:v>0.75110531830611937</c:v>
                </c:pt>
                <c:pt idx="423">
                  <c:v>0.19176671427012865</c:v>
                </c:pt>
                <c:pt idx="424">
                  <c:v>0.42482625922504119</c:v>
                </c:pt>
                <c:pt idx="425">
                  <c:v>0.73614125844860745</c:v>
                </c:pt>
                <c:pt idx="426">
                  <c:v>-1.1719717805812631</c:v>
                </c:pt>
                <c:pt idx="427">
                  <c:v>-0.36794125094961488</c:v>
                </c:pt>
                <c:pt idx="428">
                  <c:v>4.193703345050287E-2</c:v>
                </c:pt>
                <c:pt idx="429">
                  <c:v>0.49642795443228727</c:v>
                </c:pt>
                <c:pt idx="430">
                  <c:v>-0.59863587871555102</c:v>
                </c:pt>
                <c:pt idx="431">
                  <c:v>-7.0447967690589378E-2</c:v>
                </c:pt>
                <c:pt idx="432">
                  <c:v>0.54845630546598434</c:v>
                </c:pt>
                <c:pt idx="433">
                  <c:v>-0.10251192175682654</c:v>
                </c:pt>
                <c:pt idx="434">
                  <c:v>-1.0489749690248333</c:v>
                </c:pt>
                <c:pt idx="435">
                  <c:v>-0.74206657089961015</c:v>
                </c:pt>
                <c:pt idx="436">
                  <c:v>0.69834095652330186</c:v>
                </c:pt>
                <c:pt idx="437">
                  <c:v>0.41143618383972574</c:v>
                </c:pt>
                <c:pt idx="438">
                  <c:v>-0.13496757206350227</c:v>
                </c:pt>
                <c:pt idx="439">
                  <c:v>0.3152647943242155</c:v>
                </c:pt>
                <c:pt idx="440">
                  <c:v>-0.45562089489139584</c:v>
                </c:pt>
                <c:pt idx="441">
                  <c:v>-0.58741960077981115</c:v>
                </c:pt>
                <c:pt idx="442">
                  <c:v>3.2169567074834135E-2</c:v>
                </c:pt>
                <c:pt idx="443">
                  <c:v>0.15667972759853319</c:v>
                </c:pt>
                <c:pt idx="444">
                  <c:v>-0.51245825841253534</c:v>
                </c:pt>
                <c:pt idx="445">
                  <c:v>-0.28453027975367501</c:v>
                </c:pt>
                <c:pt idx="446">
                  <c:v>0.43215614586109935</c:v>
                </c:pt>
                <c:pt idx="447">
                  <c:v>1.4695569672480525E-2</c:v>
                </c:pt>
                <c:pt idx="448">
                  <c:v>0.2451479523314796</c:v>
                </c:pt>
                <c:pt idx="449">
                  <c:v>-0.29469245011314166</c:v>
                </c:pt>
                <c:pt idx="450">
                  <c:v>-0.62362341192674076</c:v>
                </c:pt>
                <c:pt idx="451">
                  <c:v>0.20891943236200938</c:v>
                </c:pt>
                <c:pt idx="452">
                  <c:v>0.18957787843708157</c:v>
                </c:pt>
                <c:pt idx="453">
                  <c:v>2.4815627641503475E-2</c:v>
                </c:pt>
                <c:pt idx="454">
                  <c:v>-0.48404311679317669</c:v>
                </c:pt>
                <c:pt idx="455">
                  <c:v>0.94267105714196686</c:v>
                </c:pt>
                <c:pt idx="456">
                  <c:v>0.4810833895026061</c:v>
                </c:pt>
                <c:pt idx="457">
                  <c:v>0.23606161156856637</c:v>
                </c:pt>
                <c:pt idx="458">
                  <c:v>0.18467527292603186</c:v>
                </c:pt>
                <c:pt idx="459">
                  <c:v>0.59150325964188555</c:v>
                </c:pt>
                <c:pt idx="460">
                  <c:v>0.4709269759036524</c:v>
                </c:pt>
                <c:pt idx="461">
                  <c:v>0.89001233605532704</c:v>
                </c:pt>
                <c:pt idx="462">
                  <c:v>-1.5752874899658275E-2</c:v>
                </c:pt>
                <c:pt idx="463">
                  <c:v>0.38413060440549418</c:v>
                </c:pt>
                <c:pt idx="464">
                  <c:v>0.16492277030392899</c:v>
                </c:pt>
                <c:pt idx="465">
                  <c:v>0.44396137909078709</c:v>
                </c:pt>
                <c:pt idx="466">
                  <c:v>-0.2924374825119378</c:v>
                </c:pt>
                <c:pt idx="467">
                  <c:v>-1.1518230990448552</c:v>
                </c:pt>
                <c:pt idx="468">
                  <c:v>-0.79919000673320928</c:v>
                </c:pt>
                <c:pt idx="469">
                  <c:v>-0.3449437377009249</c:v>
                </c:pt>
                <c:pt idx="470">
                  <c:v>1.5248357624777179E-3</c:v>
                </c:pt>
                <c:pt idx="471">
                  <c:v>-5.006467746402609E-2</c:v>
                </c:pt>
                <c:pt idx="472">
                  <c:v>0.26316190941128009</c:v>
                </c:pt>
                <c:pt idx="473">
                  <c:v>-0.97837085276508418</c:v>
                </c:pt>
                <c:pt idx="474">
                  <c:v>0.58775171523621472</c:v>
                </c:pt>
                <c:pt idx="475">
                  <c:v>-0.55783850944327806</c:v>
                </c:pt>
                <c:pt idx="476">
                  <c:v>-0.47442872687704768</c:v>
                </c:pt>
                <c:pt idx="477">
                  <c:v>0.56415638939911539</c:v>
                </c:pt>
                <c:pt idx="478">
                  <c:v>0.55127073660514425</c:v>
                </c:pt>
                <c:pt idx="479">
                  <c:v>-0.71819268832524208</c:v>
                </c:pt>
                <c:pt idx="480">
                  <c:v>0.90968027941278218</c:v>
                </c:pt>
                <c:pt idx="481">
                  <c:v>0.61706920062875037</c:v>
                </c:pt>
                <c:pt idx="482">
                  <c:v>-8.7576061197235655E-2</c:v>
                </c:pt>
                <c:pt idx="483">
                  <c:v>-0.21698494493281162</c:v>
                </c:pt>
                <c:pt idx="484">
                  <c:v>-9.7716323942267758E-2</c:v>
                </c:pt>
                <c:pt idx="485">
                  <c:v>0.40417094276990129</c:v>
                </c:pt>
                <c:pt idx="486">
                  <c:v>-0.70867930242536636</c:v>
                </c:pt>
                <c:pt idx="487">
                  <c:v>-0.23587903065917931</c:v>
                </c:pt>
                <c:pt idx="488">
                  <c:v>-0.41809556324427521</c:v>
                </c:pt>
                <c:pt idx="489">
                  <c:v>-1.3350287704072961</c:v>
                </c:pt>
                <c:pt idx="490">
                  <c:v>-0.82772569917148875</c:v>
                </c:pt>
                <c:pt idx="491">
                  <c:v>-1.3853044767455618</c:v>
                </c:pt>
                <c:pt idx="492">
                  <c:v>1.007570032746026</c:v>
                </c:pt>
                <c:pt idx="493">
                  <c:v>0.4916720261455142</c:v>
                </c:pt>
                <c:pt idx="494">
                  <c:v>-0.32025662325179544</c:v>
                </c:pt>
                <c:pt idx="495">
                  <c:v>-0.47406654227550415</c:v>
                </c:pt>
                <c:pt idx="496">
                  <c:v>0.75885439843278146</c:v>
                </c:pt>
                <c:pt idx="497">
                  <c:v>0.50880012543607878</c:v>
                </c:pt>
                <c:pt idx="498">
                  <c:v>0.94198828949695523</c:v>
                </c:pt>
                <c:pt idx="499">
                  <c:v>-2.6015171223610817E-2</c:v>
                </c:pt>
                <c:pt idx="500">
                  <c:v>0.18962523252278476</c:v>
                </c:pt>
                <c:pt idx="501">
                  <c:v>-0.24789775503381967</c:v>
                </c:pt>
                <c:pt idx="502">
                  <c:v>0.15493444288048791</c:v>
                </c:pt>
                <c:pt idx="503">
                  <c:v>0.51582082176125899</c:v>
                </c:pt>
                <c:pt idx="504">
                  <c:v>-0.41996256187405739</c:v>
                </c:pt>
                <c:pt idx="505">
                  <c:v>1.1926834348665827</c:v>
                </c:pt>
                <c:pt idx="506">
                  <c:v>0.45615220998757339</c:v>
                </c:pt>
                <c:pt idx="507">
                  <c:v>-0.16898387064133658</c:v>
                </c:pt>
                <c:pt idx="508">
                  <c:v>-0.19156893947840173</c:v>
                </c:pt>
                <c:pt idx="509">
                  <c:v>0.45394536407028258</c:v>
                </c:pt>
                <c:pt idx="510">
                  <c:v>0.14380743451579145</c:v>
                </c:pt>
                <c:pt idx="511">
                  <c:v>-4.9717719445677946E-2</c:v>
                </c:pt>
                <c:pt idx="512">
                  <c:v>-3.6864963135033194E-2</c:v>
                </c:pt>
                <c:pt idx="513">
                  <c:v>0.4799264449574886</c:v>
                </c:pt>
                <c:pt idx="514">
                  <c:v>1.0402369065395547</c:v>
                </c:pt>
                <c:pt idx="515">
                  <c:v>0.18187156036345906</c:v>
                </c:pt>
                <c:pt idx="516">
                  <c:v>0.66929417403635294</c:v>
                </c:pt>
                <c:pt idx="517">
                  <c:v>2.0668150129021643</c:v>
                </c:pt>
                <c:pt idx="518">
                  <c:v>0.81356227159347649</c:v>
                </c:pt>
                <c:pt idx="519">
                  <c:v>0.39606619004465182</c:v>
                </c:pt>
                <c:pt idx="520">
                  <c:v>-0.17456549668778934</c:v>
                </c:pt>
                <c:pt idx="521">
                  <c:v>0.32653705657344212</c:v>
                </c:pt>
                <c:pt idx="522">
                  <c:v>0.13209724646388113</c:v>
                </c:pt>
                <c:pt idx="523">
                  <c:v>-0.43196441413336656</c:v>
                </c:pt>
                <c:pt idx="524">
                  <c:v>9.5425324302591971E-2</c:v>
                </c:pt>
                <c:pt idx="525">
                  <c:v>1.2250105727945972</c:v>
                </c:pt>
                <c:pt idx="526">
                  <c:v>1.2932723401643829</c:v>
                </c:pt>
                <c:pt idx="527">
                  <c:v>-0.17710127163373593</c:v>
                </c:pt>
                <c:pt idx="528">
                  <c:v>0.16084113611267323</c:v>
                </c:pt>
                <c:pt idx="529">
                  <c:v>-1.4121502253753402</c:v>
                </c:pt>
                <c:pt idx="530">
                  <c:v>0.49597756989902109</c:v>
                </c:pt>
                <c:pt idx="531">
                  <c:v>0.44389450977533423</c:v>
                </c:pt>
                <c:pt idx="532">
                  <c:v>0.43069126064431357</c:v>
                </c:pt>
                <c:pt idx="533">
                  <c:v>0.99527315211029843</c:v>
                </c:pt>
                <c:pt idx="534">
                  <c:v>0.57239173853311964</c:v>
                </c:pt>
                <c:pt idx="535">
                  <c:v>-0.21718468044465128</c:v>
                </c:pt>
                <c:pt idx="536">
                  <c:v>4.8317181589773314E-2</c:v>
                </c:pt>
                <c:pt idx="537">
                  <c:v>-0.35001540803702608</c:v>
                </c:pt>
                <c:pt idx="538">
                  <c:v>-0.68518125340398572</c:v>
                </c:pt>
                <c:pt idx="539">
                  <c:v>0.65644700671783474</c:v>
                </c:pt>
                <c:pt idx="540">
                  <c:v>0.24101280784538581</c:v>
                </c:pt>
                <c:pt idx="541">
                  <c:v>-0.91106730290914784</c:v>
                </c:pt>
                <c:pt idx="542">
                  <c:v>0.14805001626922579</c:v>
                </c:pt>
                <c:pt idx="543">
                  <c:v>0.34277333098166002</c:v>
                </c:pt>
                <c:pt idx="544">
                  <c:v>0.13183031357112129</c:v>
                </c:pt>
                <c:pt idx="545">
                  <c:v>1.1426420045086596</c:v>
                </c:pt>
                <c:pt idx="546">
                  <c:v>0.92671463903118112</c:v>
                </c:pt>
                <c:pt idx="547">
                  <c:v>-0.29483039898269464</c:v>
                </c:pt>
                <c:pt idx="548">
                  <c:v>-2.0894323334377187</c:v>
                </c:pt>
                <c:pt idx="549">
                  <c:v>-0.50853075405793513</c:v>
                </c:pt>
                <c:pt idx="550">
                  <c:v>0.74619389858939045</c:v>
                </c:pt>
                <c:pt idx="551">
                  <c:v>-0.23401657540329557</c:v>
                </c:pt>
                <c:pt idx="552">
                  <c:v>-1.5436820293160516</c:v>
                </c:pt>
                <c:pt idx="553">
                  <c:v>1.0130045011959312</c:v>
                </c:pt>
                <c:pt idx="554">
                  <c:v>-0.47240717909756563</c:v>
                </c:pt>
                <c:pt idx="555">
                  <c:v>1.8030591122392592</c:v>
                </c:pt>
                <c:pt idx="556">
                  <c:v>-0.99136979243338741</c:v>
                </c:pt>
                <c:pt idx="557">
                  <c:v>0.94600433972522291</c:v>
                </c:pt>
                <c:pt idx="558">
                  <c:v>-0.13003033273956652</c:v>
                </c:pt>
                <c:pt idx="559">
                  <c:v>0.72059159025599107</c:v>
                </c:pt>
                <c:pt idx="560">
                  <c:v>-0.37567837172481922</c:v>
                </c:pt>
                <c:pt idx="561">
                  <c:v>0.72433480160024577</c:v>
                </c:pt>
                <c:pt idx="562">
                  <c:v>5.0160971116334453E-3</c:v>
                </c:pt>
                <c:pt idx="563">
                  <c:v>-0.96919814869701681</c:v>
                </c:pt>
                <c:pt idx="564">
                  <c:v>0.29721958103780177</c:v>
                </c:pt>
                <c:pt idx="565">
                  <c:v>-0.76414552966831506</c:v>
                </c:pt>
                <c:pt idx="566">
                  <c:v>0.58845163663111777</c:v>
                </c:pt>
                <c:pt idx="567">
                  <c:v>0.44519563542708324</c:v>
                </c:pt>
                <c:pt idx="568">
                  <c:v>0.32371720760712874</c:v>
                </c:pt>
                <c:pt idx="569">
                  <c:v>0.59308786782743961</c:v>
                </c:pt>
                <c:pt idx="570">
                  <c:v>0.36999732313401695</c:v>
                </c:pt>
                <c:pt idx="571">
                  <c:v>0.3376690888133021</c:v>
                </c:pt>
                <c:pt idx="572">
                  <c:v>-0.63927701778848645</c:v>
                </c:pt>
                <c:pt idx="573">
                  <c:v>0.73633929644231799</c:v>
                </c:pt>
                <c:pt idx="574">
                  <c:v>-2.1379591267224638E-2</c:v>
                </c:pt>
                <c:pt idx="575">
                  <c:v>-0.40809987079464199</c:v>
                </c:pt>
                <c:pt idx="576">
                  <c:v>0.34490474436139179</c:v>
                </c:pt>
                <c:pt idx="577">
                  <c:v>-1.1135962808046413</c:v>
                </c:pt>
                <c:pt idx="578">
                  <c:v>0.14418378991532477</c:v>
                </c:pt>
                <c:pt idx="579">
                  <c:v>1.6192204814673323</c:v>
                </c:pt>
                <c:pt idx="580">
                  <c:v>0.17749426445079272</c:v>
                </c:pt>
                <c:pt idx="581">
                  <c:v>0.1215457762842611</c:v>
                </c:pt>
                <c:pt idx="582">
                  <c:v>-0.22003427714499621</c:v>
                </c:pt>
                <c:pt idx="583">
                  <c:v>0.52669717260906324</c:v>
                </c:pt>
                <c:pt idx="584">
                  <c:v>8.6766737637408484E-2</c:v>
                </c:pt>
                <c:pt idx="585">
                  <c:v>-0.71531616841271306</c:v>
                </c:pt>
                <c:pt idx="586">
                  <c:v>1.3657134285448758E-2</c:v>
                </c:pt>
                <c:pt idx="587">
                  <c:v>-1.5132724741109522</c:v>
                </c:pt>
                <c:pt idx="588">
                  <c:v>0.67711624397096393</c:v>
                </c:pt>
                <c:pt idx="589">
                  <c:v>-0.55674334493028477</c:v>
                </c:pt>
                <c:pt idx="590">
                  <c:v>0.14688955131713471</c:v>
                </c:pt>
                <c:pt idx="591">
                  <c:v>-1.0802196257656751</c:v>
                </c:pt>
                <c:pt idx="592">
                  <c:v>9.9232495089929457E-2</c:v>
                </c:pt>
                <c:pt idx="593">
                  <c:v>0.7914703444739124</c:v>
                </c:pt>
                <c:pt idx="594">
                  <c:v>0.38524528721898454</c:v>
                </c:pt>
                <c:pt idx="595">
                  <c:v>-0.41657709844207536</c:v>
                </c:pt>
                <c:pt idx="596">
                  <c:v>0.54056633355601635</c:v>
                </c:pt>
                <c:pt idx="597">
                  <c:v>0.91870012407536727</c:v>
                </c:pt>
                <c:pt idx="598">
                  <c:v>0.60509967796693021</c:v>
                </c:pt>
                <c:pt idx="599">
                  <c:v>-3.8732080847657058E-2</c:v>
                </c:pt>
                <c:pt idx="600">
                  <c:v>-8.3061287204989107E-2</c:v>
                </c:pt>
                <c:pt idx="601">
                  <c:v>0.35659125504520905</c:v>
                </c:pt>
                <c:pt idx="602">
                  <c:v>-4.2194748752511259E-3</c:v>
                </c:pt>
                <c:pt idx="603">
                  <c:v>0.67780951154185465</c:v>
                </c:pt>
                <c:pt idx="604">
                  <c:v>-0.10389873953843051</c:v>
                </c:pt>
                <c:pt idx="605">
                  <c:v>0.49044396109129529</c:v>
                </c:pt>
                <c:pt idx="606">
                  <c:v>-1.030157600049213</c:v>
                </c:pt>
                <c:pt idx="607">
                  <c:v>-1.0963880032327744</c:v>
                </c:pt>
                <c:pt idx="608">
                  <c:v>-0.55943427994162553</c:v>
                </c:pt>
                <c:pt idx="609">
                  <c:v>-0.68652106971768379</c:v>
                </c:pt>
                <c:pt idx="610">
                  <c:v>0.68717508075387623</c:v>
                </c:pt>
                <c:pt idx="611">
                  <c:v>0.85519483451483924</c:v>
                </c:pt>
                <c:pt idx="612">
                  <c:v>0.14147311115487968</c:v>
                </c:pt>
                <c:pt idx="613">
                  <c:v>0.15379113018598647</c:v>
                </c:pt>
                <c:pt idx="614">
                  <c:v>0.74969646109344124</c:v>
                </c:pt>
                <c:pt idx="615">
                  <c:v>-0.66636095585579236</c:v>
                </c:pt>
                <c:pt idx="616">
                  <c:v>0.99665699522077755</c:v>
                </c:pt>
                <c:pt idx="617">
                  <c:v>-0.17024828426827646</c:v>
                </c:pt>
                <c:pt idx="618">
                  <c:v>0.19177300446586545</c:v>
                </c:pt>
                <c:pt idx="619">
                  <c:v>-0.76098762815588961</c:v>
                </c:pt>
                <c:pt idx="620">
                  <c:v>-0.14749164102802706</c:v>
                </c:pt>
                <c:pt idx="621">
                  <c:v>-0.62470201891929544</c:v>
                </c:pt>
                <c:pt idx="622">
                  <c:v>0</c:v>
                </c:pt>
                <c:pt idx="623">
                  <c:v>-1.5469117811904494</c:v>
                </c:pt>
                <c:pt idx="624">
                  <c:v>0.44495047250370362</c:v>
                </c:pt>
                <c:pt idx="625">
                  <c:v>0.22148971671079176</c:v>
                </c:pt>
                <c:pt idx="626">
                  <c:v>0.51483777859713165</c:v>
                </c:pt>
                <c:pt idx="627">
                  <c:v>-7.7865320001707067E-2</c:v>
                </c:pt>
                <c:pt idx="628">
                  <c:v>0.91574307843724279</c:v>
                </c:pt>
                <c:pt idx="629">
                  <c:v>0.27785402955295629</c:v>
                </c:pt>
                <c:pt idx="630">
                  <c:v>0.15979631533733696</c:v>
                </c:pt>
                <c:pt idx="631">
                  <c:v>0.12021153675228545</c:v>
                </c:pt>
                <c:pt idx="632">
                  <c:v>0.3051615580772381</c:v>
                </c:pt>
                <c:pt idx="633">
                  <c:v>1.6366637460283842</c:v>
                </c:pt>
                <c:pt idx="634">
                  <c:v>-4.5934172629776705E-2</c:v>
                </c:pt>
                <c:pt idx="635">
                  <c:v>-0.10737418924863253</c:v>
                </c:pt>
                <c:pt idx="636">
                  <c:v>-0.19317604529825322</c:v>
                </c:pt>
                <c:pt idx="637">
                  <c:v>-0.80150645639774609</c:v>
                </c:pt>
                <c:pt idx="638">
                  <c:v>-0.95156509445180637</c:v>
                </c:pt>
                <c:pt idx="639">
                  <c:v>0.18698321153114691</c:v>
                </c:pt>
                <c:pt idx="640">
                  <c:v>3.2542264554585554</c:v>
                </c:pt>
                <c:pt idx="641">
                  <c:v>-5.9293583620975046</c:v>
                </c:pt>
                <c:pt idx="642">
                  <c:v>3.3624254609426698</c:v>
                </c:pt>
                <c:pt idx="643">
                  <c:v>0.88880145532674293</c:v>
                </c:pt>
                <c:pt idx="644">
                  <c:v>2.0539931818380994</c:v>
                </c:pt>
                <c:pt idx="645">
                  <c:v>-0.13288879633665188</c:v>
                </c:pt>
                <c:pt idx="646">
                  <c:v>2.4291463162954087E-2</c:v>
                </c:pt>
                <c:pt idx="647">
                  <c:v>0.24973296625597063</c:v>
                </c:pt>
                <c:pt idx="648">
                  <c:v>0.32564491198583684</c:v>
                </c:pt>
                <c:pt idx="649">
                  <c:v>0.28505613511745032</c:v>
                </c:pt>
                <c:pt idx="650">
                  <c:v>0.39334174280650364</c:v>
                </c:pt>
                <c:pt idx="651">
                  <c:v>-0.17785965642099444</c:v>
                </c:pt>
                <c:pt idx="652">
                  <c:v>0.21687361796223847</c:v>
                </c:pt>
                <c:pt idx="653">
                  <c:v>-0.27962829380065962</c:v>
                </c:pt>
                <c:pt idx="654">
                  <c:v>0.15637565901170583</c:v>
                </c:pt>
                <c:pt idx="655">
                  <c:v>0.779382993773861</c:v>
                </c:pt>
                <c:pt idx="656">
                  <c:v>0.62180403266262807</c:v>
                </c:pt>
                <c:pt idx="657">
                  <c:v>0.73610738704920531</c:v>
                </c:pt>
                <c:pt idx="658">
                  <c:v>-0.14098858366778869</c:v>
                </c:pt>
                <c:pt idx="659">
                  <c:v>0.54705005289331465</c:v>
                </c:pt>
                <c:pt idx="660">
                  <c:v>-7.4973231242721414E-2</c:v>
                </c:pt>
                <c:pt idx="661">
                  <c:v>0.67422903060664641</c:v>
                </c:pt>
                <c:pt idx="662">
                  <c:v>6.4439091676451746E-2</c:v>
                </c:pt>
                <c:pt idx="663">
                  <c:v>8.9292511156408336E-2</c:v>
                </c:pt>
                <c:pt idx="664">
                  <c:v>-1.35669312218225E-2</c:v>
                </c:pt>
                <c:pt idx="665">
                  <c:v>0.46318853808816601</c:v>
                </c:pt>
                <c:pt idx="666">
                  <c:v>-0.44509110554491427</c:v>
                </c:pt>
                <c:pt idx="667">
                  <c:v>-3.4944263899080966E-2</c:v>
                </c:pt>
                <c:pt idx="668">
                  <c:v>0.76575252046496523</c:v>
                </c:pt>
                <c:pt idx="669">
                  <c:v>0.3450717590089003</c:v>
                </c:pt>
                <c:pt idx="670">
                  <c:v>0.10696840161550461</c:v>
                </c:pt>
                <c:pt idx="671">
                  <c:v>0.76321456141063071</c:v>
                </c:pt>
                <c:pt idx="672">
                  <c:v>-1.0884707580586839</c:v>
                </c:pt>
                <c:pt idx="673">
                  <c:v>-8.8256036264472371E-2</c:v>
                </c:pt>
                <c:pt idx="674">
                  <c:v>-0.12321878474453819</c:v>
                </c:pt>
                <c:pt idx="675">
                  <c:v>-0.26777999963233567</c:v>
                </c:pt>
                <c:pt idx="676">
                  <c:v>-3.0311098367712352E-2</c:v>
                </c:pt>
                <c:pt idx="677">
                  <c:v>1.7567329479105633</c:v>
                </c:pt>
                <c:pt idx="678">
                  <c:v>5.0332496471692002E-3</c:v>
                </c:pt>
                <c:pt idx="679">
                  <c:v>8.5359617653338202E-2</c:v>
                </c:pt>
                <c:pt idx="680">
                  <c:v>0.3775550844218889</c:v>
                </c:pt>
                <c:pt idx="681">
                  <c:v>0.23946792031629802</c:v>
                </c:pt>
                <c:pt idx="682">
                  <c:v>-1.1722888820474302</c:v>
                </c:pt>
                <c:pt idx="683">
                  <c:v>-2.6786472851438528</c:v>
                </c:pt>
                <c:pt idx="684">
                  <c:v>-0.26210113237665772</c:v>
                </c:pt>
                <c:pt idx="685">
                  <c:v>1.2710195456506321</c:v>
                </c:pt>
                <c:pt idx="686">
                  <c:v>-0.74287478135610663</c:v>
                </c:pt>
                <c:pt idx="687">
                  <c:v>1.0386864037815648</c:v>
                </c:pt>
                <c:pt idx="688">
                  <c:v>-8.4128449779419315E-2</c:v>
                </c:pt>
                <c:pt idx="689">
                  <c:v>-0.85431469996303455</c:v>
                </c:pt>
                <c:pt idx="690">
                  <c:v>1.9677699987571979E-2</c:v>
                </c:pt>
                <c:pt idx="691">
                  <c:v>1.6459746311157191</c:v>
                </c:pt>
                <c:pt idx="692">
                  <c:v>0.12835584314508489</c:v>
                </c:pt>
                <c:pt idx="693">
                  <c:v>0.51357912150295992</c:v>
                </c:pt>
                <c:pt idx="694">
                  <c:v>0.28887984663254435</c:v>
                </c:pt>
                <c:pt idx="695">
                  <c:v>0.16673260611540994</c:v>
                </c:pt>
                <c:pt idx="696">
                  <c:v>4.6954033411931786E-2</c:v>
                </c:pt>
                <c:pt idx="697">
                  <c:v>0.75514187361393326</c:v>
                </c:pt>
                <c:pt idx="698">
                  <c:v>2.858787873942031E-2</c:v>
                </c:pt>
                <c:pt idx="699">
                  <c:v>0.13830180571793446</c:v>
                </c:pt>
                <c:pt idx="700">
                  <c:v>0.39756749366826744</c:v>
                </c:pt>
                <c:pt idx="701">
                  <c:v>0.33377133780880103</c:v>
                </c:pt>
                <c:pt idx="702">
                  <c:v>0.16959965763059479</c:v>
                </c:pt>
                <c:pt idx="703">
                  <c:v>4.5492845755431138E-3</c:v>
                </c:pt>
                <c:pt idx="704">
                  <c:v>-0.3210066515426232</c:v>
                </c:pt>
                <c:pt idx="705">
                  <c:v>-0.21270938580165716</c:v>
                </c:pt>
                <c:pt idx="706">
                  <c:v>-1.1650381187587127</c:v>
                </c:pt>
                <c:pt idx="707">
                  <c:v>0.33900487482974306</c:v>
                </c:pt>
                <c:pt idx="708">
                  <c:v>0.41986814455974836</c:v>
                </c:pt>
                <c:pt idx="709">
                  <c:v>-0.48979477738596877</c:v>
                </c:pt>
                <c:pt idx="710">
                  <c:v>1.8879585206945084</c:v>
                </c:pt>
                <c:pt idx="711">
                  <c:v>-0.12761482380095812</c:v>
                </c:pt>
                <c:pt idx="712">
                  <c:v>0.10746751326089958</c:v>
                </c:pt>
                <c:pt idx="713">
                  <c:v>0.13709558280395637</c:v>
                </c:pt>
                <c:pt idx="714">
                  <c:v>-0.16129952337957909</c:v>
                </c:pt>
                <c:pt idx="715">
                  <c:v>0.15072376963103215</c:v>
                </c:pt>
                <c:pt idx="716">
                  <c:v>1.4760503308965347</c:v>
                </c:pt>
                <c:pt idx="717">
                  <c:v>0.5742324342453401</c:v>
                </c:pt>
                <c:pt idx="718">
                  <c:v>5.2045082607195823E-3</c:v>
                </c:pt>
                <c:pt idx="719">
                  <c:v>0.24575565527131421</c:v>
                </c:pt>
                <c:pt idx="720">
                  <c:v>0.81486993422202925</c:v>
                </c:pt>
                <c:pt idx="721">
                  <c:v>-0.14151636116042862</c:v>
                </c:pt>
                <c:pt idx="722">
                  <c:v>-1.4060915353748036</c:v>
                </c:pt>
                <c:pt idx="723">
                  <c:v>-5.4047038357888599E-2</c:v>
                </c:pt>
                <c:pt idx="724">
                  <c:v>-2.1196345297303276</c:v>
                </c:pt>
                <c:pt idx="725">
                  <c:v>-0.93266957358584723</c:v>
                </c:pt>
                <c:pt idx="726">
                  <c:v>-0.87488906478615913</c:v>
                </c:pt>
                <c:pt idx="727">
                  <c:v>0.87676315497616109</c:v>
                </c:pt>
                <c:pt idx="728">
                  <c:v>-0.12473438971101491</c:v>
                </c:pt>
                <c:pt idx="729">
                  <c:v>6.6047686429602168E-2</c:v>
                </c:pt>
                <c:pt idx="730">
                  <c:v>-0.13680848212589469</c:v>
                </c:pt>
                <c:pt idx="731">
                  <c:v>0.65573770491803574</c:v>
                </c:pt>
                <c:pt idx="732">
                  <c:v>-0.28096203629823435</c:v>
                </c:pt>
                <c:pt idx="733">
                  <c:v>-0.34341221238478642</c:v>
                </c:pt>
                <c:pt idx="734">
                  <c:v>-0.88681806714108091</c:v>
                </c:pt>
                <c:pt idx="735">
                  <c:v>0.42101265260193788</c:v>
                </c:pt>
                <c:pt idx="736">
                  <c:v>-0.29351353199981789</c:v>
                </c:pt>
                <c:pt idx="737">
                  <c:v>-1.2469180141317375</c:v>
                </c:pt>
                <c:pt idx="738">
                  <c:v>-0.14955806816741737</c:v>
                </c:pt>
                <c:pt idx="739">
                  <c:v>-0.14773587608192404</c:v>
                </c:pt>
                <c:pt idx="740">
                  <c:v>-0.89592367025419539</c:v>
                </c:pt>
                <c:pt idx="741">
                  <c:v>0.6548584000529436</c:v>
                </c:pt>
                <c:pt idx="742">
                  <c:v>0.52466910307055536</c:v>
                </c:pt>
                <c:pt idx="743">
                  <c:v>-0.51498251716097498</c:v>
                </c:pt>
                <c:pt idx="744">
                  <c:v>-0.55667735514577354</c:v>
                </c:pt>
              </c:numCache>
            </c:numRef>
          </c:xVal>
          <c:yVal>
            <c:numRef>
              <c:f>'Risk &amp; Returns'!$H$4:$H$748</c:f>
              <c:numCache>
                <c:formatCode>General</c:formatCode>
                <c:ptCount val="745"/>
                <c:pt idx="0">
                  <c:v>-1.0235943671291796</c:v>
                </c:pt>
                <c:pt idx="1">
                  <c:v>-5.1353835868293345</c:v>
                </c:pt>
                <c:pt idx="2">
                  <c:v>2.3829449852442366</c:v>
                </c:pt>
                <c:pt idx="3">
                  <c:v>6.834021683014968</c:v>
                </c:pt>
                <c:pt idx="4">
                  <c:v>1.0369475485754556</c:v>
                </c:pt>
                <c:pt idx="5">
                  <c:v>-0.21123953766441539</c:v>
                </c:pt>
                <c:pt idx="6">
                  <c:v>1.1203418939968921</c:v>
                </c:pt>
                <c:pt idx="7">
                  <c:v>1.7458279845956282</c:v>
                </c:pt>
                <c:pt idx="8">
                  <c:v>4.3731438886624385</c:v>
                </c:pt>
                <c:pt idx="9">
                  <c:v>-0.17853157777280843</c:v>
                </c:pt>
                <c:pt idx="10">
                  <c:v>1.781056710634165</c:v>
                </c:pt>
                <c:pt idx="11">
                  <c:v>1.6656904378386295</c:v>
                </c:pt>
                <c:pt idx="12">
                  <c:v>0.8714126246804319</c:v>
                </c:pt>
                <c:pt idx="13">
                  <c:v>2.1454324777781713</c:v>
                </c:pt>
                <c:pt idx="14">
                  <c:v>-0.7286642902075875</c:v>
                </c:pt>
                <c:pt idx="15">
                  <c:v>0.62663920719577992</c:v>
                </c:pt>
                <c:pt idx="16">
                  <c:v>-4.5043469134290763</c:v>
                </c:pt>
                <c:pt idx="17">
                  <c:v>-4.8413686987104372</c:v>
                </c:pt>
                <c:pt idx="18">
                  <c:v>6.5448805559298551</c:v>
                </c:pt>
                <c:pt idx="19">
                  <c:v>2.3198251097580904</c:v>
                </c:pt>
                <c:pt idx="20">
                  <c:v>-1.1742270407712818</c:v>
                </c:pt>
                <c:pt idx="21">
                  <c:v>-0.71290737564323448</c:v>
                </c:pt>
                <c:pt idx="22">
                  <c:v>-1.6807932480339693</c:v>
                </c:pt>
                <c:pt idx="23">
                  <c:v>1.2885512949574383</c:v>
                </c:pt>
                <c:pt idx="24">
                  <c:v>-2.5750374961600322</c:v>
                </c:pt>
                <c:pt idx="25">
                  <c:v>6.3063397262316759E-2</c:v>
                </c:pt>
                <c:pt idx="26">
                  <c:v>0.71550381849187095</c:v>
                </c:pt>
                <c:pt idx="27">
                  <c:v>-2.7386167040895071</c:v>
                </c:pt>
                <c:pt idx="28">
                  <c:v>-2.4561934678121364</c:v>
                </c:pt>
                <c:pt idx="29">
                  <c:v>1.3986963606735363</c:v>
                </c:pt>
                <c:pt idx="30">
                  <c:v>-2.3034685951519953</c:v>
                </c:pt>
                <c:pt idx="31">
                  <c:v>-9.7914422794477624E-2</c:v>
                </c:pt>
                <c:pt idx="32">
                  <c:v>-6.8509261981770067</c:v>
                </c:pt>
                <c:pt idx="33">
                  <c:v>-2.2159090909090948</c:v>
                </c:pt>
                <c:pt idx="34">
                  <c:v>4.5709858609335772</c:v>
                </c:pt>
                <c:pt idx="35">
                  <c:v>-0.73470395752301298</c:v>
                </c:pt>
                <c:pt idx="36">
                  <c:v>-1.9820043952398609</c:v>
                </c:pt>
                <c:pt idx="37">
                  <c:v>-0.44629637463514454</c:v>
                </c:pt>
                <c:pt idx="38">
                  <c:v>0.34419019695327552</c:v>
                </c:pt>
                <c:pt idx="39">
                  <c:v>0.19479557051812929</c:v>
                </c:pt>
                <c:pt idx="40">
                  <c:v>8.0302614061394981E-2</c:v>
                </c:pt>
                <c:pt idx="41">
                  <c:v>2.2635613083046673</c:v>
                </c:pt>
                <c:pt idx="42">
                  <c:v>-1.352439553178749</c:v>
                </c:pt>
                <c:pt idx="43">
                  <c:v>-0.58188211654387512</c:v>
                </c:pt>
                <c:pt idx="44">
                  <c:v>-0.26737967914438121</c:v>
                </c:pt>
                <c:pt idx="45">
                  <c:v>-0.82328850984779711</c:v>
                </c:pt>
                <c:pt idx="46">
                  <c:v>-9.1526361720699459E-2</c:v>
                </c:pt>
                <c:pt idx="47">
                  <c:v>-0.14700242873579072</c:v>
                </c:pt>
                <c:pt idx="48">
                  <c:v>-2.7288826303100056</c:v>
                </c:pt>
                <c:pt idx="49">
                  <c:v>-2.3470059223513928</c:v>
                </c:pt>
                <c:pt idx="50">
                  <c:v>1.5947888589398023</c:v>
                </c:pt>
                <c:pt idx="51">
                  <c:v>-0.69422949369886433</c:v>
                </c:pt>
                <c:pt idx="52">
                  <c:v>-7.3470478226025954E-2</c:v>
                </c:pt>
                <c:pt idx="53">
                  <c:v>-1.3212129313994203</c:v>
                </c:pt>
                <c:pt idx="54">
                  <c:v>0.39738089862272213</c:v>
                </c:pt>
                <c:pt idx="55">
                  <c:v>2.8875995142355873</c:v>
                </c:pt>
                <c:pt idx="56">
                  <c:v>0.67759562841530052</c:v>
                </c:pt>
                <c:pt idx="57">
                  <c:v>0.55362570560138946</c:v>
                </c:pt>
                <c:pt idx="58">
                  <c:v>7.1035301738097818</c:v>
                </c:pt>
                <c:pt idx="59">
                  <c:v>-3.2395927829855826</c:v>
                </c:pt>
                <c:pt idx="60">
                  <c:v>1.1062960956706416</c:v>
                </c:pt>
                <c:pt idx="61">
                  <c:v>-4.8527684477322843</c:v>
                </c:pt>
                <c:pt idx="62">
                  <c:v>-0.3400181920561316</c:v>
                </c:pt>
                <c:pt idx="63">
                  <c:v>1.3473281613316819</c:v>
                </c:pt>
                <c:pt idx="64">
                  <c:v>0.34521946094303585</c:v>
                </c:pt>
                <c:pt idx="65">
                  <c:v>-0.39531603914697211</c:v>
                </c:pt>
                <c:pt idx="66">
                  <c:v>0.38830369210304966</c:v>
                </c:pt>
                <c:pt idx="67">
                  <c:v>0.67316322605462253</c:v>
                </c:pt>
                <c:pt idx="68">
                  <c:v>-0.76843066080790978</c:v>
                </c:pt>
                <c:pt idx="69">
                  <c:v>-2.2226025199477966</c:v>
                </c:pt>
                <c:pt idx="70">
                  <c:v>-0.98669817099852031</c:v>
                </c:pt>
                <c:pt idx="71">
                  <c:v>-2.3929999779039748</c:v>
                </c:pt>
                <c:pt idx="72">
                  <c:v>3.0402499207678768</c:v>
                </c:pt>
                <c:pt idx="73">
                  <c:v>0.38886569853021546</c:v>
                </c:pt>
                <c:pt idx="74">
                  <c:v>1.1620781721889168</c:v>
                </c:pt>
                <c:pt idx="75">
                  <c:v>-0.92157923201731451</c:v>
                </c:pt>
                <c:pt idx="76">
                  <c:v>0.94325203607067243</c:v>
                </c:pt>
                <c:pt idx="77">
                  <c:v>-0.24442473664857306</c:v>
                </c:pt>
                <c:pt idx="78">
                  <c:v>0.85649854720499585</c:v>
                </c:pt>
                <c:pt idx="79">
                  <c:v>-2.2681830885988861</c:v>
                </c:pt>
                <c:pt idx="80">
                  <c:v>2.9895727924677642</c:v>
                </c:pt>
                <c:pt idx="81">
                  <c:v>-1.1961466988487088</c:v>
                </c:pt>
                <c:pt idx="82">
                  <c:v>-0.91013252048337456</c:v>
                </c:pt>
                <c:pt idx="83">
                  <c:v>0.88576664630420299</c:v>
                </c:pt>
                <c:pt idx="84">
                  <c:v>-1.4207862981704904</c:v>
                </c:pt>
                <c:pt idx="85">
                  <c:v>-1.5004935834155892</c:v>
                </c:pt>
                <c:pt idx="86">
                  <c:v>2.703725974922599</c:v>
                </c:pt>
                <c:pt idx="87">
                  <c:v>4.2545809389569511</c:v>
                </c:pt>
                <c:pt idx="88">
                  <c:v>0.63023899161761721</c:v>
                </c:pt>
                <c:pt idx="89">
                  <c:v>-0.1922281934683791</c:v>
                </c:pt>
                <c:pt idx="90">
                  <c:v>-0.47217677635802979</c:v>
                </c:pt>
                <c:pt idx="91">
                  <c:v>0.1789467113339929</c:v>
                </c:pt>
                <c:pt idx="92">
                  <c:v>-6.2311766538581372E-2</c:v>
                </c:pt>
                <c:pt idx="93">
                  <c:v>7.5277979839966704</c:v>
                </c:pt>
                <c:pt idx="94">
                  <c:v>3.3863579256624816</c:v>
                </c:pt>
                <c:pt idx="95">
                  <c:v>-0.88055488044269759</c:v>
                </c:pt>
                <c:pt idx="96">
                  <c:v>-1.1731864649741564</c:v>
                </c:pt>
                <c:pt idx="97">
                  <c:v>1.4867547141003059</c:v>
                </c:pt>
                <c:pt idx="98">
                  <c:v>-0.69393511988715817</c:v>
                </c:pt>
                <c:pt idx="99">
                  <c:v>3.4390031435821582</c:v>
                </c:pt>
                <c:pt idx="100">
                  <c:v>1.376734649042507</c:v>
                </c:pt>
                <c:pt idx="101">
                  <c:v>-0.39007476432982008</c:v>
                </c:pt>
                <c:pt idx="102">
                  <c:v>1.3996156495884517</c:v>
                </c:pt>
                <c:pt idx="103">
                  <c:v>2.6139817629179296</c:v>
                </c:pt>
                <c:pt idx="104">
                  <c:v>0.19340674658489623</c:v>
                </c:pt>
                <c:pt idx="105">
                  <c:v>2.973757890892649</c:v>
                </c:pt>
                <c:pt idx="106">
                  <c:v>0.4036275817810217</c:v>
                </c:pt>
                <c:pt idx="107">
                  <c:v>-0.91334185561461667</c:v>
                </c:pt>
                <c:pt idx="108">
                  <c:v>1.8537065643619943</c:v>
                </c:pt>
                <c:pt idx="109">
                  <c:v>0.67832202796619745</c:v>
                </c:pt>
                <c:pt idx="110">
                  <c:v>-1.1985167527479894</c:v>
                </c:pt>
                <c:pt idx="111">
                  <c:v>0.12566181891294151</c:v>
                </c:pt>
                <c:pt idx="112">
                  <c:v>1.61314613698356</c:v>
                </c:pt>
                <c:pt idx="113">
                  <c:v>-1.361922171170723</c:v>
                </c:pt>
                <c:pt idx="114">
                  <c:v>-1.05182316014425</c:v>
                </c:pt>
                <c:pt idx="115">
                  <c:v>0.74747747443727042</c:v>
                </c:pt>
                <c:pt idx="116">
                  <c:v>-0.53090823828903211</c:v>
                </c:pt>
                <c:pt idx="117">
                  <c:v>-4.0173760775861984</c:v>
                </c:pt>
                <c:pt idx="118">
                  <c:v>-0.6069536540013396</c:v>
                </c:pt>
                <c:pt idx="119">
                  <c:v>-2.3932227320861341</c:v>
                </c:pt>
                <c:pt idx="120">
                  <c:v>0.84261536236077617</c:v>
                </c:pt>
                <c:pt idx="121">
                  <c:v>-0.98977945131790956</c:v>
                </c:pt>
                <c:pt idx="122">
                  <c:v>5.7245825636567691</c:v>
                </c:pt>
                <c:pt idx="123">
                  <c:v>2.6893232155398348</c:v>
                </c:pt>
                <c:pt idx="124">
                  <c:v>4.8374451617217061E-2</c:v>
                </c:pt>
                <c:pt idx="125">
                  <c:v>-0.50851979058988295</c:v>
                </c:pt>
                <c:pt idx="126">
                  <c:v>0</c:v>
                </c:pt>
                <c:pt idx="127">
                  <c:v>-2.7265262346454815</c:v>
                </c:pt>
                <c:pt idx="128">
                  <c:v>-2.8236226441098533</c:v>
                </c:pt>
                <c:pt idx="129">
                  <c:v>-1.3916712464765013</c:v>
                </c:pt>
                <c:pt idx="130">
                  <c:v>7.7307540181945675E-2</c:v>
                </c:pt>
                <c:pt idx="131">
                  <c:v>0.42576125033683315</c:v>
                </c:pt>
                <c:pt idx="132">
                  <c:v>1.8174662802762043</c:v>
                </c:pt>
                <c:pt idx="133">
                  <c:v>1.4424259460978857</c:v>
                </c:pt>
                <c:pt idx="134">
                  <c:v>-8.8328512790305597E-2</c:v>
                </c:pt>
                <c:pt idx="135">
                  <c:v>-3.0179586742476836</c:v>
                </c:pt>
                <c:pt idx="136">
                  <c:v>-4.0681359143474971</c:v>
                </c:pt>
                <c:pt idx="137">
                  <c:v>1.4793836522516746</c:v>
                </c:pt>
                <c:pt idx="138">
                  <c:v>-5.2896355457633408</c:v>
                </c:pt>
                <c:pt idx="139">
                  <c:v>-0.68044354838708632</c:v>
                </c:pt>
                <c:pt idx="140">
                  <c:v>0.3806140573458513</c:v>
                </c:pt>
                <c:pt idx="141">
                  <c:v>5.2695029944777163</c:v>
                </c:pt>
                <c:pt idx="142">
                  <c:v>-3.2066201189552688</c:v>
                </c:pt>
                <c:pt idx="143">
                  <c:v>2.0991565207441772E-2</c:v>
                </c:pt>
                <c:pt idx="144">
                  <c:v>-0.17171312460649077</c:v>
                </c:pt>
                <c:pt idx="145">
                  <c:v>7.1383521587064962</c:v>
                </c:pt>
                <c:pt idx="146">
                  <c:v>-0.48164401155945624</c:v>
                </c:pt>
                <c:pt idx="147">
                  <c:v>-0.49293754929375488</c:v>
                </c:pt>
                <c:pt idx="148">
                  <c:v>1.1474789688901665</c:v>
                </c:pt>
                <c:pt idx="149">
                  <c:v>-1.3748886910062299</c:v>
                </c:pt>
                <c:pt idx="150">
                  <c:v>3.1546823648380191</c:v>
                </c:pt>
                <c:pt idx="151">
                  <c:v>-2.9689277899343609</c:v>
                </c:pt>
                <c:pt idx="152">
                  <c:v>-1.7986974327518053</c:v>
                </c:pt>
                <c:pt idx="153">
                  <c:v>1.0545267489712036</c:v>
                </c:pt>
                <c:pt idx="154">
                  <c:v>0.32905501218047944</c:v>
                </c:pt>
                <c:pt idx="155">
                  <c:v>5.979669124975414E-2</c:v>
                </c:pt>
                <c:pt idx="156">
                  <c:v>-2.1713147410358498</c:v>
                </c:pt>
                <c:pt idx="157">
                  <c:v>3.3894226319394205</c:v>
                </c:pt>
                <c:pt idx="158">
                  <c:v>-1.8226742104132383</c:v>
                </c:pt>
                <c:pt idx="159">
                  <c:v>0.83342451763505732</c:v>
                </c:pt>
                <c:pt idx="160">
                  <c:v>-0.28576079289577294</c:v>
                </c:pt>
                <c:pt idx="161">
                  <c:v>-0.34643498449205307</c:v>
                </c:pt>
                <c:pt idx="162">
                  <c:v>0.21477194131994071</c:v>
                </c:pt>
                <c:pt idx="163">
                  <c:v>-0.55757355612059234</c:v>
                </c:pt>
                <c:pt idx="164">
                  <c:v>0.27943674319215717</c:v>
                </c:pt>
                <c:pt idx="165">
                  <c:v>-0.81776126470696364</c:v>
                </c:pt>
                <c:pt idx="166">
                  <c:v>0.21852103494501252</c:v>
                </c:pt>
                <c:pt idx="167">
                  <c:v>-2.119979478158911</c:v>
                </c:pt>
                <c:pt idx="168">
                  <c:v>0.39873453265692321</c:v>
                </c:pt>
                <c:pt idx="169">
                  <c:v>1.2716288782816196</c:v>
                </c:pt>
                <c:pt idx="170">
                  <c:v>-0.95371359133923617</c:v>
                </c:pt>
                <c:pt idx="171">
                  <c:v>0.73239646070339126</c:v>
                </c:pt>
                <c:pt idx="172">
                  <c:v>0.17899981546410443</c:v>
                </c:pt>
                <c:pt idx="173">
                  <c:v>-0.63366920257151138</c:v>
                </c:pt>
                <c:pt idx="174">
                  <c:v>-2.0725580705559605</c:v>
                </c:pt>
                <c:pt idx="175">
                  <c:v>0.1609086606720303</c:v>
                </c:pt>
                <c:pt idx="176">
                  <c:v>1.9996219996220028</c:v>
                </c:pt>
                <c:pt idx="177">
                  <c:v>-0.56514971835161576</c:v>
                </c:pt>
                <c:pt idx="178">
                  <c:v>1.1982185118237925</c:v>
                </c:pt>
                <c:pt idx="179">
                  <c:v>0.36460059661914468</c:v>
                </c:pt>
                <c:pt idx="180">
                  <c:v>3.3153530016145738</c:v>
                </c:pt>
                <c:pt idx="181">
                  <c:v>0.79025412441618859</c:v>
                </c:pt>
                <c:pt idx="182">
                  <c:v>-0.21143139051377824</c:v>
                </c:pt>
                <c:pt idx="183">
                  <c:v>-1.1317889681474744</c:v>
                </c:pt>
                <c:pt idx="184">
                  <c:v>-0.35181712652915115</c:v>
                </c:pt>
                <c:pt idx="185">
                  <c:v>-1.7133230581741345</c:v>
                </c:pt>
                <c:pt idx="186">
                  <c:v>-1.7814813464133297</c:v>
                </c:pt>
                <c:pt idx="187">
                  <c:v>0.60336025248305947</c:v>
                </c:pt>
                <c:pt idx="188">
                  <c:v>3.155563757150766</c:v>
                </c:pt>
                <c:pt idx="189">
                  <c:v>6.8747763864042968</c:v>
                </c:pt>
                <c:pt idx="190">
                  <c:v>5.2106522939926041</c:v>
                </c:pt>
                <c:pt idx="191">
                  <c:v>-0.24341351660939575</c:v>
                </c:pt>
                <c:pt idx="192">
                  <c:v>1.8771031689073858</c:v>
                </c:pt>
                <c:pt idx="193">
                  <c:v>0.8296806512210394</c:v>
                </c:pt>
                <c:pt idx="194">
                  <c:v>-1.7807793820835245</c:v>
                </c:pt>
                <c:pt idx="195">
                  <c:v>4.4196449741555011</c:v>
                </c:pt>
                <c:pt idx="196">
                  <c:v>-0.12261765997062407</c:v>
                </c:pt>
                <c:pt idx="197">
                  <c:v>2.6523992846100213</c:v>
                </c:pt>
                <c:pt idx="198">
                  <c:v>0.952338766832034</c:v>
                </c:pt>
                <c:pt idx="199">
                  <c:v>3.9489272081081973E-2</c:v>
                </c:pt>
                <c:pt idx="200">
                  <c:v>-0.30116959064328014</c:v>
                </c:pt>
                <c:pt idx="201">
                  <c:v>0.8827756107575554</c:v>
                </c:pt>
                <c:pt idx="202">
                  <c:v>-0.26455026455027514</c:v>
                </c:pt>
                <c:pt idx="203">
                  <c:v>-2.4703413297577757</c:v>
                </c:pt>
                <c:pt idx="204">
                  <c:v>-1.3613473004677217</c:v>
                </c:pt>
                <c:pt idx="205">
                  <c:v>0.9544297660889588</c:v>
                </c:pt>
                <c:pt idx="206">
                  <c:v>-0.15906839941175252</c:v>
                </c:pt>
                <c:pt idx="207">
                  <c:v>0.22545541994829554</c:v>
                </c:pt>
                <c:pt idx="208">
                  <c:v>4.8123931495756054</c:v>
                </c:pt>
                <c:pt idx="209">
                  <c:v>-0.78837046257744725</c:v>
                </c:pt>
                <c:pt idx="210">
                  <c:v>-0.43120853764060618</c:v>
                </c:pt>
                <c:pt idx="211">
                  <c:v>0.65033820483480298</c:v>
                </c:pt>
                <c:pt idx="212">
                  <c:v>2.1456324651028975</c:v>
                </c:pt>
                <c:pt idx="213">
                  <c:v>-0.40151589862075759</c:v>
                </c:pt>
                <c:pt idx="214">
                  <c:v>0.87982346950322243</c:v>
                </c:pt>
                <c:pt idx="215">
                  <c:v>-0.46131411424886487</c:v>
                </c:pt>
                <c:pt idx="216">
                  <c:v>0.22256969389624001</c:v>
                </c:pt>
                <c:pt idx="217">
                  <c:v>0.60157139443687269</c:v>
                </c:pt>
                <c:pt idx="218">
                  <c:v>1.8218651763883986</c:v>
                </c:pt>
                <c:pt idx="219">
                  <c:v>5.6943701203364485</c:v>
                </c:pt>
                <c:pt idx="220">
                  <c:v>1.1683911254210047E-2</c:v>
                </c:pt>
                <c:pt idx="221">
                  <c:v>-0.98003582647524601</c:v>
                </c:pt>
                <c:pt idx="222">
                  <c:v>-3.0806339551407258</c:v>
                </c:pt>
                <c:pt idx="223">
                  <c:v>-6.8927271989504062</c:v>
                </c:pt>
                <c:pt idx="224">
                  <c:v>4.4612635646527359</c:v>
                </c:pt>
                <c:pt idx="225">
                  <c:v>1.4518551482449746</c:v>
                </c:pt>
                <c:pt idx="226">
                  <c:v>2.6784735168329936</c:v>
                </c:pt>
                <c:pt idx="227">
                  <c:v>4.5790724374549434</c:v>
                </c:pt>
                <c:pt idx="228">
                  <c:v>1.4233558006535947</c:v>
                </c:pt>
                <c:pt idx="229">
                  <c:v>0.62050823778176822</c:v>
                </c:pt>
                <c:pt idx="230">
                  <c:v>1.6536575602922137</c:v>
                </c:pt>
                <c:pt idx="231">
                  <c:v>1.8704009056678068</c:v>
                </c:pt>
                <c:pt idx="232">
                  <c:v>-3.0826468243422891</c:v>
                </c:pt>
                <c:pt idx="233">
                  <c:v>-3.6131814442754902</c:v>
                </c:pt>
                <c:pt idx="234">
                  <c:v>-0.28835585439969202</c:v>
                </c:pt>
                <c:pt idx="235">
                  <c:v>-0.73529411764705643</c:v>
                </c:pt>
                <c:pt idx="236">
                  <c:v>0.52910052910052907</c:v>
                </c:pt>
                <c:pt idx="237">
                  <c:v>0.81871345029239773</c:v>
                </c:pt>
                <c:pt idx="238">
                  <c:v>0.49368393915957959</c:v>
                </c:pt>
                <c:pt idx="239">
                  <c:v>0.94660287572310176</c:v>
                </c:pt>
                <c:pt idx="240">
                  <c:v>-0.62642151942161073</c:v>
                </c:pt>
                <c:pt idx="241">
                  <c:v>-1.0280278232405962</c:v>
                </c:pt>
                <c:pt idx="242">
                  <c:v>3.0114722753346128</c:v>
                </c:pt>
                <c:pt idx="243">
                  <c:v>-2.5195961622875731</c:v>
                </c:pt>
                <c:pt idx="244">
                  <c:v>0.50562231428349935</c:v>
                </c:pt>
                <c:pt idx="245">
                  <c:v>-3.8402949346416672E-3</c:v>
                </c:pt>
                <c:pt idx="246">
                  <c:v>-0.10113165036612917</c:v>
                </c:pt>
                <c:pt idx="247">
                  <c:v>1.3826774478772961</c:v>
                </c:pt>
                <c:pt idx="248">
                  <c:v>0.19591485919409471</c:v>
                </c:pt>
                <c:pt idx="249">
                  <c:v>0.51216712290748767</c:v>
                </c:pt>
                <c:pt idx="250">
                  <c:v>0.62251339784379889</c:v>
                </c:pt>
                <c:pt idx="251">
                  <c:v>1.9769747920122736</c:v>
                </c:pt>
                <c:pt idx="252">
                  <c:v>1.9521025465397814</c:v>
                </c:pt>
                <c:pt idx="253">
                  <c:v>0.25073781702137432</c:v>
                </c:pt>
                <c:pt idx="254">
                  <c:v>-0.76947931500782984</c:v>
                </c:pt>
                <c:pt idx="255">
                  <c:v>-2.2889532079112418</c:v>
                </c:pt>
                <c:pt idx="256">
                  <c:v>-0.51344079385845143</c:v>
                </c:pt>
                <c:pt idx="257">
                  <c:v>-6.9473736446422893E-2</c:v>
                </c:pt>
                <c:pt idx="258">
                  <c:v>-0.78088144009931271</c:v>
                </c:pt>
                <c:pt idx="259">
                  <c:v>-1.1098459728982462</c:v>
                </c:pt>
                <c:pt idx="260">
                  <c:v>-0.13538477111116504</c:v>
                </c:pt>
                <c:pt idx="261">
                  <c:v>-2.4098217340073718</c:v>
                </c:pt>
                <c:pt idx="262">
                  <c:v>0.57254138266796961</c:v>
                </c:pt>
                <c:pt idx="263">
                  <c:v>0.33304933777398177</c:v>
                </c:pt>
                <c:pt idx="264">
                  <c:v>-3.2551078174051775</c:v>
                </c:pt>
                <c:pt idx="265">
                  <c:v>-0.3883288560257443</c:v>
                </c:pt>
                <c:pt idx="266">
                  <c:v>-0.74363835411604262</c:v>
                </c:pt>
                <c:pt idx="267">
                  <c:v>4.3177079830519878</c:v>
                </c:pt>
                <c:pt idx="268">
                  <c:v>5.1782605892592395</c:v>
                </c:pt>
                <c:pt idx="269">
                  <c:v>0.1875666597197444</c:v>
                </c:pt>
                <c:pt idx="270">
                  <c:v>-1.4842641084626214</c:v>
                </c:pt>
                <c:pt idx="271">
                  <c:v>-0.41981840990672309</c:v>
                </c:pt>
                <c:pt idx="272">
                  <c:v>-6.1117832686821562E-2</c:v>
                </c:pt>
                <c:pt idx="273">
                  <c:v>0.79376965703160562</c:v>
                </c:pt>
                <c:pt idx="274">
                  <c:v>-0.13868251609707552</c:v>
                </c:pt>
                <c:pt idx="275">
                  <c:v>5.4558079555595135E-2</c:v>
                </c:pt>
                <c:pt idx="276">
                  <c:v>0.13879938531700561</c:v>
                </c:pt>
                <c:pt idx="277">
                  <c:v>3.4676501163308835</c:v>
                </c:pt>
                <c:pt idx="278">
                  <c:v>0.75233834892232176</c:v>
                </c:pt>
                <c:pt idx="279">
                  <c:v>-2.1748679290081405</c:v>
                </c:pt>
                <c:pt idx="280">
                  <c:v>-2.5787896071744854</c:v>
                </c:pt>
                <c:pt idx="281">
                  <c:v>3.4392984379281928</c:v>
                </c:pt>
                <c:pt idx="282">
                  <c:v>-2.9371740989173718</c:v>
                </c:pt>
                <c:pt idx="283">
                  <c:v>0.7655086848635213</c:v>
                </c:pt>
                <c:pt idx="284">
                  <c:v>-0.60085942598224729</c:v>
                </c:pt>
                <c:pt idx="285">
                  <c:v>1.8964684314187015</c:v>
                </c:pt>
                <c:pt idx="286">
                  <c:v>-0.15925115487479169</c:v>
                </c:pt>
                <c:pt idx="287">
                  <c:v>0.99477651012432555</c:v>
                </c:pt>
                <c:pt idx="288">
                  <c:v>0.56542810985459979</c:v>
                </c:pt>
                <c:pt idx="289">
                  <c:v>5.1261763471797677</c:v>
                </c:pt>
                <c:pt idx="290">
                  <c:v>1.1312449396175082</c:v>
                </c:pt>
                <c:pt idx="291">
                  <c:v>1.4027491176437588</c:v>
                </c:pt>
                <c:pt idx="292">
                  <c:v>-0.81065753333260815</c:v>
                </c:pt>
                <c:pt idx="293">
                  <c:v>-1.1984573645148955</c:v>
                </c:pt>
                <c:pt idx="294">
                  <c:v>-0.47770881321699293</c:v>
                </c:pt>
                <c:pt idx="295">
                  <c:v>-2.7363524421941399E-2</c:v>
                </c:pt>
                <c:pt idx="296">
                  <c:v>-1.2476620592126231</c:v>
                </c:pt>
                <c:pt idx="297">
                  <c:v>9.3544289178893222E-2</c:v>
                </c:pt>
                <c:pt idx="298">
                  <c:v>0.22383496209804474</c:v>
                </c:pt>
                <c:pt idx="299">
                  <c:v>-1.1270362056063965</c:v>
                </c:pt>
                <c:pt idx="300">
                  <c:v>-0.12341941643574464</c:v>
                </c:pt>
                <c:pt idx="301">
                  <c:v>-0.15388202378177579</c:v>
                </c:pt>
                <c:pt idx="302">
                  <c:v>-0.88268260788341291</c:v>
                </c:pt>
                <c:pt idx="303">
                  <c:v>2.1969090138057767</c:v>
                </c:pt>
                <c:pt idx="304">
                  <c:v>-2.0401811957536564</c:v>
                </c:pt>
                <c:pt idx="305">
                  <c:v>-3.8747102498029236</c:v>
                </c:pt>
                <c:pt idx="306">
                  <c:v>0.4063945944622705</c:v>
                </c:pt>
                <c:pt idx="307">
                  <c:v>-0.82778631165728611</c:v>
                </c:pt>
                <c:pt idx="308">
                  <c:v>0.90599530406775697</c:v>
                </c:pt>
                <c:pt idx="309">
                  <c:v>-1.8054675698065377</c:v>
                </c:pt>
                <c:pt idx="310">
                  <c:v>-0.68980918587627427</c:v>
                </c:pt>
                <c:pt idx="311">
                  <c:v>-1.4466681658046645</c:v>
                </c:pt>
                <c:pt idx="312">
                  <c:v>-0.14197343068654064</c:v>
                </c:pt>
                <c:pt idx="313">
                  <c:v>-0.69437392099117401</c:v>
                </c:pt>
                <c:pt idx="314">
                  <c:v>7.5419601426587907E-2</c:v>
                </c:pt>
                <c:pt idx="315">
                  <c:v>-1.2428469241773985</c:v>
                </c:pt>
                <c:pt idx="316">
                  <c:v>0.67386664942120367</c:v>
                </c:pt>
                <c:pt idx="317">
                  <c:v>-0.81581787347756818</c:v>
                </c:pt>
                <c:pt idx="318">
                  <c:v>-1.8717374127278146</c:v>
                </c:pt>
                <c:pt idx="319">
                  <c:v>-1.5127514652304817</c:v>
                </c:pt>
                <c:pt idx="320">
                  <c:v>-1.7330116606353061</c:v>
                </c:pt>
                <c:pt idx="321">
                  <c:v>-3.2734563607343947E-2</c:v>
                </c:pt>
                <c:pt idx="322">
                  <c:v>7.5600671278293898</c:v>
                </c:pt>
                <c:pt idx="323">
                  <c:v>2.1830682192962474</c:v>
                </c:pt>
                <c:pt idx="324">
                  <c:v>-1.3878716404940747</c:v>
                </c:pt>
                <c:pt idx="325">
                  <c:v>0.59544041189873964</c:v>
                </c:pt>
                <c:pt idx="326">
                  <c:v>-0.92729320485546696</c:v>
                </c:pt>
                <c:pt idx="327">
                  <c:v>-2.4201391958973772</c:v>
                </c:pt>
                <c:pt idx="328">
                  <c:v>-1.5429821495605325</c:v>
                </c:pt>
                <c:pt idx="329">
                  <c:v>-1.7604291292515288</c:v>
                </c:pt>
                <c:pt idx="330">
                  <c:v>4.9182302400899331</c:v>
                </c:pt>
                <c:pt idx="331">
                  <c:v>-0.34567649272292889</c:v>
                </c:pt>
                <c:pt idx="332">
                  <c:v>-1.1443053528914899</c:v>
                </c:pt>
                <c:pt idx="333">
                  <c:v>-1.5472860990263104</c:v>
                </c:pt>
                <c:pt idx="334">
                  <c:v>-0.97058011231374453</c:v>
                </c:pt>
                <c:pt idx="335">
                  <c:v>1.5219325621854256</c:v>
                </c:pt>
                <c:pt idx="336">
                  <c:v>-0.98371378114984387</c:v>
                </c:pt>
                <c:pt idx="337">
                  <c:v>-0.40558572126880715</c:v>
                </c:pt>
                <c:pt idx="338">
                  <c:v>0.57835672406016303</c:v>
                </c:pt>
                <c:pt idx="339">
                  <c:v>-1.146105352008647</c:v>
                </c:pt>
                <c:pt idx="340">
                  <c:v>1.4355662882072693</c:v>
                </c:pt>
                <c:pt idx="341">
                  <c:v>-1.2666219468886777</c:v>
                </c:pt>
                <c:pt idx="342">
                  <c:v>4.097727333280039</c:v>
                </c:pt>
                <c:pt idx="343">
                  <c:v>-2.322694581659031</c:v>
                </c:pt>
                <c:pt idx="344">
                  <c:v>1.8866194138378294</c:v>
                </c:pt>
                <c:pt idx="345">
                  <c:v>-1.7398125168773413</c:v>
                </c:pt>
                <c:pt idx="346">
                  <c:v>-0.24210223257518257</c:v>
                </c:pt>
                <c:pt idx="347">
                  <c:v>0.68609059544268181</c:v>
                </c:pt>
                <c:pt idx="348">
                  <c:v>-2.2149259954138003</c:v>
                </c:pt>
                <c:pt idx="349">
                  <c:v>-2.6115226776101905</c:v>
                </c:pt>
                <c:pt idx="350">
                  <c:v>3.4162425436436252</c:v>
                </c:pt>
                <c:pt idx="351">
                  <c:v>0.34528833560439171</c:v>
                </c:pt>
                <c:pt idx="352">
                  <c:v>-1.4581410678971702</c:v>
                </c:pt>
                <c:pt idx="353">
                  <c:v>-0.70774911698597398</c:v>
                </c:pt>
                <c:pt idx="354">
                  <c:v>1.4619686047295022</c:v>
                </c:pt>
                <c:pt idx="355">
                  <c:v>-1.0796812749004008</c:v>
                </c:pt>
                <c:pt idx="356">
                  <c:v>1.609676856364205</c:v>
                </c:pt>
                <c:pt idx="357">
                  <c:v>0.78085775440635585</c:v>
                </c:pt>
                <c:pt idx="358">
                  <c:v>-0.38543728778005998</c:v>
                </c:pt>
                <c:pt idx="359">
                  <c:v>1.4424279115065139</c:v>
                </c:pt>
                <c:pt idx="360">
                  <c:v>0.18682131319815445</c:v>
                </c:pt>
                <c:pt idx="361">
                  <c:v>-0.42862877640081792</c:v>
                </c:pt>
                <c:pt idx="362">
                  <c:v>-2.2629142173438073</c:v>
                </c:pt>
                <c:pt idx="363">
                  <c:v>1.9746646795827196</c:v>
                </c:pt>
                <c:pt idx="364">
                  <c:v>0.65373975677226692</c:v>
                </c:pt>
                <c:pt idx="365">
                  <c:v>-2.0184865887965544</c:v>
                </c:pt>
                <c:pt idx="366">
                  <c:v>-0.38899179677162787</c:v>
                </c:pt>
                <c:pt idx="367">
                  <c:v>0.35066280583374909</c:v>
                </c:pt>
                <c:pt idx="368">
                  <c:v>1.2256783587028506</c:v>
                </c:pt>
                <c:pt idx="369">
                  <c:v>0.39489513049845465</c:v>
                </c:pt>
                <c:pt idx="370">
                  <c:v>-0.342546041834903</c:v>
                </c:pt>
                <c:pt idx="371">
                  <c:v>0.57243677710253127</c:v>
                </c:pt>
                <c:pt idx="372">
                  <c:v>-1.1474536405338347</c:v>
                </c:pt>
                <c:pt idx="373">
                  <c:v>-0.52451689233600152</c:v>
                </c:pt>
                <c:pt idx="374">
                  <c:v>-0.18236841061965853</c:v>
                </c:pt>
                <c:pt idx="375">
                  <c:v>-1.5172176399719377</c:v>
                </c:pt>
                <c:pt idx="376">
                  <c:v>-0.38716442389127376</c:v>
                </c:pt>
                <c:pt idx="377">
                  <c:v>0.58840200272608756</c:v>
                </c:pt>
                <c:pt idx="378">
                  <c:v>0.51653585563829074</c:v>
                </c:pt>
                <c:pt idx="379">
                  <c:v>0.48718633208756013</c:v>
                </c:pt>
                <c:pt idx="380">
                  <c:v>-0.55522348409377942</c:v>
                </c:pt>
                <c:pt idx="381">
                  <c:v>0.51558096357541194</c:v>
                </c:pt>
                <c:pt idx="382">
                  <c:v>1.0046111118493541</c:v>
                </c:pt>
                <c:pt idx="383">
                  <c:v>0.35916799326395799</c:v>
                </c:pt>
                <c:pt idx="384">
                  <c:v>0.18221860989487096</c:v>
                </c:pt>
                <c:pt idx="385">
                  <c:v>-0.67913269912721042</c:v>
                </c:pt>
                <c:pt idx="386">
                  <c:v>-0.26086269136518386</c:v>
                </c:pt>
                <c:pt idx="387">
                  <c:v>0.35268942195921915</c:v>
                </c:pt>
                <c:pt idx="388">
                  <c:v>-3.1591001829652701E-2</c:v>
                </c:pt>
                <c:pt idx="389">
                  <c:v>-0.20013957101662766</c:v>
                </c:pt>
                <c:pt idx="390">
                  <c:v>-0.98555313675044287</c:v>
                </c:pt>
                <c:pt idx="391">
                  <c:v>0.35976974736168854</c:v>
                </c:pt>
                <c:pt idx="392">
                  <c:v>0.46204094638732018</c:v>
                </c:pt>
                <c:pt idx="393">
                  <c:v>1.2726984378716897</c:v>
                </c:pt>
                <c:pt idx="394">
                  <c:v>0.4058515705542336</c:v>
                </c:pt>
                <c:pt idx="395">
                  <c:v>1.0371718221991186</c:v>
                </c:pt>
                <c:pt idx="396">
                  <c:v>4.37366538886984E-2</c:v>
                </c:pt>
                <c:pt idx="397">
                  <c:v>-0.11829450187727998</c:v>
                </c:pt>
                <c:pt idx="398">
                  <c:v>-5.7929969104016481E-2</c:v>
                </c:pt>
                <c:pt idx="399">
                  <c:v>-0.25890384491531349</c:v>
                </c:pt>
                <c:pt idx="400">
                  <c:v>-7.61939199834651E-2</c:v>
                </c:pt>
                <c:pt idx="401">
                  <c:v>-0.60226171243942306</c:v>
                </c:pt>
                <c:pt idx="402">
                  <c:v>-1.2040203357214299</c:v>
                </c:pt>
                <c:pt idx="403">
                  <c:v>0.91204611557848714</c:v>
                </c:pt>
                <c:pt idx="404">
                  <c:v>-0.58558088580521339</c:v>
                </c:pt>
                <c:pt idx="405">
                  <c:v>0.98915082582287839</c:v>
                </c:pt>
                <c:pt idx="406">
                  <c:v>-0.42737818422728391</c:v>
                </c:pt>
                <c:pt idx="407">
                  <c:v>-2.2582581015498548</c:v>
                </c:pt>
                <c:pt idx="408">
                  <c:v>0.19086771399206193</c:v>
                </c:pt>
                <c:pt idx="409">
                  <c:v>-0.21315144410103379</c:v>
                </c:pt>
                <c:pt idx="410">
                  <c:v>2.6113425184235872</c:v>
                </c:pt>
                <c:pt idx="411">
                  <c:v>-2.6723913609159466</c:v>
                </c:pt>
                <c:pt idx="412">
                  <c:v>-0.41975242627597448</c:v>
                </c:pt>
                <c:pt idx="413">
                  <c:v>6.7121301616280937E-2</c:v>
                </c:pt>
                <c:pt idx="414">
                  <c:v>-0.51246277266507223</c:v>
                </c:pt>
                <c:pt idx="415">
                  <c:v>-0.14563106796116751</c:v>
                </c:pt>
                <c:pt idx="416">
                  <c:v>-0.95608491330416712</c:v>
                </c:pt>
                <c:pt idx="417">
                  <c:v>-3.1849912739965021</c:v>
                </c:pt>
                <c:pt idx="418">
                  <c:v>-0.18448625506985641</c:v>
                </c:pt>
                <c:pt idx="419">
                  <c:v>1.6690887029642929</c:v>
                </c:pt>
                <c:pt idx="420">
                  <c:v>1.7318900915903439</c:v>
                </c:pt>
                <c:pt idx="421">
                  <c:v>0.51426856550444455</c:v>
                </c:pt>
                <c:pt idx="422">
                  <c:v>-7.7356314039489976E-2</c:v>
                </c:pt>
                <c:pt idx="423">
                  <c:v>0.12631064269028333</c:v>
                </c:pt>
                <c:pt idx="424">
                  <c:v>0.3662457101775613</c:v>
                </c:pt>
                <c:pt idx="425">
                  <c:v>1.2663702342176726</c:v>
                </c:pt>
                <c:pt idx="426">
                  <c:v>0.7887572069186346</c:v>
                </c:pt>
                <c:pt idx="427">
                  <c:v>-0.30720745772586794</c:v>
                </c:pt>
                <c:pt idx="428">
                  <c:v>0.40644467172287863</c:v>
                </c:pt>
                <c:pt idx="429">
                  <c:v>1.3704972682655727</c:v>
                </c:pt>
                <c:pt idx="430">
                  <c:v>0.23750799305746814</c:v>
                </c:pt>
                <c:pt idx="431">
                  <c:v>-0.66657119423000255</c:v>
                </c:pt>
                <c:pt idx="432">
                  <c:v>-0.37746235206227174</c:v>
                </c:pt>
                <c:pt idx="433">
                  <c:v>1.2629750957098314</c:v>
                </c:pt>
                <c:pt idx="434">
                  <c:v>0.79120707799040724</c:v>
                </c:pt>
                <c:pt idx="435">
                  <c:v>-2.0894560453725233</c:v>
                </c:pt>
                <c:pt idx="436">
                  <c:v>1.4191866664911357</c:v>
                </c:pt>
                <c:pt idx="437">
                  <c:v>0.73341381414125684</c:v>
                </c:pt>
                <c:pt idx="438">
                  <c:v>0.29380686064792377</c:v>
                </c:pt>
                <c:pt idx="439">
                  <c:v>1.6484646023384322</c:v>
                </c:pt>
                <c:pt idx="440">
                  <c:v>3.8375488225702408</c:v>
                </c:pt>
                <c:pt idx="441">
                  <c:v>-0.82289498350557477</c:v>
                </c:pt>
                <c:pt idx="442">
                  <c:v>2.1749536656315569</c:v>
                </c:pt>
                <c:pt idx="443">
                  <c:v>2.4578052735900098</c:v>
                </c:pt>
                <c:pt idx="444">
                  <c:v>1.8735857241678402</c:v>
                </c:pt>
                <c:pt idx="445">
                  <c:v>9.6675068190445704E-2</c:v>
                </c:pt>
                <c:pt idx="446">
                  <c:v>0.35528267393330643</c:v>
                </c:pt>
                <c:pt idx="447">
                  <c:v>-0.10769689053873027</c:v>
                </c:pt>
                <c:pt idx="448">
                  <c:v>0.26035692985274039</c:v>
                </c:pt>
                <c:pt idx="449">
                  <c:v>3.0841388777669776</c:v>
                </c:pt>
                <c:pt idx="450">
                  <c:v>2.0385968416730358</c:v>
                </c:pt>
                <c:pt idx="451">
                  <c:v>6.3622917301083231</c:v>
                </c:pt>
                <c:pt idx="452">
                  <c:v>8.0778748031671982E-2</c:v>
                </c:pt>
                <c:pt idx="453">
                  <c:v>0.13588483504806309</c:v>
                </c:pt>
                <c:pt idx="454">
                  <c:v>-1.269258238955205</c:v>
                </c:pt>
                <c:pt idx="455">
                  <c:v>-1.7557819895417774</c:v>
                </c:pt>
                <c:pt idx="456">
                  <c:v>-1.3558858489276138</c:v>
                </c:pt>
                <c:pt idx="457">
                  <c:v>-0.45959606730788188</c:v>
                </c:pt>
                <c:pt idx="458">
                  <c:v>-1.5126356497798614</c:v>
                </c:pt>
                <c:pt idx="459">
                  <c:v>-1.187795725240667</c:v>
                </c:pt>
                <c:pt idx="460">
                  <c:v>2.1927941613553137</c:v>
                </c:pt>
                <c:pt idx="461">
                  <c:v>0.67216028437550102</c:v>
                </c:pt>
                <c:pt idx="462">
                  <c:v>-3.2292235097743314</c:v>
                </c:pt>
                <c:pt idx="463">
                  <c:v>0.19239061929876533</c:v>
                </c:pt>
                <c:pt idx="464">
                  <c:v>1.2492412955912457</c:v>
                </c:pt>
                <c:pt idx="465">
                  <c:v>1.2806958265665362</c:v>
                </c:pt>
                <c:pt idx="466">
                  <c:v>-0.70489227524160047</c:v>
                </c:pt>
                <c:pt idx="467">
                  <c:v>-0.33706525626714168</c:v>
                </c:pt>
                <c:pt idx="468">
                  <c:v>-0.12723476445257217</c:v>
                </c:pt>
                <c:pt idx="469">
                  <c:v>0.62609566741798151</c:v>
                </c:pt>
                <c:pt idx="470">
                  <c:v>-0.17638020213386796</c:v>
                </c:pt>
                <c:pt idx="471">
                  <c:v>-0.24389979512417209</c:v>
                </c:pt>
                <c:pt idx="472">
                  <c:v>2.5438463043053092</c:v>
                </c:pt>
                <c:pt idx="473">
                  <c:v>-0.61780071423274119</c:v>
                </c:pt>
                <c:pt idx="474">
                  <c:v>2.789388381813533</c:v>
                </c:pt>
                <c:pt idx="475">
                  <c:v>3.1898340248962653</c:v>
                </c:pt>
                <c:pt idx="476">
                  <c:v>-1.3782357376225218</c:v>
                </c:pt>
                <c:pt idx="477">
                  <c:v>1.4708880371850392</c:v>
                </c:pt>
                <c:pt idx="478">
                  <c:v>3.427526695932563</c:v>
                </c:pt>
                <c:pt idx="479">
                  <c:v>0.30206198583902688</c:v>
                </c:pt>
                <c:pt idx="480">
                  <c:v>0.92476033698073012</c:v>
                </c:pt>
                <c:pt idx="481">
                  <c:v>2.1712640921084123</c:v>
                </c:pt>
                <c:pt idx="482">
                  <c:v>-0.27420930057845871</c:v>
                </c:pt>
                <c:pt idx="483">
                  <c:v>0.72695770085501255</c:v>
                </c:pt>
                <c:pt idx="484">
                  <c:v>-1.8341934036347218</c:v>
                </c:pt>
                <c:pt idx="485">
                  <c:v>-1.2199302896977351</c:v>
                </c:pt>
                <c:pt idx="486">
                  <c:v>-0.23620149433598459</c:v>
                </c:pt>
                <c:pt idx="487">
                  <c:v>0.60398144568998846</c:v>
                </c:pt>
                <c:pt idx="488">
                  <c:v>1.229527880505259</c:v>
                </c:pt>
                <c:pt idx="489">
                  <c:v>-1.8475115054324687</c:v>
                </c:pt>
                <c:pt idx="490">
                  <c:v>-1.4337090817687821</c:v>
                </c:pt>
                <c:pt idx="491">
                  <c:v>3.5231229463979274</c:v>
                </c:pt>
                <c:pt idx="492">
                  <c:v>-0.75132405468654795</c:v>
                </c:pt>
                <c:pt idx="493">
                  <c:v>1.3603299158027378</c:v>
                </c:pt>
                <c:pt idx="494">
                  <c:v>3.6080580905828872</c:v>
                </c:pt>
                <c:pt idx="495">
                  <c:v>0.37905644941369626</c:v>
                </c:pt>
                <c:pt idx="496">
                  <c:v>-3.6739203274561536</c:v>
                </c:pt>
                <c:pt idx="497">
                  <c:v>4.8697941148820156</c:v>
                </c:pt>
                <c:pt idx="498">
                  <c:v>0.14791573285522186</c:v>
                </c:pt>
                <c:pt idx="499">
                  <c:v>6.3679899744886512</c:v>
                </c:pt>
                <c:pt idx="500">
                  <c:v>0.88025650304218972</c:v>
                </c:pt>
                <c:pt idx="501">
                  <c:v>2.9288842544317029</c:v>
                </c:pt>
                <c:pt idx="502">
                  <c:v>-1.0495518130095796</c:v>
                </c:pt>
                <c:pt idx="503">
                  <c:v>1.8461639269069761</c:v>
                </c:pt>
                <c:pt idx="504">
                  <c:v>-0.28871285536209446</c:v>
                </c:pt>
                <c:pt idx="505">
                  <c:v>5.8063007113706355</c:v>
                </c:pt>
                <c:pt idx="506">
                  <c:v>4.3869344818386242</c:v>
                </c:pt>
                <c:pt idx="507">
                  <c:v>7.9377829706440775</c:v>
                </c:pt>
                <c:pt idx="508">
                  <c:v>-5.8724037615858196</c:v>
                </c:pt>
                <c:pt idx="509">
                  <c:v>-0.17825055703298551</c:v>
                </c:pt>
                <c:pt idx="510">
                  <c:v>-4.2460506041099686</c:v>
                </c:pt>
                <c:pt idx="511">
                  <c:v>1.4603150731285537</c:v>
                </c:pt>
                <c:pt idx="512">
                  <c:v>0.593654346424352</c:v>
                </c:pt>
                <c:pt idx="513">
                  <c:v>-1.7601379229046303</c:v>
                </c:pt>
                <c:pt idx="514">
                  <c:v>-1.958916746038285</c:v>
                </c:pt>
                <c:pt idx="515">
                  <c:v>-3.7857519869652134</c:v>
                </c:pt>
                <c:pt idx="516">
                  <c:v>-1.5924883524940714</c:v>
                </c:pt>
                <c:pt idx="517">
                  <c:v>-2.5150474651585477</c:v>
                </c:pt>
                <c:pt idx="518">
                  <c:v>-1.582105385291156</c:v>
                </c:pt>
                <c:pt idx="519">
                  <c:v>5.6630148290990547</c:v>
                </c:pt>
                <c:pt idx="520">
                  <c:v>0.3235626962495447</c:v>
                </c:pt>
                <c:pt idx="521">
                  <c:v>6.9111245273432112E-2</c:v>
                </c:pt>
                <c:pt idx="522">
                  <c:v>4.8685808638496102</c:v>
                </c:pt>
                <c:pt idx="523">
                  <c:v>-1.1521225700962796</c:v>
                </c:pt>
                <c:pt idx="524">
                  <c:v>-0.58813619028657149</c:v>
                </c:pt>
                <c:pt idx="525">
                  <c:v>4.7159782457978396</c:v>
                </c:pt>
                <c:pt idx="526">
                  <c:v>1.2961982109227792</c:v>
                </c:pt>
                <c:pt idx="527">
                  <c:v>-0.33551685572774409</c:v>
                </c:pt>
                <c:pt idx="528">
                  <c:v>-1.4558862106152983</c:v>
                </c:pt>
                <c:pt idx="529">
                  <c:v>-3.690530767979403</c:v>
                </c:pt>
                <c:pt idx="530">
                  <c:v>0.72017013827573206</c:v>
                </c:pt>
                <c:pt idx="531">
                  <c:v>0.54350726073864597</c:v>
                </c:pt>
                <c:pt idx="532">
                  <c:v>3.0061107825744138</c:v>
                </c:pt>
                <c:pt idx="533">
                  <c:v>-0.55865099401602825</c:v>
                </c:pt>
                <c:pt idx="534">
                  <c:v>0.63210563713879409</c:v>
                </c:pt>
                <c:pt idx="535">
                  <c:v>-1.0356139395989885</c:v>
                </c:pt>
                <c:pt idx="536">
                  <c:v>0.75139353400223241</c:v>
                </c:pt>
                <c:pt idx="537">
                  <c:v>-1.46354777554016</c:v>
                </c:pt>
                <c:pt idx="538">
                  <c:v>0.43345785576858015</c:v>
                </c:pt>
                <c:pt idx="539">
                  <c:v>0.38611765407435578</c:v>
                </c:pt>
                <c:pt idx="540">
                  <c:v>-0.44849042873902639</c:v>
                </c:pt>
                <c:pt idx="541">
                  <c:v>-1.2142910419929833</c:v>
                </c:pt>
                <c:pt idx="542">
                  <c:v>3.0050890200993643</c:v>
                </c:pt>
                <c:pt idx="543">
                  <c:v>0.80119042383192796</c:v>
                </c:pt>
                <c:pt idx="544">
                  <c:v>6.8545249609133583</c:v>
                </c:pt>
                <c:pt idx="545">
                  <c:v>-0.51108948489530059</c:v>
                </c:pt>
                <c:pt idx="546">
                  <c:v>-2.1882481701894769</c:v>
                </c:pt>
                <c:pt idx="547">
                  <c:v>-2.6043597149470918</c:v>
                </c:pt>
                <c:pt idx="548">
                  <c:v>-2.675436391966513</c:v>
                </c:pt>
                <c:pt idx="549">
                  <c:v>2.0178396204838389</c:v>
                </c:pt>
                <c:pt idx="550">
                  <c:v>0.35002458850414847</c:v>
                </c:pt>
                <c:pt idx="551">
                  <c:v>-0.10377630441049032</c:v>
                </c:pt>
                <c:pt idx="552">
                  <c:v>-1.258873434524153</c:v>
                </c:pt>
                <c:pt idx="553">
                  <c:v>-3.2081302832594223</c:v>
                </c:pt>
                <c:pt idx="554">
                  <c:v>-1.7489432367149813</c:v>
                </c:pt>
                <c:pt idx="555">
                  <c:v>-1.0133448061276986</c:v>
                </c:pt>
                <c:pt idx="556">
                  <c:v>-1.3458135419577135</c:v>
                </c:pt>
                <c:pt idx="557">
                  <c:v>1.6025489733301923</c:v>
                </c:pt>
                <c:pt idx="558">
                  <c:v>-1.7878851231542463</c:v>
                </c:pt>
                <c:pt idx="559">
                  <c:v>1.7132089752282527</c:v>
                </c:pt>
                <c:pt idx="560">
                  <c:v>2.8036368991791312</c:v>
                </c:pt>
                <c:pt idx="561">
                  <c:v>1.5057152335856738</c:v>
                </c:pt>
                <c:pt idx="562">
                  <c:v>2.6324976787372303</c:v>
                </c:pt>
                <c:pt idx="563">
                  <c:v>3.0397556615454464E-2</c:v>
                </c:pt>
                <c:pt idx="564">
                  <c:v>-0.28724197061015933</c:v>
                </c:pt>
                <c:pt idx="565">
                  <c:v>-1.3452914798206252</c:v>
                </c:pt>
                <c:pt idx="566">
                  <c:v>1.8829067372756692</c:v>
                </c:pt>
                <c:pt idx="567">
                  <c:v>1.3586485706035283</c:v>
                </c:pt>
                <c:pt idx="568">
                  <c:v>-3.6224555205766324</c:v>
                </c:pt>
                <c:pt idx="569">
                  <c:v>-1.1114724053327001</c:v>
                </c:pt>
                <c:pt idx="570">
                  <c:v>-0.96254446536933225</c:v>
                </c:pt>
                <c:pt idx="571">
                  <c:v>-0.48972261628082187</c:v>
                </c:pt>
                <c:pt idx="572">
                  <c:v>1.4278672985781937</c:v>
                </c:pt>
                <c:pt idx="573">
                  <c:v>2.1374422464450835</c:v>
                </c:pt>
                <c:pt idx="574">
                  <c:v>0.60900180797410941</c:v>
                </c:pt>
                <c:pt idx="575">
                  <c:v>-0.88978457464222571</c:v>
                </c:pt>
                <c:pt idx="576">
                  <c:v>0.57184384772363306</c:v>
                </c:pt>
                <c:pt idx="577">
                  <c:v>-1.1225867669063119</c:v>
                </c:pt>
                <c:pt idx="578">
                  <c:v>-0.63631733189633433</c:v>
                </c:pt>
                <c:pt idx="579">
                  <c:v>2.1901118086252316</c:v>
                </c:pt>
                <c:pt idx="580">
                  <c:v>-0.44055745785259898</c:v>
                </c:pt>
                <c:pt idx="581">
                  <c:v>6.441177973960718</c:v>
                </c:pt>
                <c:pt idx="582">
                  <c:v>6.4726140167938091</c:v>
                </c:pt>
                <c:pt idx="583">
                  <c:v>-6.9824681223945344</c:v>
                </c:pt>
                <c:pt idx="584">
                  <c:v>4.0840641148192809</c:v>
                </c:pt>
                <c:pt idx="585">
                  <c:v>2.9055915667301013</c:v>
                </c:pt>
                <c:pt idx="586">
                  <c:v>-0.8678893861396314</c:v>
                </c:pt>
                <c:pt idx="587">
                  <c:v>-4.1497592735148698</c:v>
                </c:pt>
                <c:pt idx="588">
                  <c:v>10.87085247575294</c:v>
                </c:pt>
                <c:pt idx="589">
                  <c:v>8.7251453372376364</c:v>
                </c:pt>
                <c:pt idx="590">
                  <c:v>-3.5158940771272129</c:v>
                </c:pt>
                <c:pt idx="591">
                  <c:v>0.736761409853534</c:v>
                </c:pt>
                <c:pt idx="592">
                  <c:v>-1.1937818777520883</c:v>
                </c:pt>
                <c:pt idx="593">
                  <c:v>4.6376266263735575</c:v>
                </c:pt>
                <c:pt idx="594">
                  <c:v>4.7562859952240482</c:v>
                </c:pt>
                <c:pt idx="595">
                  <c:v>-0.22580991203603595</c:v>
                </c:pt>
                <c:pt idx="596">
                  <c:v>-4.4103021734339043</c:v>
                </c:pt>
                <c:pt idx="597">
                  <c:v>-1.2259933076512104</c:v>
                </c:pt>
                <c:pt idx="598">
                  <c:v>-0.63426993480799077</c:v>
                </c:pt>
                <c:pt idx="599">
                  <c:v>1.0566063682880655</c:v>
                </c:pt>
                <c:pt idx="600">
                  <c:v>-0.48479006605619024</c:v>
                </c:pt>
                <c:pt idx="601">
                  <c:v>-1.2597572787875253</c:v>
                </c:pt>
                <c:pt idx="602">
                  <c:v>-7.5591896087122148E-2</c:v>
                </c:pt>
                <c:pt idx="603">
                  <c:v>0.7691952323755008</c:v>
                </c:pt>
                <c:pt idx="604">
                  <c:v>-0.18051575931232092</c:v>
                </c:pt>
                <c:pt idx="605">
                  <c:v>-0.86172747366305114</c:v>
                </c:pt>
                <c:pt idx="606">
                  <c:v>-1.227675986194436</c:v>
                </c:pt>
                <c:pt idx="607">
                  <c:v>0.87239980300649178</c:v>
                </c:pt>
                <c:pt idx="608">
                  <c:v>-1.6262525283053917</c:v>
                </c:pt>
                <c:pt idx="609">
                  <c:v>0.54947002729625294</c:v>
                </c:pt>
                <c:pt idx="610">
                  <c:v>0.20801015371596515</c:v>
                </c:pt>
                <c:pt idx="611">
                  <c:v>-0.11023936014260326</c:v>
                </c:pt>
                <c:pt idx="612">
                  <c:v>1.4669797475785233</c:v>
                </c:pt>
                <c:pt idx="613">
                  <c:v>1.7576034573529453</c:v>
                </c:pt>
                <c:pt idx="614">
                  <c:v>8.2439293409973455E-2</c:v>
                </c:pt>
                <c:pt idx="615">
                  <c:v>-0.19201054353753447</c:v>
                </c:pt>
                <c:pt idx="616">
                  <c:v>0.6568237959178902</c:v>
                </c:pt>
                <c:pt idx="617">
                  <c:v>1.42212521487379</c:v>
                </c:pt>
                <c:pt idx="618">
                  <c:v>-1.0074541572119151</c:v>
                </c:pt>
                <c:pt idx="619">
                  <c:v>1.375340737570123</c:v>
                </c:pt>
                <c:pt idx="620">
                  <c:v>0.29444771608573433</c:v>
                </c:pt>
                <c:pt idx="621">
                  <c:v>-4.1616812904369365</c:v>
                </c:pt>
                <c:pt idx="622">
                  <c:v>0.38320376845937792</c:v>
                </c:pt>
                <c:pt idx="623">
                  <c:v>0.33337555706538224</c:v>
                </c:pt>
                <c:pt idx="624">
                  <c:v>1.7164303299150023</c:v>
                </c:pt>
                <c:pt idx="625">
                  <c:v>-2.1083453692002205</c:v>
                </c:pt>
                <c:pt idx="626">
                  <c:v>-0.89734944758543889</c:v>
                </c:pt>
                <c:pt idx="627">
                  <c:v>-2.8181955639299008</c:v>
                </c:pt>
                <c:pt idx="628">
                  <c:v>-0.66603633578284271</c:v>
                </c:pt>
                <c:pt idx="629">
                  <c:v>8.2375975179975391</c:v>
                </c:pt>
                <c:pt idx="630">
                  <c:v>-7.4025012662189416E-2</c:v>
                </c:pt>
                <c:pt idx="631">
                  <c:v>5.241288655200071</c:v>
                </c:pt>
                <c:pt idx="632">
                  <c:v>5.2776983900161989</c:v>
                </c:pt>
                <c:pt idx="633">
                  <c:v>1.6946681547170299</c:v>
                </c:pt>
                <c:pt idx="634">
                  <c:v>-1.0593754479976811</c:v>
                </c:pt>
                <c:pt idx="635">
                  <c:v>-3.2021624214323441</c:v>
                </c:pt>
                <c:pt idx="636">
                  <c:v>-3.0257514052555821</c:v>
                </c:pt>
                <c:pt idx="637">
                  <c:v>-1.6383233532934094</c:v>
                </c:pt>
                <c:pt idx="638">
                  <c:v>-0.71537957867281787</c:v>
                </c:pt>
                <c:pt idx="639">
                  <c:v>2.1447063632647501</c:v>
                </c:pt>
                <c:pt idx="640">
                  <c:v>5.2270423136438744</c:v>
                </c:pt>
                <c:pt idx="641">
                  <c:v>-11.710597040657982</c:v>
                </c:pt>
                <c:pt idx="642">
                  <c:v>2.9544201433559882</c:v>
                </c:pt>
                <c:pt idx="643">
                  <c:v>1.8844557504351482</c:v>
                </c:pt>
                <c:pt idx="644">
                  <c:v>1.7882760055630307</c:v>
                </c:pt>
                <c:pt idx="645">
                  <c:v>0.39053254437869039</c:v>
                </c:pt>
                <c:pt idx="646">
                  <c:v>2.12992830580948</c:v>
                </c:pt>
                <c:pt idx="647">
                  <c:v>-1.3677787629655518</c:v>
                </c:pt>
                <c:pt idx="648">
                  <c:v>3.6134131940381038</c:v>
                </c:pt>
                <c:pt idx="649">
                  <c:v>1.6304989552690812</c:v>
                </c:pt>
                <c:pt idx="650">
                  <c:v>1.5644337578234353</c:v>
                </c:pt>
                <c:pt idx="651">
                  <c:v>-1.8407440565005397</c:v>
                </c:pt>
                <c:pt idx="652">
                  <c:v>-0.73216828216600194</c:v>
                </c:pt>
                <c:pt idx="653">
                  <c:v>2.4628153169247731</c:v>
                </c:pt>
                <c:pt idx="654">
                  <c:v>-0.35618390048769794</c:v>
                </c:pt>
                <c:pt idx="655">
                  <c:v>-7.9490461144669913E-2</c:v>
                </c:pt>
                <c:pt idx="656">
                  <c:v>-0.84507042253521847</c:v>
                </c:pt>
                <c:pt idx="657">
                  <c:v>-0.76850880025835255</c:v>
                </c:pt>
                <c:pt idx="658">
                  <c:v>1.9135228041270631</c:v>
                </c:pt>
                <c:pt idx="659">
                  <c:v>0.77638511895258955</c:v>
                </c:pt>
                <c:pt idx="660">
                  <c:v>9.1151248687936928</c:v>
                </c:pt>
                <c:pt idx="661">
                  <c:v>4.1473441569638165</c:v>
                </c:pt>
                <c:pt idx="662">
                  <c:v>6.0486576450187748</c:v>
                </c:pt>
                <c:pt idx="663">
                  <c:v>-7.8880877549765735E-2</c:v>
                </c:pt>
                <c:pt idx="664">
                  <c:v>0.46872494480147037</c:v>
                </c:pt>
                <c:pt idx="665">
                  <c:v>-1.3247228394985973</c:v>
                </c:pt>
                <c:pt idx="666">
                  <c:v>2.5411005491132932</c:v>
                </c:pt>
                <c:pt idx="667">
                  <c:v>-0.88819501462123718</c:v>
                </c:pt>
                <c:pt idx="668">
                  <c:v>-2.0873546707366342</c:v>
                </c:pt>
                <c:pt idx="669">
                  <c:v>0.13753896937465615</c:v>
                </c:pt>
                <c:pt idx="670">
                  <c:v>-1.9324737161931529</c:v>
                </c:pt>
                <c:pt idx="671">
                  <c:v>-4.0336305645979369</c:v>
                </c:pt>
                <c:pt idx="672">
                  <c:v>-3.8608672578112908</c:v>
                </c:pt>
                <c:pt idx="673">
                  <c:v>0.38779124594612907</c:v>
                </c:pt>
                <c:pt idx="674">
                  <c:v>-1.7362574921641487</c:v>
                </c:pt>
                <c:pt idx="675">
                  <c:v>-1.4745452086607413</c:v>
                </c:pt>
                <c:pt idx="676">
                  <c:v>-3.4949379250936046</c:v>
                </c:pt>
                <c:pt idx="677">
                  <c:v>7.5740707135605403</c:v>
                </c:pt>
                <c:pt idx="678">
                  <c:v>-0.74543166648429804</c:v>
                </c:pt>
                <c:pt idx="679">
                  <c:v>-0.17684806225051791</c:v>
                </c:pt>
                <c:pt idx="680">
                  <c:v>-0.75834268990778075</c:v>
                </c:pt>
                <c:pt idx="681">
                  <c:v>-0.58840439935455346</c:v>
                </c:pt>
                <c:pt idx="682">
                  <c:v>-0.7798543836491808</c:v>
                </c:pt>
                <c:pt idx="683">
                  <c:v>-2.9286362332943163</c:v>
                </c:pt>
                <c:pt idx="684">
                  <c:v>-1.3544990968391826</c:v>
                </c:pt>
                <c:pt idx="685">
                  <c:v>0.33136966126656847</c:v>
                </c:pt>
                <c:pt idx="686">
                  <c:v>0.58911314984710195</c:v>
                </c:pt>
                <c:pt idx="687">
                  <c:v>0.53166909071451496</c:v>
                </c:pt>
                <c:pt idx="688">
                  <c:v>-1.4380274057443714</c:v>
                </c:pt>
                <c:pt idx="689">
                  <c:v>-1.1890034364261204</c:v>
                </c:pt>
                <c:pt idx="690">
                  <c:v>0.9802362901062176</c:v>
                </c:pt>
                <c:pt idx="691">
                  <c:v>3.2954327407983373</c:v>
                </c:pt>
                <c:pt idx="692">
                  <c:v>-1.0497787557930804</c:v>
                </c:pt>
                <c:pt idx="693">
                  <c:v>0.74947652169727652</c:v>
                </c:pt>
                <c:pt idx="694">
                  <c:v>-2.0119253518838911</c:v>
                </c:pt>
                <c:pt idx="695">
                  <c:v>1.3745118020781091</c:v>
                </c:pt>
                <c:pt idx="696">
                  <c:v>2.1865230147659975</c:v>
                </c:pt>
                <c:pt idx="697">
                  <c:v>-0.94419550401023544</c:v>
                </c:pt>
                <c:pt idx="698">
                  <c:v>-0.64575908766928702</c:v>
                </c:pt>
                <c:pt idx="699">
                  <c:v>-0.54043454763715326</c:v>
                </c:pt>
                <c:pt idx="700">
                  <c:v>9.2325003245804393E-2</c:v>
                </c:pt>
                <c:pt idx="701">
                  <c:v>3.0876326548260211</c:v>
                </c:pt>
                <c:pt idx="702">
                  <c:v>3.1601267592506228</c:v>
                </c:pt>
                <c:pt idx="703">
                  <c:v>-1.7274949065101703</c:v>
                </c:pt>
                <c:pt idx="704">
                  <c:v>1.5041119441750173</c:v>
                </c:pt>
                <c:pt idx="705">
                  <c:v>-1.450122051184511</c:v>
                </c:pt>
                <c:pt idx="706">
                  <c:v>1.4016093232294917</c:v>
                </c:pt>
                <c:pt idx="707">
                  <c:v>-1.3718123603602002</c:v>
                </c:pt>
                <c:pt idx="708">
                  <c:v>-0.60929099848365831</c:v>
                </c:pt>
                <c:pt idx="709">
                  <c:v>1.7581736814853133</c:v>
                </c:pt>
                <c:pt idx="710">
                  <c:v>0.98906440958261532</c:v>
                </c:pt>
                <c:pt idx="711">
                  <c:v>-7.287973943244104E-2</c:v>
                </c:pt>
                <c:pt idx="712">
                  <c:v>-3.0505758096901801</c:v>
                </c:pt>
                <c:pt idx="713">
                  <c:v>0.23264885347302569</c:v>
                </c:pt>
                <c:pt idx="714">
                  <c:v>-0.47348353231687595</c:v>
                </c:pt>
                <c:pt idx="715">
                  <c:v>1.1567554986617015</c:v>
                </c:pt>
                <c:pt idx="716">
                  <c:v>2.0735355022778452</c:v>
                </c:pt>
                <c:pt idx="717">
                  <c:v>-0.61582572943339775</c:v>
                </c:pt>
                <c:pt idx="718">
                  <c:v>3.4942163755953701</c:v>
                </c:pt>
                <c:pt idx="719">
                  <c:v>2.0534465906650365</c:v>
                </c:pt>
                <c:pt idx="720">
                  <c:v>1.0372018313161941</c:v>
                </c:pt>
                <c:pt idx="721">
                  <c:v>-0.22783981500766642</c:v>
                </c:pt>
                <c:pt idx="722">
                  <c:v>-1.7553053251362276</c:v>
                </c:pt>
                <c:pt idx="723">
                  <c:v>6.8517803787556952E-2</c:v>
                </c:pt>
                <c:pt idx="724">
                  <c:v>-1.3442828974453456</c:v>
                </c:pt>
                <c:pt idx="725">
                  <c:v>-3.8018387633811108</c:v>
                </c:pt>
                <c:pt idx="726">
                  <c:v>-1.6835770189682131</c:v>
                </c:pt>
                <c:pt idx="727">
                  <c:v>4.7173623270524994</c:v>
                </c:pt>
                <c:pt idx="728">
                  <c:v>-0.31534408430463989</c:v>
                </c:pt>
                <c:pt idx="729">
                  <c:v>0.52857085652504376</c:v>
                </c:pt>
                <c:pt idx="730">
                  <c:v>0.18765628803470516</c:v>
                </c:pt>
                <c:pt idx="731">
                  <c:v>-0.17979493658584314</c:v>
                </c:pt>
                <c:pt idx="732">
                  <c:v>0.78198989210575554</c:v>
                </c:pt>
                <c:pt idx="733">
                  <c:v>1.1939629998814283</c:v>
                </c:pt>
                <c:pt idx="734">
                  <c:v>-3.0241095605082182</c:v>
                </c:pt>
                <c:pt idx="735">
                  <c:v>2.2181055043203033</c:v>
                </c:pt>
                <c:pt idx="736">
                  <c:v>-1.3736889106795747</c:v>
                </c:pt>
                <c:pt idx="737">
                  <c:v>-4.0932453905494093</c:v>
                </c:pt>
                <c:pt idx="738">
                  <c:v>0.56137655269443587</c:v>
                </c:pt>
                <c:pt idx="739">
                  <c:v>-4.0402413375734687</c:v>
                </c:pt>
                <c:pt idx="740">
                  <c:v>0.37743993093856759</c:v>
                </c:pt>
                <c:pt idx="741">
                  <c:v>-1.6287858879964905</c:v>
                </c:pt>
                <c:pt idx="742">
                  <c:v>0.42207413739509569</c:v>
                </c:pt>
                <c:pt idx="743">
                  <c:v>2.0091218193337967</c:v>
                </c:pt>
                <c:pt idx="744">
                  <c:v>-2.9922573976701008</c:v>
                </c:pt>
              </c:numCache>
            </c:numRef>
          </c:yVal>
          <c:smooth val="0"/>
          <c:extLst>
            <c:ext xmlns:c16="http://schemas.microsoft.com/office/drawing/2014/chart" uri="{C3380CC4-5D6E-409C-BE32-E72D297353CC}">
              <c16:uniqueId val="{00000000-1AC1-441D-AB5C-F20F9B229FD3}"/>
            </c:ext>
          </c:extLst>
        </c:ser>
        <c:dLbls>
          <c:showLegendKey val="0"/>
          <c:showVal val="0"/>
          <c:showCatName val="0"/>
          <c:showSerName val="0"/>
          <c:showPercent val="0"/>
          <c:showBubbleSize val="0"/>
        </c:dLbls>
        <c:axId val="1875006112"/>
        <c:axId val="1875007552"/>
      </c:scatterChart>
      <c:valAx>
        <c:axId val="18750061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 Daily Return of Market</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07552"/>
        <c:crosses val="autoZero"/>
        <c:crossBetween val="midCat"/>
      </c:valAx>
      <c:valAx>
        <c:axId val="18750075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 Daily Return of Stock</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0061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Diviend Yield</a:t>
            </a:r>
            <a:r>
              <a:rPr lang="en-IN" b="1" baseline="0"/>
              <a:t> v/s Year</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'Dividend Yield'!$A$20:$A$30</c:f>
              <c:numCache>
                <c:formatCode>General</c:formatCode>
                <c:ptCount val="11"/>
                <c:pt idx="0">
                  <c:v>2024</c:v>
                </c:pt>
                <c:pt idx="1">
                  <c:v>2023</c:v>
                </c:pt>
                <c:pt idx="2">
                  <c:v>2022</c:v>
                </c:pt>
                <c:pt idx="3">
                  <c:v>2021</c:v>
                </c:pt>
                <c:pt idx="4">
                  <c:v>2020</c:v>
                </c:pt>
                <c:pt idx="5">
                  <c:v>2019</c:v>
                </c:pt>
                <c:pt idx="6">
                  <c:v>2018</c:v>
                </c:pt>
                <c:pt idx="7">
                  <c:v>2017</c:v>
                </c:pt>
                <c:pt idx="8">
                  <c:v>2016</c:v>
                </c:pt>
                <c:pt idx="9">
                  <c:v>2015</c:v>
                </c:pt>
                <c:pt idx="10">
                  <c:v>2014</c:v>
                </c:pt>
              </c:numCache>
            </c:numRef>
          </c:xVal>
          <c:yVal>
            <c:numRef>
              <c:f>'Dividend Yield'!$C$20:$C$30</c:f>
              <c:numCache>
                <c:formatCode>General</c:formatCode>
                <c:ptCount val="11"/>
                <c:pt idx="0">
                  <c:v>8.4927387084043141E-2</c:v>
                </c:pt>
                <c:pt idx="1">
                  <c:v>7.9931658432040614E-2</c:v>
                </c:pt>
                <c:pt idx="2">
                  <c:v>7.4935929780038074E-2</c:v>
                </c:pt>
                <c:pt idx="3">
                  <c:v>5.9948743824030461E-2</c:v>
                </c:pt>
                <c:pt idx="4">
                  <c:v>5.9948743824030461E-2</c:v>
                </c:pt>
                <c:pt idx="5">
                  <c:v>6.9940201128035534E-2</c:v>
                </c:pt>
                <c:pt idx="6">
                  <c:v>5.9948743824030461E-2</c:v>
                </c:pt>
                <c:pt idx="7">
                  <c:v>4.995728652002538E-2</c:v>
                </c:pt>
                <c:pt idx="8">
                  <c:v>0.13488467360406853</c:v>
                </c:pt>
                <c:pt idx="9">
                  <c:v>0.17984623147209139</c:v>
                </c:pt>
                <c:pt idx="10">
                  <c:v>0.14987185956007615</c:v>
                </c:pt>
              </c:numCache>
            </c:numRef>
          </c:yVal>
          <c:smooth val="1"/>
          <c:extLst>
            <c:ext xmlns:c16="http://schemas.microsoft.com/office/drawing/2014/chart" uri="{C3380CC4-5D6E-409C-BE32-E72D297353CC}">
              <c16:uniqueId val="{00000000-DBD5-4690-9EDF-E02DB65D47A1}"/>
            </c:ext>
          </c:extLst>
        </c:ser>
        <c:dLbls>
          <c:showLegendKey val="0"/>
          <c:showVal val="0"/>
          <c:showCatName val="0"/>
          <c:showSerName val="0"/>
          <c:showPercent val="0"/>
          <c:showBubbleSize val="0"/>
        </c:dLbls>
        <c:axId val="1725344416"/>
        <c:axId val="1055326319"/>
      </c:scatterChart>
      <c:valAx>
        <c:axId val="17253444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26319"/>
        <c:crosses val="autoZero"/>
        <c:crossBetween val="midCat"/>
      </c:valAx>
      <c:valAx>
        <c:axId val="10553263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t>Diviend Yield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53444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Diviend per Share</a:t>
            </a:r>
            <a:r>
              <a:rPr lang="en-IN" b="1" baseline="0"/>
              <a:t> v/s Year</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'Dividend Yield'!$A$2:$A$15</c:f>
              <c:numCache>
                <c:formatCode>d\-mmm\-yy</c:formatCode>
                <c:ptCount val="14"/>
                <c:pt idx="0">
                  <c:v>45477</c:v>
                </c:pt>
                <c:pt idx="1">
                  <c:v>45086</c:v>
                </c:pt>
                <c:pt idx="2">
                  <c:v>44708</c:v>
                </c:pt>
                <c:pt idx="3">
                  <c:v>44426</c:v>
                </c:pt>
                <c:pt idx="4">
                  <c:v>44077</c:v>
                </c:pt>
                <c:pt idx="5">
                  <c:v>43664</c:v>
                </c:pt>
                <c:pt idx="6">
                  <c:v>43299</c:v>
                </c:pt>
                <c:pt idx="7">
                  <c:v>42956</c:v>
                </c:pt>
                <c:pt idx="8">
                  <c:v>42786</c:v>
                </c:pt>
                <c:pt idx="9">
                  <c:v>42445</c:v>
                </c:pt>
                <c:pt idx="10">
                  <c:v>42317</c:v>
                </c:pt>
                <c:pt idx="11">
                  <c:v>42243</c:v>
                </c:pt>
                <c:pt idx="12">
                  <c:v>41962</c:v>
                </c:pt>
                <c:pt idx="13">
                  <c:v>41873</c:v>
                </c:pt>
              </c:numCache>
            </c:numRef>
          </c:xVal>
          <c:yVal>
            <c:numRef>
              <c:f>'Dividend Yield'!$B$2:$B$15</c:f>
              <c:numCache>
                <c:formatCode>General</c:formatCode>
                <c:ptCount val="14"/>
                <c:pt idx="0">
                  <c:v>8.5</c:v>
                </c:pt>
                <c:pt idx="1">
                  <c:v>8</c:v>
                </c:pt>
                <c:pt idx="2">
                  <c:v>7.5</c:v>
                </c:pt>
                <c:pt idx="3">
                  <c:v>6</c:v>
                </c:pt>
                <c:pt idx="4">
                  <c:v>6</c:v>
                </c:pt>
                <c:pt idx="5">
                  <c:v>7</c:v>
                </c:pt>
                <c:pt idx="6">
                  <c:v>6</c:v>
                </c:pt>
                <c:pt idx="7">
                  <c:v>3</c:v>
                </c:pt>
                <c:pt idx="8">
                  <c:v>2</c:v>
                </c:pt>
                <c:pt idx="9">
                  <c:v>13.5</c:v>
                </c:pt>
                <c:pt idx="10">
                  <c:v>9</c:v>
                </c:pt>
                <c:pt idx="11">
                  <c:v>9</c:v>
                </c:pt>
                <c:pt idx="12">
                  <c:v>8</c:v>
                </c:pt>
                <c:pt idx="13">
                  <c:v>7</c:v>
                </c:pt>
              </c:numCache>
            </c:numRef>
          </c:yVal>
          <c:smooth val="1"/>
          <c:extLst>
            <c:ext xmlns:c16="http://schemas.microsoft.com/office/drawing/2014/chart" uri="{C3380CC4-5D6E-409C-BE32-E72D297353CC}">
              <c16:uniqueId val="{00000000-EF19-48CC-BBAB-33B29C157E66}"/>
            </c:ext>
          </c:extLst>
        </c:ser>
        <c:dLbls>
          <c:showLegendKey val="0"/>
          <c:showVal val="0"/>
          <c:showCatName val="0"/>
          <c:showSerName val="0"/>
          <c:showPercent val="0"/>
          <c:showBubbleSize val="0"/>
        </c:dLbls>
        <c:axId val="1250590415"/>
        <c:axId val="1250590895"/>
      </c:scatterChart>
      <c:valAx>
        <c:axId val="12505904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Year</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90895"/>
        <c:crosses val="autoZero"/>
        <c:crossBetween val="midCat"/>
      </c:valAx>
      <c:valAx>
        <c:axId val="12505908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Dividend per Share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904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Price v/s Volume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'Price Volume'!$F$3:$F$45</c:f>
              <c:numCache>
                <c:formatCode>#,##0</c:formatCode>
                <c:ptCount val="43"/>
                <c:pt idx="0">
                  <c:v>68919</c:v>
                </c:pt>
                <c:pt idx="1">
                  <c:v>39011</c:v>
                </c:pt>
                <c:pt idx="2">
                  <c:v>32362</c:v>
                </c:pt>
                <c:pt idx="3">
                  <c:v>40228</c:v>
                </c:pt>
                <c:pt idx="4">
                  <c:v>69775</c:v>
                </c:pt>
                <c:pt idx="5">
                  <c:v>55312</c:v>
                </c:pt>
                <c:pt idx="6">
                  <c:v>50267</c:v>
                </c:pt>
                <c:pt idx="7">
                  <c:v>71231</c:v>
                </c:pt>
                <c:pt idx="8">
                  <c:v>54649</c:v>
                </c:pt>
                <c:pt idx="9">
                  <c:v>64456</c:v>
                </c:pt>
                <c:pt idx="10">
                  <c:v>40540</c:v>
                </c:pt>
                <c:pt idx="11">
                  <c:v>46589</c:v>
                </c:pt>
                <c:pt idx="12">
                  <c:v>26661</c:v>
                </c:pt>
                <c:pt idx="13">
                  <c:v>32680</c:v>
                </c:pt>
                <c:pt idx="14">
                  <c:v>72953</c:v>
                </c:pt>
                <c:pt idx="15">
                  <c:v>31385</c:v>
                </c:pt>
                <c:pt idx="16">
                  <c:v>76217</c:v>
                </c:pt>
                <c:pt idx="17">
                  <c:v>56254</c:v>
                </c:pt>
                <c:pt idx="18">
                  <c:v>48681</c:v>
                </c:pt>
                <c:pt idx="19">
                  <c:v>178172</c:v>
                </c:pt>
                <c:pt idx="20">
                  <c:v>66311</c:v>
                </c:pt>
                <c:pt idx="21">
                  <c:v>23753</c:v>
                </c:pt>
                <c:pt idx="22">
                  <c:v>30260</c:v>
                </c:pt>
                <c:pt idx="23">
                  <c:v>38505</c:v>
                </c:pt>
                <c:pt idx="24">
                  <c:v>63727</c:v>
                </c:pt>
                <c:pt idx="25">
                  <c:v>57538</c:v>
                </c:pt>
                <c:pt idx="26">
                  <c:v>41842</c:v>
                </c:pt>
                <c:pt idx="27">
                  <c:v>37444</c:v>
                </c:pt>
                <c:pt idx="28">
                  <c:v>35271</c:v>
                </c:pt>
                <c:pt idx="29">
                  <c:v>25901</c:v>
                </c:pt>
                <c:pt idx="30">
                  <c:v>57277</c:v>
                </c:pt>
                <c:pt idx="31">
                  <c:v>44067</c:v>
                </c:pt>
                <c:pt idx="32">
                  <c:v>36451</c:v>
                </c:pt>
                <c:pt idx="33">
                  <c:v>44420</c:v>
                </c:pt>
                <c:pt idx="34">
                  <c:v>48933</c:v>
                </c:pt>
                <c:pt idx="35">
                  <c:v>45244</c:v>
                </c:pt>
                <c:pt idx="36">
                  <c:v>45353</c:v>
                </c:pt>
                <c:pt idx="37">
                  <c:v>43924</c:v>
                </c:pt>
                <c:pt idx="38">
                  <c:v>55998</c:v>
                </c:pt>
                <c:pt idx="39">
                  <c:v>46883</c:v>
                </c:pt>
                <c:pt idx="40">
                  <c:v>38926</c:v>
                </c:pt>
                <c:pt idx="41">
                  <c:v>40029</c:v>
                </c:pt>
                <c:pt idx="42">
                  <c:v>66012</c:v>
                </c:pt>
              </c:numCache>
            </c:numRef>
          </c:xVal>
          <c:yVal>
            <c:numRef>
              <c:f>'Price Volume'!$E$3:$E$45</c:f>
              <c:numCache>
                <c:formatCode>#,##0.00</c:formatCode>
                <c:ptCount val="43"/>
                <c:pt idx="0">
                  <c:v>11068.05</c:v>
                </c:pt>
                <c:pt idx="1">
                  <c:v>10876.85</c:v>
                </c:pt>
                <c:pt idx="2">
                  <c:v>11040.45</c:v>
                </c:pt>
                <c:pt idx="3">
                  <c:v>10880.35</c:v>
                </c:pt>
                <c:pt idx="4">
                  <c:v>11032.85</c:v>
                </c:pt>
                <c:pt idx="5">
                  <c:v>10881.5</c:v>
                </c:pt>
                <c:pt idx="6">
                  <c:v>10815.2</c:v>
                </c:pt>
                <c:pt idx="7">
                  <c:v>11005.35</c:v>
                </c:pt>
                <c:pt idx="8">
                  <c:v>11114.2</c:v>
                </c:pt>
                <c:pt idx="9">
                  <c:v>11106.1</c:v>
                </c:pt>
                <c:pt idx="10">
                  <c:v>10767.3</c:v>
                </c:pt>
                <c:pt idx="11">
                  <c:v>10792.35</c:v>
                </c:pt>
                <c:pt idx="12">
                  <c:v>10741.25</c:v>
                </c:pt>
                <c:pt idx="13">
                  <c:v>10865.5</c:v>
                </c:pt>
                <c:pt idx="14">
                  <c:v>11090.8</c:v>
                </c:pt>
                <c:pt idx="15">
                  <c:v>11022.5</c:v>
                </c:pt>
                <c:pt idx="16">
                  <c:v>11407.65</c:v>
                </c:pt>
                <c:pt idx="17">
                  <c:v>11641.9</c:v>
                </c:pt>
                <c:pt idx="18">
                  <c:v>11762.65</c:v>
                </c:pt>
                <c:pt idx="19">
                  <c:v>11735.85</c:v>
                </c:pt>
                <c:pt idx="20">
                  <c:v>11529.85</c:v>
                </c:pt>
                <c:pt idx="21">
                  <c:v>11537.75</c:v>
                </c:pt>
                <c:pt idx="22">
                  <c:v>11382.65</c:v>
                </c:pt>
                <c:pt idx="23">
                  <c:v>10949.9</c:v>
                </c:pt>
                <c:pt idx="24">
                  <c:v>10765.55</c:v>
                </c:pt>
                <c:pt idx="25">
                  <c:v>11273.4</c:v>
                </c:pt>
                <c:pt idx="26">
                  <c:v>11237.85</c:v>
                </c:pt>
                <c:pt idx="27">
                  <c:v>11297.25</c:v>
                </c:pt>
                <c:pt idx="28">
                  <c:v>11318.45</c:v>
                </c:pt>
                <c:pt idx="29">
                  <c:v>11298.1</c:v>
                </c:pt>
                <c:pt idx="30">
                  <c:v>11386.45</c:v>
                </c:pt>
                <c:pt idx="31">
                  <c:v>11522.4</c:v>
                </c:pt>
                <c:pt idx="32">
                  <c:v>11173.95</c:v>
                </c:pt>
                <c:pt idx="33">
                  <c:v>11421.8</c:v>
                </c:pt>
                <c:pt idx="34">
                  <c:v>11264.9</c:v>
                </c:pt>
                <c:pt idx="35">
                  <c:v>10803.8</c:v>
                </c:pt>
                <c:pt idx="36">
                  <c:v>10864.45</c:v>
                </c:pt>
                <c:pt idx="37">
                  <c:v>10425.5</c:v>
                </c:pt>
                <c:pt idx="38">
                  <c:v>10464.85</c:v>
                </c:pt>
                <c:pt idx="39">
                  <c:v>10294.4</c:v>
                </c:pt>
                <c:pt idx="40">
                  <c:v>10337.85</c:v>
                </c:pt>
                <c:pt idx="41">
                  <c:v>10545.55</c:v>
                </c:pt>
                <c:pt idx="42">
                  <c:v>10230</c:v>
                </c:pt>
              </c:numCache>
            </c:numRef>
          </c:yVal>
          <c:smooth val="1"/>
          <c:extLst>
            <c:ext xmlns:c16="http://schemas.microsoft.com/office/drawing/2014/chart" uri="{C3380CC4-5D6E-409C-BE32-E72D297353CC}">
              <c16:uniqueId val="{00000000-75F4-4AF7-BD41-65266BBE9365}"/>
            </c:ext>
          </c:extLst>
        </c:ser>
        <c:dLbls>
          <c:showLegendKey val="0"/>
          <c:showVal val="0"/>
          <c:showCatName val="0"/>
          <c:showSerName val="0"/>
          <c:showPercent val="0"/>
          <c:showBubbleSize val="0"/>
        </c:dLbls>
        <c:axId val="1250582735"/>
        <c:axId val="1250584655"/>
      </c:scatterChart>
      <c:valAx>
        <c:axId val="1250582735"/>
        <c:scaling>
          <c:orientation val="minMax"/>
          <c:min val="1000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Volume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84655"/>
        <c:crosses val="autoZero"/>
        <c:crossBetween val="midCat"/>
      </c:valAx>
      <c:valAx>
        <c:axId val="12505846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Price</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58273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Market Cap v/s Time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'Price Volume'!$A$3:$A$45</c:f>
              <c:numCache>
                <c:formatCode>d\-mmm\-yy</c:formatCode>
                <c:ptCount val="43"/>
                <c:pt idx="0">
                  <c:v>45537</c:v>
                </c:pt>
                <c:pt idx="1">
                  <c:v>45538</c:v>
                </c:pt>
                <c:pt idx="2">
                  <c:v>45539</c:v>
                </c:pt>
                <c:pt idx="3">
                  <c:v>45540</c:v>
                </c:pt>
                <c:pt idx="4">
                  <c:v>45541</c:v>
                </c:pt>
                <c:pt idx="5">
                  <c:v>45544</c:v>
                </c:pt>
                <c:pt idx="6">
                  <c:v>45545</c:v>
                </c:pt>
                <c:pt idx="7">
                  <c:v>45546</c:v>
                </c:pt>
                <c:pt idx="8">
                  <c:v>45547</c:v>
                </c:pt>
                <c:pt idx="9">
                  <c:v>45548</c:v>
                </c:pt>
                <c:pt idx="10">
                  <c:v>45551</c:v>
                </c:pt>
                <c:pt idx="11">
                  <c:v>45552</c:v>
                </c:pt>
                <c:pt idx="12">
                  <c:v>45553</c:v>
                </c:pt>
                <c:pt idx="13">
                  <c:v>45554</c:v>
                </c:pt>
                <c:pt idx="14">
                  <c:v>45555</c:v>
                </c:pt>
                <c:pt idx="15">
                  <c:v>45558</c:v>
                </c:pt>
                <c:pt idx="16">
                  <c:v>45559</c:v>
                </c:pt>
                <c:pt idx="17">
                  <c:v>45560</c:v>
                </c:pt>
                <c:pt idx="18">
                  <c:v>45561</c:v>
                </c:pt>
                <c:pt idx="19">
                  <c:v>45562</c:v>
                </c:pt>
                <c:pt idx="20">
                  <c:v>45565</c:v>
                </c:pt>
                <c:pt idx="21">
                  <c:v>45566</c:v>
                </c:pt>
                <c:pt idx="22">
                  <c:v>45568</c:v>
                </c:pt>
                <c:pt idx="23">
                  <c:v>45569</c:v>
                </c:pt>
                <c:pt idx="24">
                  <c:v>45572</c:v>
                </c:pt>
                <c:pt idx="25">
                  <c:v>45573</c:v>
                </c:pt>
                <c:pt idx="26">
                  <c:v>45574</c:v>
                </c:pt>
                <c:pt idx="27">
                  <c:v>45575</c:v>
                </c:pt>
                <c:pt idx="28">
                  <c:v>45576</c:v>
                </c:pt>
                <c:pt idx="29">
                  <c:v>45579</c:v>
                </c:pt>
                <c:pt idx="30">
                  <c:v>45580</c:v>
                </c:pt>
                <c:pt idx="31">
                  <c:v>45581</c:v>
                </c:pt>
                <c:pt idx="32">
                  <c:v>45582</c:v>
                </c:pt>
                <c:pt idx="33">
                  <c:v>45583</c:v>
                </c:pt>
                <c:pt idx="34">
                  <c:v>45586</c:v>
                </c:pt>
                <c:pt idx="35">
                  <c:v>45587</c:v>
                </c:pt>
                <c:pt idx="36">
                  <c:v>45588</c:v>
                </c:pt>
                <c:pt idx="37">
                  <c:v>45589</c:v>
                </c:pt>
                <c:pt idx="38">
                  <c:v>45590</c:v>
                </c:pt>
                <c:pt idx="39">
                  <c:v>45593</c:v>
                </c:pt>
                <c:pt idx="40">
                  <c:v>45594</c:v>
                </c:pt>
                <c:pt idx="41">
                  <c:v>45595</c:v>
                </c:pt>
                <c:pt idx="42">
                  <c:v>45596</c:v>
                </c:pt>
              </c:numCache>
            </c:numRef>
          </c:xVal>
          <c:yVal>
            <c:numRef>
              <c:f>'Price Volume'!$G$3:$G$45</c:f>
              <c:numCache>
                <c:formatCode>#,##0</c:formatCode>
                <c:ptCount val="43"/>
                <c:pt idx="0">
                  <c:v>762798937.94999993</c:v>
                </c:pt>
                <c:pt idx="1">
                  <c:v>424316795.35000002</c:v>
                </c:pt>
                <c:pt idx="2">
                  <c:v>357291042.90000004</c:v>
                </c:pt>
                <c:pt idx="3">
                  <c:v>437694719.80000001</c:v>
                </c:pt>
                <c:pt idx="4">
                  <c:v>769817108.75</c:v>
                </c:pt>
                <c:pt idx="5">
                  <c:v>601877528</c:v>
                </c:pt>
                <c:pt idx="6">
                  <c:v>543647658.4000001</c:v>
                </c:pt>
                <c:pt idx="7">
                  <c:v>783922085.85000002</c:v>
                </c:pt>
                <c:pt idx="8">
                  <c:v>607379915.80000007</c:v>
                </c:pt>
                <c:pt idx="9">
                  <c:v>715854781.60000002</c:v>
                </c:pt>
                <c:pt idx="10">
                  <c:v>436506342</c:v>
                </c:pt>
                <c:pt idx="11">
                  <c:v>502804794.15000004</c:v>
                </c:pt>
                <c:pt idx="12">
                  <c:v>286372466.25</c:v>
                </c:pt>
                <c:pt idx="13">
                  <c:v>355084540</c:v>
                </c:pt>
                <c:pt idx="14">
                  <c:v>809107132.39999998</c:v>
                </c:pt>
                <c:pt idx="15">
                  <c:v>345941162.5</c:v>
                </c:pt>
                <c:pt idx="16">
                  <c:v>869456860.04999995</c:v>
                </c:pt>
                <c:pt idx="17">
                  <c:v>654903442.60000002</c:v>
                </c:pt>
                <c:pt idx="18">
                  <c:v>572617564.64999998</c:v>
                </c:pt>
                <c:pt idx="19">
                  <c:v>2090999866.2</c:v>
                </c:pt>
                <c:pt idx="20">
                  <c:v>764555883.35000002</c:v>
                </c:pt>
                <c:pt idx="21">
                  <c:v>274056175.75</c:v>
                </c:pt>
                <c:pt idx="22">
                  <c:v>344438989</c:v>
                </c:pt>
                <c:pt idx="23">
                  <c:v>421625899.5</c:v>
                </c:pt>
                <c:pt idx="24">
                  <c:v>686056204.8499999</c:v>
                </c:pt>
                <c:pt idx="25">
                  <c:v>648648889.19999993</c:v>
                </c:pt>
                <c:pt idx="26">
                  <c:v>470214119.69999999</c:v>
                </c:pt>
                <c:pt idx="27">
                  <c:v>423014229</c:v>
                </c:pt>
                <c:pt idx="28">
                  <c:v>399213049.95000005</c:v>
                </c:pt>
                <c:pt idx="29">
                  <c:v>292632088.10000002</c:v>
                </c:pt>
                <c:pt idx="30">
                  <c:v>652181696.6500001</c:v>
                </c:pt>
                <c:pt idx="31">
                  <c:v>507757600.80000001</c:v>
                </c:pt>
                <c:pt idx="32">
                  <c:v>407301651.45000005</c:v>
                </c:pt>
                <c:pt idx="33">
                  <c:v>507356355.99999994</c:v>
                </c:pt>
                <c:pt idx="34">
                  <c:v>551225351.69999993</c:v>
                </c:pt>
                <c:pt idx="35">
                  <c:v>488807127.19999999</c:v>
                </c:pt>
                <c:pt idx="36">
                  <c:v>492735400.85000002</c:v>
                </c:pt>
                <c:pt idx="37">
                  <c:v>457929662</c:v>
                </c:pt>
                <c:pt idx="38">
                  <c:v>586010670.30000007</c:v>
                </c:pt>
                <c:pt idx="39">
                  <c:v>482632355.19999999</c:v>
                </c:pt>
                <c:pt idx="40">
                  <c:v>402411149.10000002</c:v>
                </c:pt>
                <c:pt idx="41">
                  <c:v>422127820.94999999</c:v>
                </c:pt>
                <c:pt idx="42">
                  <c:v>675302760</c:v>
                </c:pt>
              </c:numCache>
            </c:numRef>
          </c:yVal>
          <c:smooth val="1"/>
          <c:extLst>
            <c:ext xmlns:c16="http://schemas.microsoft.com/office/drawing/2014/chart" uri="{C3380CC4-5D6E-409C-BE32-E72D297353CC}">
              <c16:uniqueId val="{00000000-3647-45EC-999D-5B8D9F4EDBEC}"/>
            </c:ext>
          </c:extLst>
        </c:ser>
        <c:dLbls>
          <c:showLegendKey val="0"/>
          <c:showVal val="0"/>
          <c:showCatName val="0"/>
          <c:showSerName val="0"/>
          <c:showPercent val="0"/>
          <c:showBubbleSize val="0"/>
        </c:dLbls>
        <c:axId val="1875706512"/>
        <c:axId val="1875703632"/>
      </c:scatterChart>
      <c:valAx>
        <c:axId val="187570651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Time</a:t>
                </a:r>
              </a:p>
            </c:rich>
          </c:tx>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03632"/>
        <c:crosses val="autoZero"/>
        <c:crossBetween val="midCat"/>
      </c:valAx>
      <c:valAx>
        <c:axId val="1875703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t>Market Cap</a:t>
                </a:r>
              </a:p>
            </c:rich>
          </c:tx>
          <c:overlay val="0"/>
          <c:spPr>
            <a:noFill/>
            <a:ln>
              <a:noFill/>
            </a:ln>
            <a:effectLst/>
          </c:spPr>
          <c:txPr>
            <a:bodyPr rot="-54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57065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Volume</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lotArea>
      <c:layout/>
      <c:lineChart>
        <c:grouping val="standard"/>
        <c:varyColors val="0"/>
        <c:ser>
          <c:idx val="0"/>
          <c:order val="0"/>
          <c:tx>
            <c:v>SOLARIND</c:v>
          </c:tx>
          <c:spPr>
            <a:ln w="28575" cap="rnd">
              <a:solidFill>
                <a:schemeClr val="accent1"/>
              </a:solidFill>
              <a:round/>
            </a:ln>
            <a:effectLst/>
          </c:spPr>
          <c:marker>
            <c:symbol val="none"/>
          </c:marker>
          <c:cat>
            <c:numRef>
              <c:f>'Volume and Market Depth'!$A$3:$A$45</c:f>
              <c:numCache>
                <c:formatCode>d\-mmm\-yy</c:formatCode>
                <c:ptCount val="43"/>
                <c:pt idx="0">
                  <c:v>45537</c:v>
                </c:pt>
                <c:pt idx="1">
                  <c:v>45538</c:v>
                </c:pt>
                <c:pt idx="2">
                  <c:v>45539</c:v>
                </c:pt>
                <c:pt idx="3">
                  <c:v>45540</c:v>
                </c:pt>
                <c:pt idx="4">
                  <c:v>45541</c:v>
                </c:pt>
                <c:pt idx="5">
                  <c:v>45544</c:v>
                </c:pt>
                <c:pt idx="6">
                  <c:v>45545</c:v>
                </c:pt>
                <c:pt idx="7">
                  <c:v>45546</c:v>
                </c:pt>
                <c:pt idx="8">
                  <c:v>45547</c:v>
                </c:pt>
                <c:pt idx="9">
                  <c:v>45548</c:v>
                </c:pt>
                <c:pt idx="10">
                  <c:v>45551</c:v>
                </c:pt>
                <c:pt idx="11">
                  <c:v>45552</c:v>
                </c:pt>
                <c:pt idx="12">
                  <c:v>45553</c:v>
                </c:pt>
                <c:pt idx="13">
                  <c:v>45554</c:v>
                </c:pt>
                <c:pt idx="14">
                  <c:v>45555</c:v>
                </c:pt>
                <c:pt idx="15">
                  <c:v>45558</c:v>
                </c:pt>
                <c:pt idx="16">
                  <c:v>45559</c:v>
                </c:pt>
                <c:pt idx="17">
                  <c:v>45560</c:v>
                </c:pt>
                <c:pt idx="18">
                  <c:v>45561</c:v>
                </c:pt>
                <c:pt idx="19">
                  <c:v>45562</c:v>
                </c:pt>
                <c:pt idx="20">
                  <c:v>45565</c:v>
                </c:pt>
                <c:pt idx="21">
                  <c:v>45566</c:v>
                </c:pt>
                <c:pt idx="22">
                  <c:v>45568</c:v>
                </c:pt>
                <c:pt idx="23">
                  <c:v>45569</c:v>
                </c:pt>
                <c:pt idx="24">
                  <c:v>45572</c:v>
                </c:pt>
                <c:pt idx="25">
                  <c:v>45573</c:v>
                </c:pt>
                <c:pt idx="26">
                  <c:v>45574</c:v>
                </c:pt>
                <c:pt idx="27">
                  <c:v>45575</c:v>
                </c:pt>
                <c:pt idx="28">
                  <c:v>45576</c:v>
                </c:pt>
                <c:pt idx="29">
                  <c:v>45579</c:v>
                </c:pt>
                <c:pt idx="30">
                  <c:v>45580</c:v>
                </c:pt>
                <c:pt idx="31">
                  <c:v>45581</c:v>
                </c:pt>
                <c:pt idx="32">
                  <c:v>45582</c:v>
                </c:pt>
                <c:pt idx="33">
                  <c:v>45583</c:v>
                </c:pt>
                <c:pt idx="34">
                  <c:v>45586</c:v>
                </c:pt>
                <c:pt idx="35">
                  <c:v>45587</c:v>
                </c:pt>
                <c:pt idx="36">
                  <c:v>45588</c:v>
                </c:pt>
                <c:pt idx="37">
                  <c:v>45589</c:v>
                </c:pt>
                <c:pt idx="38">
                  <c:v>45590</c:v>
                </c:pt>
                <c:pt idx="39">
                  <c:v>45593</c:v>
                </c:pt>
                <c:pt idx="40">
                  <c:v>45594</c:v>
                </c:pt>
                <c:pt idx="41">
                  <c:v>45595</c:v>
                </c:pt>
                <c:pt idx="42">
                  <c:v>45596</c:v>
                </c:pt>
              </c:numCache>
            </c:numRef>
          </c:cat>
          <c:val>
            <c:numRef>
              <c:f>'Volume and Market Depth'!$C$3:$C$45</c:f>
              <c:numCache>
                <c:formatCode>#,##0</c:formatCode>
                <c:ptCount val="43"/>
                <c:pt idx="0">
                  <c:v>68919</c:v>
                </c:pt>
                <c:pt idx="1">
                  <c:v>39011</c:v>
                </c:pt>
                <c:pt idx="2">
                  <c:v>32362</c:v>
                </c:pt>
                <c:pt idx="3">
                  <c:v>40228</c:v>
                </c:pt>
                <c:pt idx="4">
                  <c:v>69775</c:v>
                </c:pt>
                <c:pt idx="5">
                  <c:v>55312</c:v>
                </c:pt>
                <c:pt idx="6">
                  <c:v>50267</c:v>
                </c:pt>
                <c:pt idx="7">
                  <c:v>71231</c:v>
                </c:pt>
                <c:pt idx="8">
                  <c:v>54649</c:v>
                </c:pt>
                <c:pt idx="9">
                  <c:v>64456</c:v>
                </c:pt>
                <c:pt idx="10">
                  <c:v>40540</c:v>
                </c:pt>
                <c:pt idx="11">
                  <c:v>46589</c:v>
                </c:pt>
                <c:pt idx="12">
                  <c:v>26661</c:v>
                </c:pt>
                <c:pt idx="13">
                  <c:v>32680</c:v>
                </c:pt>
                <c:pt idx="14">
                  <c:v>72953</c:v>
                </c:pt>
                <c:pt idx="15">
                  <c:v>31385</c:v>
                </c:pt>
                <c:pt idx="16">
                  <c:v>76217</c:v>
                </c:pt>
                <c:pt idx="17">
                  <c:v>56254</c:v>
                </c:pt>
                <c:pt idx="18">
                  <c:v>48681</c:v>
                </c:pt>
                <c:pt idx="19">
                  <c:v>178172</c:v>
                </c:pt>
                <c:pt idx="20">
                  <c:v>66311</c:v>
                </c:pt>
                <c:pt idx="21">
                  <c:v>23753</c:v>
                </c:pt>
                <c:pt idx="22">
                  <c:v>30260</c:v>
                </c:pt>
                <c:pt idx="23">
                  <c:v>38505</c:v>
                </c:pt>
                <c:pt idx="24">
                  <c:v>63727</c:v>
                </c:pt>
                <c:pt idx="25">
                  <c:v>57538</c:v>
                </c:pt>
                <c:pt idx="26">
                  <c:v>41842</c:v>
                </c:pt>
                <c:pt idx="27">
                  <c:v>37444</c:v>
                </c:pt>
                <c:pt idx="28">
                  <c:v>35271</c:v>
                </c:pt>
                <c:pt idx="29">
                  <c:v>25901</c:v>
                </c:pt>
                <c:pt idx="30">
                  <c:v>57277</c:v>
                </c:pt>
                <c:pt idx="31">
                  <c:v>44067</c:v>
                </c:pt>
                <c:pt idx="32">
                  <c:v>36451</c:v>
                </c:pt>
                <c:pt idx="33">
                  <c:v>44420</c:v>
                </c:pt>
                <c:pt idx="34">
                  <c:v>48933</c:v>
                </c:pt>
                <c:pt idx="35">
                  <c:v>45244</c:v>
                </c:pt>
                <c:pt idx="36">
                  <c:v>45353</c:v>
                </c:pt>
                <c:pt idx="37">
                  <c:v>43924</c:v>
                </c:pt>
                <c:pt idx="38">
                  <c:v>55998</c:v>
                </c:pt>
                <c:pt idx="39">
                  <c:v>46883</c:v>
                </c:pt>
                <c:pt idx="40">
                  <c:v>38926</c:v>
                </c:pt>
                <c:pt idx="41">
                  <c:v>40029</c:v>
                </c:pt>
                <c:pt idx="42">
                  <c:v>66012</c:v>
                </c:pt>
              </c:numCache>
            </c:numRef>
          </c:val>
          <c:smooth val="0"/>
          <c:extLst>
            <c:ext xmlns:c16="http://schemas.microsoft.com/office/drawing/2014/chart" uri="{C3380CC4-5D6E-409C-BE32-E72D297353CC}">
              <c16:uniqueId val="{00000000-F546-4A85-A23A-ACFABD02F7F2}"/>
            </c:ext>
          </c:extLst>
        </c:ser>
        <c:ser>
          <c:idx val="1"/>
          <c:order val="1"/>
          <c:tx>
            <c:v>DEEPAKNTR</c:v>
          </c:tx>
          <c:spPr>
            <a:ln w="28575" cap="rnd">
              <a:solidFill>
                <a:schemeClr val="accent2"/>
              </a:solidFill>
              <a:round/>
            </a:ln>
            <a:effectLst/>
          </c:spPr>
          <c:marker>
            <c:symbol val="none"/>
          </c:marker>
          <c:cat>
            <c:numRef>
              <c:f>'Volume and Market Depth'!$A$3:$A$45</c:f>
              <c:numCache>
                <c:formatCode>d\-mmm\-yy</c:formatCode>
                <c:ptCount val="43"/>
                <c:pt idx="0">
                  <c:v>45537</c:v>
                </c:pt>
                <c:pt idx="1">
                  <c:v>45538</c:v>
                </c:pt>
                <c:pt idx="2">
                  <c:v>45539</c:v>
                </c:pt>
                <c:pt idx="3">
                  <c:v>45540</c:v>
                </c:pt>
                <c:pt idx="4">
                  <c:v>45541</c:v>
                </c:pt>
                <c:pt idx="5">
                  <c:v>45544</c:v>
                </c:pt>
                <c:pt idx="6">
                  <c:v>45545</c:v>
                </c:pt>
                <c:pt idx="7">
                  <c:v>45546</c:v>
                </c:pt>
                <c:pt idx="8">
                  <c:v>45547</c:v>
                </c:pt>
                <c:pt idx="9">
                  <c:v>45548</c:v>
                </c:pt>
                <c:pt idx="10">
                  <c:v>45551</c:v>
                </c:pt>
                <c:pt idx="11">
                  <c:v>45552</c:v>
                </c:pt>
                <c:pt idx="12">
                  <c:v>45553</c:v>
                </c:pt>
                <c:pt idx="13">
                  <c:v>45554</c:v>
                </c:pt>
                <c:pt idx="14">
                  <c:v>45555</c:v>
                </c:pt>
                <c:pt idx="15">
                  <c:v>45558</c:v>
                </c:pt>
                <c:pt idx="16">
                  <c:v>45559</c:v>
                </c:pt>
                <c:pt idx="17">
                  <c:v>45560</c:v>
                </c:pt>
                <c:pt idx="18">
                  <c:v>45561</c:v>
                </c:pt>
                <c:pt idx="19">
                  <c:v>45562</c:v>
                </c:pt>
                <c:pt idx="20">
                  <c:v>45565</c:v>
                </c:pt>
                <c:pt idx="21">
                  <c:v>45566</c:v>
                </c:pt>
                <c:pt idx="22">
                  <c:v>45568</c:v>
                </c:pt>
                <c:pt idx="23">
                  <c:v>45569</c:v>
                </c:pt>
                <c:pt idx="24">
                  <c:v>45572</c:v>
                </c:pt>
                <c:pt idx="25">
                  <c:v>45573</c:v>
                </c:pt>
                <c:pt idx="26">
                  <c:v>45574</c:v>
                </c:pt>
                <c:pt idx="27">
                  <c:v>45575</c:v>
                </c:pt>
                <c:pt idx="28">
                  <c:v>45576</c:v>
                </c:pt>
                <c:pt idx="29">
                  <c:v>45579</c:v>
                </c:pt>
                <c:pt idx="30">
                  <c:v>45580</c:v>
                </c:pt>
                <c:pt idx="31">
                  <c:v>45581</c:v>
                </c:pt>
                <c:pt idx="32">
                  <c:v>45582</c:v>
                </c:pt>
                <c:pt idx="33">
                  <c:v>45583</c:v>
                </c:pt>
                <c:pt idx="34">
                  <c:v>45586</c:v>
                </c:pt>
                <c:pt idx="35">
                  <c:v>45587</c:v>
                </c:pt>
                <c:pt idx="36">
                  <c:v>45588</c:v>
                </c:pt>
                <c:pt idx="37">
                  <c:v>45589</c:v>
                </c:pt>
                <c:pt idx="38">
                  <c:v>45590</c:v>
                </c:pt>
                <c:pt idx="39">
                  <c:v>45593</c:v>
                </c:pt>
                <c:pt idx="40">
                  <c:v>45594</c:v>
                </c:pt>
                <c:pt idx="41">
                  <c:v>45595</c:v>
                </c:pt>
                <c:pt idx="42">
                  <c:v>45596</c:v>
                </c:pt>
              </c:numCache>
            </c:numRef>
          </c:cat>
          <c:val>
            <c:numRef>
              <c:f>'Volume and Market Depth'!$E$3:$E$45</c:f>
              <c:numCache>
                <c:formatCode>#,##0</c:formatCode>
                <c:ptCount val="43"/>
                <c:pt idx="0">
                  <c:v>309481</c:v>
                </c:pt>
                <c:pt idx="1">
                  <c:v>267922</c:v>
                </c:pt>
                <c:pt idx="2">
                  <c:v>106369</c:v>
                </c:pt>
                <c:pt idx="3">
                  <c:v>126271</c:v>
                </c:pt>
                <c:pt idx="4">
                  <c:v>182605</c:v>
                </c:pt>
                <c:pt idx="5">
                  <c:v>180298</c:v>
                </c:pt>
                <c:pt idx="6">
                  <c:v>342007</c:v>
                </c:pt>
                <c:pt idx="7">
                  <c:v>280923</c:v>
                </c:pt>
                <c:pt idx="8">
                  <c:v>158632</c:v>
                </c:pt>
                <c:pt idx="9">
                  <c:v>213553</c:v>
                </c:pt>
                <c:pt idx="10">
                  <c:v>536081</c:v>
                </c:pt>
                <c:pt idx="11">
                  <c:v>987813</c:v>
                </c:pt>
                <c:pt idx="12">
                  <c:v>478022</c:v>
                </c:pt>
                <c:pt idx="13">
                  <c:v>271138</c:v>
                </c:pt>
                <c:pt idx="14">
                  <c:v>203049</c:v>
                </c:pt>
                <c:pt idx="15">
                  <c:v>203271</c:v>
                </c:pt>
                <c:pt idx="16">
                  <c:v>205128</c:v>
                </c:pt>
                <c:pt idx="17">
                  <c:v>114088</c:v>
                </c:pt>
                <c:pt idx="18">
                  <c:v>349617</c:v>
                </c:pt>
                <c:pt idx="19">
                  <c:v>335238</c:v>
                </c:pt>
                <c:pt idx="20">
                  <c:v>448720</c:v>
                </c:pt>
                <c:pt idx="21">
                  <c:v>413474</c:v>
                </c:pt>
                <c:pt idx="22">
                  <c:v>199147</c:v>
                </c:pt>
                <c:pt idx="23">
                  <c:v>733029</c:v>
                </c:pt>
                <c:pt idx="24">
                  <c:v>199666</c:v>
                </c:pt>
                <c:pt idx="25">
                  <c:v>411566</c:v>
                </c:pt>
                <c:pt idx="26">
                  <c:v>147717</c:v>
                </c:pt>
                <c:pt idx="27">
                  <c:v>105721</c:v>
                </c:pt>
                <c:pt idx="28">
                  <c:v>189228</c:v>
                </c:pt>
                <c:pt idx="29">
                  <c:v>211490</c:v>
                </c:pt>
                <c:pt idx="30">
                  <c:v>277084</c:v>
                </c:pt>
                <c:pt idx="31">
                  <c:v>188324</c:v>
                </c:pt>
                <c:pt idx="32">
                  <c:v>145860</c:v>
                </c:pt>
                <c:pt idx="33">
                  <c:v>97196</c:v>
                </c:pt>
                <c:pt idx="34">
                  <c:v>100273</c:v>
                </c:pt>
                <c:pt idx="35">
                  <c:v>130451</c:v>
                </c:pt>
                <c:pt idx="36">
                  <c:v>139811</c:v>
                </c:pt>
                <c:pt idx="37">
                  <c:v>181018</c:v>
                </c:pt>
                <c:pt idx="38">
                  <c:v>220403</c:v>
                </c:pt>
                <c:pt idx="39">
                  <c:v>262633</c:v>
                </c:pt>
                <c:pt idx="40">
                  <c:v>649944</c:v>
                </c:pt>
                <c:pt idx="41">
                  <c:v>447430</c:v>
                </c:pt>
                <c:pt idx="42">
                  <c:v>297684</c:v>
                </c:pt>
              </c:numCache>
            </c:numRef>
          </c:val>
          <c:smooth val="0"/>
          <c:extLst>
            <c:ext xmlns:c16="http://schemas.microsoft.com/office/drawing/2014/chart" uri="{C3380CC4-5D6E-409C-BE32-E72D297353CC}">
              <c16:uniqueId val="{00000001-F546-4A85-A23A-ACFABD02F7F2}"/>
            </c:ext>
          </c:extLst>
        </c:ser>
        <c:ser>
          <c:idx val="2"/>
          <c:order val="2"/>
          <c:tx>
            <c:v>AARTIIND</c:v>
          </c:tx>
          <c:spPr>
            <a:ln w="28575" cap="rnd">
              <a:solidFill>
                <a:schemeClr val="accent3"/>
              </a:solidFill>
              <a:round/>
            </a:ln>
            <a:effectLst/>
          </c:spPr>
          <c:marker>
            <c:symbol val="none"/>
          </c:marker>
          <c:cat>
            <c:numRef>
              <c:f>'Volume and Market Depth'!$A$3:$A$45</c:f>
              <c:numCache>
                <c:formatCode>d\-mmm\-yy</c:formatCode>
                <c:ptCount val="43"/>
                <c:pt idx="0">
                  <c:v>45537</c:v>
                </c:pt>
                <c:pt idx="1">
                  <c:v>45538</c:v>
                </c:pt>
                <c:pt idx="2">
                  <c:v>45539</c:v>
                </c:pt>
                <c:pt idx="3">
                  <c:v>45540</c:v>
                </c:pt>
                <c:pt idx="4">
                  <c:v>45541</c:v>
                </c:pt>
                <c:pt idx="5">
                  <c:v>45544</c:v>
                </c:pt>
                <c:pt idx="6">
                  <c:v>45545</c:v>
                </c:pt>
                <c:pt idx="7">
                  <c:v>45546</c:v>
                </c:pt>
                <c:pt idx="8">
                  <c:v>45547</c:v>
                </c:pt>
                <c:pt idx="9">
                  <c:v>45548</c:v>
                </c:pt>
                <c:pt idx="10">
                  <c:v>45551</c:v>
                </c:pt>
                <c:pt idx="11">
                  <c:v>45552</c:v>
                </c:pt>
                <c:pt idx="12">
                  <c:v>45553</c:v>
                </c:pt>
                <c:pt idx="13">
                  <c:v>45554</c:v>
                </c:pt>
                <c:pt idx="14">
                  <c:v>45555</c:v>
                </c:pt>
                <c:pt idx="15">
                  <c:v>45558</c:v>
                </c:pt>
                <c:pt idx="16">
                  <c:v>45559</c:v>
                </c:pt>
                <c:pt idx="17">
                  <c:v>45560</c:v>
                </c:pt>
                <c:pt idx="18">
                  <c:v>45561</c:v>
                </c:pt>
                <c:pt idx="19">
                  <c:v>45562</c:v>
                </c:pt>
                <c:pt idx="20">
                  <c:v>45565</c:v>
                </c:pt>
                <c:pt idx="21">
                  <c:v>45566</c:v>
                </c:pt>
                <c:pt idx="22">
                  <c:v>45568</c:v>
                </c:pt>
                <c:pt idx="23">
                  <c:v>45569</c:v>
                </c:pt>
                <c:pt idx="24">
                  <c:v>45572</c:v>
                </c:pt>
                <c:pt idx="25">
                  <c:v>45573</c:v>
                </c:pt>
                <c:pt idx="26">
                  <c:v>45574</c:v>
                </c:pt>
                <c:pt idx="27">
                  <c:v>45575</c:v>
                </c:pt>
                <c:pt idx="28">
                  <c:v>45576</c:v>
                </c:pt>
                <c:pt idx="29">
                  <c:v>45579</c:v>
                </c:pt>
                <c:pt idx="30">
                  <c:v>45580</c:v>
                </c:pt>
                <c:pt idx="31">
                  <c:v>45581</c:v>
                </c:pt>
                <c:pt idx="32">
                  <c:v>45582</c:v>
                </c:pt>
                <c:pt idx="33">
                  <c:v>45583</c:v>
                </c:pt>
                <c:pt idx="34">
                  <c:v>45586</c:v>
                </c:pt>
                <c:pt idx="35">
                  <c:v>45587</c:v>
                </c:pt>
                <c:pt idx="36">
                  <c:v>45588</c:v>
                </c:pt>
                <c:pt idx="37">
                  <c:v>45589</c:v>
                </c:pt>
                <c:pt idx="38">
                  <c:v>45590</c:v>
                </c:pt>
                <c:pt idx="39">
                  <c:v>45593</c:v>
                </c:pt>
                <c:pt idx="40">
                  <c:v>45594</c:v>
                </c:pt>
                <c:pt idx="41">
                  <c:v>45595</c:v>
                </c:pt>
                <c:pt idx="42">
                  <c:v>45596</c:v>
                </c:pt>
              </c:numCache>
            </c:numRef>
          </c:cat>
          <c:val>
            <c:numRef>
              <c:f>'Volume and Market Depth'!$G$3:$G$45</c:f>
              <c:numCache>
                <c:formatCode>#,##0</c:formatCode>
                <c:ptCount val="43"/>
                <c:pt idx="0">
                  <c:v>1019663</c:v>
                </c:pt>
                <c:pt idx="1">
                  <c:v>846325</c:v>
                </c:pt>
                <c:pt idx="2">
                  <c:v>1305318</c:v>
                </c:pt>
                <c:pt idx="3">
                  <c:v>1480286</c:v>
                </c:pt>
                <c:pt idx="4">
                  <c:v>1281829</c:v>
                </c:pt>
                <c:pt idx="5">
                  <c:v>856122</c:v>
                </c:pt>
                <c:pt idx="6">
                  <c:v>973995</c:v>
                </c:pt>
                <c:pt idx="7">
                  <c:v>1913360</c:v>
                </c:pt>
                <c:pt idx="8">
                  <c:v>887540</c:v>
                </c:pt>
                <c:pt idx="9">
                  <c:v>1760604</c:v>
                </c:pt>
                <c:pt idx="10">
                  <c:v>1001847</c:v>
                </c:pt>
                <c:pt idx="11">
                  <c:v>974494</c:v>
                </c:pt>
                <c:pt idx="12">
                  <c:v>838947</c:v>
                </c:pt>
                <c:pt idx="13">
                  <c:v>708388</c:v>
                </c:pt>
                <c:pt idx="14">
                  <c:v>730587</c:v>
                </c:pt>
                <c:pt idx="15">
                  <c:v>1139134</c:v>
                </c:pt>
                <c:pt idx="16">
                  <c:v>1676338</c:v>
                </c:pt>
                <c:pt idx="17">
                  <c:v>995912</c:v>
                </c:pt>
                <c:pt idx="18">
                  <c:v>2140767</c:v>
                </c:pt>
                <c:pt idx="19">
                  <c:v>2028215</c:v>
                </c:pt>
                <c:pt idx="20">
                  <c:v>1985700</c:v>
                </c:pt>
                <c:pt idx="21">
                  <c:v>1183148</c:v>
                </c:pt>
                <c:pt idx="22">
                  <c:v>1045014</c:v>
                </c:pt>
                <c:pt idx="23">
                  <c:v>1825558</c:v>
                </c:pt>
                <c:pt idx="24">
                  <c:v>1272151</c:v>
                </c:pt>
                <c:pt idx="25">
                  <c:v>1620084</c:v>
                </c:pt>
                <c:pt idx="26">
                  <c:v>2847427</c:v>
                </c:pt>
                <c:pt idx="27">
                  <c:v>1270240</c:v>
                </c:pt>
                <c:pt idx="28">
                  <c:v>1123268</c:v>
                </c:pt>
                <c:pt idx="29">
                  <c:v>2903901</c:v>
                </c:pt>
                <c:pt idx="30">
                  <c:v>1084342</c:v>
                </c:pt>
                <c:pt idx="31">
                  <c:v>1714367</c:v>
                </c:pt>
                <c:pt idx="32">
                  <c:v>880891</c:v>
                </c:pt>
                <c:pt idx="33">
                  <c:v>1223737</c:v>
                </c:pt>
                <c:pt idx="34">
                  <c:v>2076282</c:v>
                </c:pt>
                <c:pt idx="35">
                  <c:v>3639285</c:v>
                </c:pt>
                <c:pt idx="36">
                  <c:v>1927427</c:v>
                </c:pt>
                <c:pt idx="37">
                  <c:v>2054466</c:v>
                </c:pt>
                <c:pt idx="38">
                  <c:v>1687045</c:v>
                </c:pt>
                <c:pt idx="39">
                  <c:v>1936676</c:v>
                </c:pt>
                <c:pt idx="40">
                  <c:v>2723971</c:v>
                </c:pt>
                <c:pt idx="41">
                  <c:v>1528248</c:v>
                </c:pt>
                <c:pt idx="42">
                  <c:v>957281</c:v>
                </c:pt>
              </c:numCache>
            </c:numRef>
          </c:val>
          <c:smooth val="0"/>
          <c:extLst>
            <c:ext xmlns:c16="http://schemas.microsoft.com/office/drawing/2014/chart" uri="{C3380CC4-5D6E-409C-BE32-E72D297353CC}">
              <c16:uniqueId val="{00000002-F546-4A85-A23A-ACFABD02F7F2}"/>
            </c:ext>
          </c:extLst>
        </c:ser>
        <c:dLbls>
          <c:showLegendKey val="0"/>
          <c:showVal val="0"/>
          <c:showCatName val="0"/>
          <c:showSerName val="0"/>
          <c:showPercent val="0"/>
          <c:showBubbleSize val="0"/>
        </c:dLbls>
        <c:smooth val="0"/>
        <c:axId val="1336450543"/>
        <c:axId val="1336449583"/>
      </c:lineChart>
      <c:dateAx>
        <c:axId val="133645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49583"/>
        <c:crosses val="autoZero"/>
        <c:auto val="1"/>
        <c:lblOffset val="100"/>
        <c:baseTimeUnit val="days"/>
      </c:dateAx>
      <c:valAx>
        <c:axId val="13364495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45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Price-Volume</a:t>
            </a:r>
            <a:r>
              <a:rPr lang="en-IN" baseline="0"/>
              <a:t> Series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v>Volume</c:v>
          </c:tx>
          <c:spPr>
            <a:solidFill>
              <a:schemeClr val="accent2"/>
            </a:solidFill>
            <a:ln>
              <a:noFill/>
            </a:ln>
            <a:effectLst/>
          </c:spPr>
          <c:invertIfNegative val="0"/>
          <c:cat>
            <c:numRef>
              <c:f>'Volume and Market Depth'!$A$3:$A$45</c:f>
              <c:numCache>
                <c:formatCode>d\-mmm\-yy</c:formatCode>
                <c:ptCount val="43"/>
                <c:pt idx="0">
                  <c:v>45537</c:v>
                </c:pt>
                <c:pt idx="1">
                  <c:v>45538</c:v>
                </c:pt>
                <c:pt idx="2">
                  <c:v>45539</c:v>
                </c:pt>
                <c:pt idx="3">
                  <c:v>45540</c:v>
                </c:pt>
                <c:pt idx="4">
                  <c:v>45541</c:v>
                </c:pt>
                <c:pt idx="5">
                  <c:v>45544</c:v>
                </c:pt>
                <c:pt idx="6">
                  <c:v>45545</c:v>
                </c:pt>
                <c:pt idx="7">
                  <c:v>45546</c:v>
                </c:pt>
                <c:pt idx="8">
                  <c:v>45547</c:v>
                </c:pt>
                <c:pt idx="9">
                  <c:v>45548</c:v>
                </c:pt>
                <c:pt idx="10">
                  <c:v>45551</c:v>
                </c:pt>
                <c:pt idx="11">
                  <c:v>45552</c:v>
                </c:pt>
                <c:pt idx="12">
                  <c:v>45553</c:v>
                </c:pt>
                <c:pt idx="13">
                  <c:v>45554</c:v>
                </c:pt>
                <c:pt idx="14">
                  <c:v>45555</c:v>
                </c:pt>
                <c:pt idx="15">
                  <c:v>45558</c:v>
                </c:pt>
                <c:pt idx="16">
                  <c:v>45559</c:v>
                </c:pt>
                <c:pt idx="17">
                  <c:v>45560</c:v>
                </c:pt>
                <c:pt idx="18">
                  <c:v>45561</c:v>
                </c:pt>
                <c:pt idx="19">
                  <c:v>45562</c:v>
                </c:pt>
                <c:pt idx="20">
                  <c:v>45565</c:v>
                </c:pt>
                <c:pt idx="21">
                  <c:v>45566</c:v>
                </c:pt>
                <c:pt idx="22">
                  <c:v>45568</c:v>
                </c:pt>
                <c:pt idx="23">
                  <c:v>45569</c:v>
                </c:pt>
                <c:pt idx="24">
                  <c:v>45572</c:v>
                </c:pt>
                <c:pt idx="25">
                  <c:v>45573</c:v>
                </c:pt>
                <c:pt idx="26">
                  <c:v>45574</c:v>
                </c:pt>
                <c:pt idx="27">
                  <c:v>45575</c:v>
                </c:pt>
                <c:pt idx="28">
                  <c:v>45576</c:v>
                </c:pt>
                <c:pt idx="29">
                  <c:v>45579</c:v>
                </c:pt>
                <c:pt idx="30">
                  <c:v>45580</c:v>
                </c:pt>
                <c:pt idx="31">
                  <c:v>45581</c:v>
                </c:pt>
                <c:pt idx="32">
                  <c:v>45582</c:v>
                </c:pt>
                <c:pt idx="33">
                  <c:v>45583</c:v>
                </c:pt>
                <c:pt idx="34">
                  <c:v>45586</c:v>
                </c:pt>
                <c:pt idx="35">
                  <c:v>45587</c:v>
                </c:pt>
                <c:pt idx="36">
                  <c:v>45588</c:v>
                </c:pt>
                <c:pt idx="37">
                  <c:v>45589</c:v>
                </c:pt>
                <c:pt idx="38">
                  <c:v>45590</c:v>
                </c:pt>
                <c:pt idx="39">
                  <c:v>45593</c:v>
                </c:pt>
                <c:pt idx="40">
                  <c:v>45594</c:v>
                </c:pt>
                <c:pt idx="41">
                  <c:v>45595</c:v>
                </c:pt>
                <c:pt idx="42">
                  <c:v>45596</c:v>
                </c:pt>
              </c:numCache>
            </c:numRef>
          </c:cat>
          <c:val>
            <c:numRef>
              <c:f>'Volume and Market Depth'!$C$3:$C$45</c:f>
              <c:numCache>
                <c:formatCode>#,##0</c:formatCode>
                <c:ptCount val="43"/>
                <c:pt idx="0">
                  <c:v>68919</c:v>
                </c:pt>
                <c:pt idx="1">
                  <c:v>39011</c:v>
                </c:pt>
                <c:pt idx="2">
                  <c:v>32362</c:v>
                </c:pt>
                <c:pt idx="3">
                  <c:v>40228</c:v>
                </c:pt>
                <c:pt idx="4">
                  <c:v>69775</c:v>
                </c:pt>
                <c:pt idx="5">
                  <c:v>55312</c:v>
                </c:pt>
                <c:pt idx="6">
                  <c:v>50267</c:v>
                </c:pt>
                <c:pt idx="7">
                  <c:v>71231</c:v>
                </c:pt>
                <c:pt idx="8">
                  <c:v>54649</c:v>
                </c:pt>
                <c:pt idx="9">
                  <c:v>64456</c:v>
                </c:pt>
                <c:pt idx="10">
                  <c:v>40540</c:v>
                </c:pt>
                <c:pt idx="11">
                  <c:v>46589</c:v>
                </c:pt>
                <c:pt idx="12">
                  <c:v>26661</c:v>
                </c:pt>
                <c:pt idx="13">
                  <c:v>32680</c:v>
                </c:pt>
                <c:pt idx="14">
                  <c:v>72953</c:v>
                </c:pt>
                <c:pt idx="15">
                  <c:v>31385</c:v>
                </c:pt>
                <c:pt idx="16">
                  <c:v>76217</c:v>
                </c:pt>
                <c:pt idx="17">
                  <c:v>56254</c:v>
                </c:pt>
                <c:pt idx="18">
                  <c:v>48681</c:v>
                </c:pt>
                <c:pt idx="19">
                  <c:v>178172</c:v>
                </c:pt>
                <c:pt idx="20">
                  <c:v>66311</c:v>
                </c:pt>
                <c:pt idx="21">
                  <c:v>23753</c:v>
                </c:pt>
                <c:pt idx="22">
                  <c:v>30260</c:v>
                </c:pt>
                <c:pt idx="23">
                  <c:v>38505</c:v>
                </c:pt>
                <c:pt idx="24">
                  <c:v>63727</c:v>
                </c:pt>
                <c:pt idx="25">
                  <c:v>57538</c:v>
                </c:pt>
                <c:pt idx="26">
                  <c:v>41842</c:v>
                </c:pt>
                <c:pt idx="27">
                  <c:v>37444</c:v>
                </c:pt>
                <c:pt idx="28">
                  <c:v>35271</c:v>
                </c:pt>
                <c:pt idx="29">
                  <c:v>25901</c:v>
                </c:pt>
                <c:pt idx="30">
                  <c:v>57277</c:v>
                </c:pt>
                <c:pt idx="31">
                  <c:v>44067</c:v>
                </c:pt>
                <c:pt idx="32">
                  <c:v>36451</c:v>
                </c:pt>
                <c:pt idx="33">
                  <c:v>44420</c:v>
                </c:pt>
                <c:pt idx="34">
                  <c:v>48933</c:v>
                </c:pt>
                <c:pt idx="35">
                  <c:v>45244</c:v>
                </c:pt>
                <c:pt idx="36">
                  <c:v>45353</c:v>
                </c:pt>
                <c:pt idx="37">
                  <c:v>43924</c:v>
                </c:pt>
                <c:pt idx="38">
                  <c:v>55998</c:v>
                </c:pt>
                <c:pt idx="39">
                  <c:v>46883</c:v>
                </c:pt>
                <c:pt idx="40">
                  <c:v>38926</c:v>
                </c:pt>
                <c:pt idx="41">
                  <c:v>40029</c:v>
                </c:pt>
                <c:pt idx="42">
                  <c:v>66012</c:v>
                </c:pt>
              </c:numCache>
            </c:numRef>
          </c:val>
          <c:extLst>
            <c:ext xmlns:c16="http://schemas.microsoft.com/office/drawing/2014/chart" uri="{C3380CC4-5D6E-409C-BE32-E72D297353CC}">
              <c16:uniqueId val="{00000001-B943-4EAA-B187-2D4C3855B49B}"/>
            </c:ext>
          </c:extLst>
        </c:ser>
        <c:dLbls>
          <c:showLegendKey val="0"/>
          <c:showVal val="0"/>
          <c:showCatName val="0"/>
          <c:showSerName val="0"/>
          <c:showPercent val="0"/>
          <c:showBubbleSize val="0"/>
        </c:dLbls>
        <c:gapWidth val="219"/>
        <c:axId val="1335765519"/>
        <c:axId val="1335760719"/>
      </c:barChart>
      <c:lineChart>
        <c:grouping val="standard"/>
        <c:varyColors val="0"/>
        <c:ser>
          <c:idx val="0"/>
          <c:order val="0"/>
          <c:tx>
            <c:v>Price</c:v>
          </c:tx>
          <c:spPr>
            <a:ln w="28575" cap="rnd">
              <a:solidFill>
                <a:schemeClr val="accent1"/>
              </a:solidFill>
              <a:round/>
            </a:ln>
            <a:effectLst/>
          </c:spPr>
          <c:marker>
            <c:symbol val="none"/>
          </c:marker>
          <c:cat>
            <c:numRef>
              <c:f>'Volume and Market Depth'!$A$3:$A$45</c:f>
              <c:numCache>
                <c:formatCode>d\-mmm\-yy</c:formatCode>
                <c:ptCount val="43"/>
                <c:pt idx="0">
                  <c:v>45537</c:v>
                </c:pt>
                <c:pt idx="1">
                  <c:v>45538</c:v>
                </c:pt>
                <c:pt idx="2">
                  <c:v>45539</c:v>
                </c:pt>
                <c:pt idx="3">
                  <c:v>45540</c:v>
                </c:pt>
                <c:pt idx="4">
                  <c:v>45541</c:v>
                </c:pt>
                <c:pt idx="5">
                  <c:v>45544</c:v>
                </c:pt>
                <c:pt idx="6">
                  <c:v>45545</c:v>
                </c:pt>
                <c:pt idx="7">
                  <c:v>45546</c:v>
                </c:pt>
                <c:pt idx="8">
                  <c:v>45547</c:v>
                </c:pt>
                <c:pt idx="9">
                  <c:v>45548</c:v>
                </c:pt>
                <c:pt idx="10">
                  <c:v>45551</c:v>
                </c:pt>
                <c:pt idx="11">
                  <c:v>45552</c:v>
                </c:pt>
                <c:pt idx="12">
                  <c:v>45553</c:v>
                </c:pt>
                <c:pt idx="13">
                  <c:v>45554</c:v>
                </c:pt>
                <c:pt idx="14">
                  <c:v>45555</c:v>
                </c:pt>
                <c:pt idx="15">
                  <c:v>45558</c:v>
                </c:pt>
                <c:pt idx="16">
                  <c:v>45559</c:v>
                </c:pt>
                <c:pt idx="17">
                  <c:v>45560</c:v>
                </c:pt>
                <c:pt idx="18">
                  <c:v>45561</c:v>
                </c:pt>
                <c:pt idx="19">
                  <c:v>45562</c:v>
                </c:pt>
                <c:pt idx="20">
                  <c:v>45565</c:v>
                </c:pt>
                <c:pt idx="21">
                  <c:v>45566</c:v>
                </c:pt>
                <c:pt idx="22">
                  <c:v>45568</c:v>
                </c:pt>
                <c:pt idx="23">
                  <c:v>45569</c:v>
                </c:pt>
                <c:pt idx="24">
                  <c:v>45572</c:v>
                </c:pt>
                <c:pt idx="25">
                  <c:v>45573</c:v>
                </c:pt>
                <c:pt idx="26">
                  <c:v>45574</c:v>
                </c:pt>
                <c:pt idx="27">
                  <c:v>45575</c:v>
                </c:pt>
                <c:pt idx="28">
                  <c:v>45576</c:v>
                </c:pt>
                <c:pt idx="29">
                  <c:v>45579</c:v>
                </c:pt>
                <c:pt idx="30">
                  <c:v>45580</c:v>
                </c:pt>
                <c:pt idx="31">
                  <c:v>45581</c:v>
                </c:pt>
                <c:pt idx="32">
                  <c:v>45582</c:v>
                </c:pt>
                <c:pt idx="33">
                  <c:v>45583</c:v>
                </c:pt>
                <c:pt idx="34">
                  <c:v>45586</c:v>
                </c:pt>
                <c:pt idx="35">
                  <c:v>45587</c:v>
                </c:pt>
                <c:pt idx="36">
                  <c:v>45588</c:v>
                </c:pt>
                <c:pt idx="37">
                  <c:v>45589</c:v>
                </c:pt>
                <c:pt idx="38">
                  <c:v>45590</c:v>
                </c:pt>
                <c:pt idx="39">
                  <c:v>45593</c:v>
                </c:pt>
                <c:pt idx="40">
                  <c:v>45594</c:v>
                </c:pt>
                <c:pt idx="41">
                  <c:v>45595</c:v>
                </c:pt>
                <c:pt idx="42">
                  <c:v>45596</c:v>
                </c:pt>
              </c:numCache>
            </c:numRef>
          </c:cat>
          <c:val>
            <c:numRef>
              <c:f>'Volume and Market Depth'!$B$3:$B$45</c:f>
              <c:numCache>
                <c:formatCode>#,##0.00</c:formatCode>
                <c:ptCount val="43"/>
                <c:pt idx="0">
                  <c:v>11068.05</c:v>
                </c:pt>
                <c:pt idx="1">
                  <c:v>10876.85</c:v>
                </c:pt>
                <c:pt idx="2">
                  <c:v>11040.45</c:v>
                </c:pt>
                <c:pt idx="3">
                  <c:v>10880.35</c:v>
                </c:pt>
                <c:pt idx="4">
                  <c:v>11032.85</c:v>
                </c:pt>
                <c:pt idx="5">
                  <c:v>10881.5</c:v>
                </c:pt>
                <c:pt idx="6">
                  <c:v>10815.2</c:v>
                </c:pt>
                <c:pt idx="7">
                  <c:v>11005.35</c:v>
                </c:pt>
                <c:pt idx="8">
                  <c:v>11114.2</c:v>
                </c:pt>
                <c:pt idx="9">
                  <c:v>11106.1</c:v>
                </c:pt>
                <c:pt idx="10">
                  <c:v>10767.3</c:v>
                </c:pt>
                <c:pt idx="11">
                  <c:v>10792.35</c:v>
                </c:pt>
                <c:pt idx="12">
                  <c:v>10741.25</c:v>
                </c:pt>
                <c:pt idx="13">
                  <c:v>10865.5</c:v>
                </c:pt>
                <c:pt idx="14">
                  <c:v>11090.8</c:v>
                </c:pt>
                <c:pt idx="15">
                  <c:v>11022.5</c:v>
                </c:pt>
                <c:pt idx="16">
                  <c:v>11407.65</c:v>
                </c:pt>
                <c:pt idx="17">
                  <c:v>11641.9</c:v>
                </c:pt>
                <c:pt idx="18">
                  <c:v>11762.65</c:v>
                </c:pt>
                <c:pt idx="19">
                  <c:v>11735.85</c:v>
                </c:pt>
                <c:pt idx="20">
                  <c:v>11529.85</c:v>
                </c:pt>
                <c:pt idx="21">
                  <c:v>11537.75</c:v>
                </c:pt>
                <c:pt idx="22">
                  <c:v>11382.65</c:v>
                </c:pt>
                <c:pt idx="23">
                  <c:v>10949.9</c:v>
                </c:pt>
                <c:pt idx="24">
                  <c:v>10765.55</c:v>
                </c:pt>
                <c:pt idx="25">
                  <c:v>11273.4</c:v>
                </c:pt>
                <c:pt idx="26">
                  <c:v>11237.85</c:v>
                </c:pt>
                <c:pt idx="27">
                  <c:v>11297.25</c:v>
                </c:pt>
                <c:pt idx="28">
                  <c:v>11318.45</c:v>
                </c:pt>
                <c:pt idx="29">
                  <c:v>11298.1</c:v>
                </c:pt>
                <c:pt idx="30">
                  <c:v>11386.45</c:v>
                </c:pt>
                <c:pt idx="31">
                  <c:v>11522.4</c:v>
                </c:pt>
                <c:pt idx="32">
                  <c:v>11173.95</c:v>
                </c:pt>
                <c:pt idx="33">
                  <c:v>11421.8</c:v>
                </c:pt>
                <c:pt idx="34">
                  <c:v>11264.9</c:v>
                </c:pt>
                <c:pt idx="35">
                  <c:v>10803.8</c:v>
                </c:pt>
                <c:pt idx="36">
                  <c:v>10864.45</c:v>
                </c:pt>
                <c:pt idx="37">
                  <c:v>10425.5</c:v>
                </c:pt>
                <c:pt idx="38">
                  <c:v>10464.85</c:v>
                </c:pt>
                <c:pt idx="39">
                  <c:v>10294.4</c:v>
                </c:pt>
                <c:pt idx="40">
                  <c:v>10337.85</c:v>
                </c:pt>
                <c:pt idx="41">
                  <c:v>10545.55</c:v>
                </c:pt>
                <c:pt idx="42">
                  <c:v>10230</c:v>
                </c:pt>
              </c:numCache>
            </c:numRef>
          </c:val>
          <c:smooth val="0"/>
          <c:extLst>
            <c:ext xmlns:c16="http://schemas.microsoft.com/office/drawing/2014/chart" uri="{C3380CC4-5D6E-409C-BE32-E72D297353CC}">
              <c16:uniqueId val="{00000000-B943-4EAA-B187-2D4C3855B49B}"/>
            </c:ext>
          </c:extLst>
        </c:ser>
        <c:dLbls>
          <c:showLegendKey val="0"/>
          <c:showVal val="0"/>
          <c:showCatName val="0"/>
          <c:showSerName val="0"/>
          <c:showPercent val="0"/>
          <c:showBubbleSize val="0"/>
        </c:dLbls>
        <c:marker val="1"/>
        <c:smooth val="0"/>
        <c:axId val="1336048831"/>
        <c:axId val="1336046911"/>
      </c:lineChart>
      <c:dateAx>
        <c:axId val="1335765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d\-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60719"/>
        <c:crosses val="autoZero"/>
        <c:auto val="1"/>
        <c:lblOffset val="100"/>
        <c:baseTimeUnit val="days"/>
      </c:dateAx>
      <c:valAx>
        <c:axId val="133576071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Volume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5765519"/>
        <c:crosses val="autoZero"/>
        <c:crossBetween val="between"/>
      </c:valAx>
      <c:valAx>
        <c:axId val="1336046911"/>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6048831"/>
        <c:crosses val="max"/>
        <c:crossBetween val="between"/>
      </c:valAx>
      <c:dateAx>
        <c:axId val="1336048831"/>
        <c:scaling>
          <c:orientation val="minMax"/>
        </c:scaling>
        <c:delete val="1"/>
        <c:axPos val="b"/>
        <c:numFmt formatCode="d\-mmm\-yy" sourceLinked="1"/>
        <c:majorTickMark val="out"/>
        <c:minorTickMark val="none"/>
        <c:tickLblPos val="nextTo"/>
        <c:crossAx val="1336046911"/>
        <c:crosses val="autoZero"/>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21</xdr:col>
      <xdr:colOff>141849</xdr:colOff>
      <xdr:row>5</xdr:row>
      <xdr:rowOff>19343</xdr:rowOff>
    </xdr:from>
    <xdr:ext cx="2255520" cy="34317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29076A11-7E38-3F94-6BF3-8443EDB1C534}"/>
                </a:ext>
              </a:extLst>
            </xdr:cNvPr>
            <xdr:cNvSpPr txBox="1"/>
          </xdr:nvSpPr>
          <xdr:spPr>
            <a:xfrm>
              <a:off x="16268407" y="971843"/>
              <a:ext cx="2255520" cy="343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14:m>
                <m:oMath xmlns:m="http://schemas.openxmlformats.org/officeDocument/2006/math">
                  <m:r>
                    <a:rPr lang="en-IN" sz="1400" i="1" kern="1200">
                      <a:latin typeface="Cambria Math" panose="02040503050406030204" pitchFamily="18" charset="0"/>
                      <a:ea typeface="Cambria Math" panose="02040503050406030204" pitchFamily="18" charset="0"/>
                    </a:rPr>
                    <m:t>𝛽</m:t>
                  </m:r>
                </m:oMath>
              </a14:m>
              <a:r>
                <a:rPr lang="en-IN" sz="1400" kern="1200">
                  <a:latin typeface="Times New Roman" panose="02020603050405020304" pitchFamily="18" charset="0"/>
                  <a:cs typeface="Times New Roman" panose="02020603050405020304" pitchFamily="18" charset="0"/>
                </a:rPr>
                <a:t> = </a:t>
              </a:r>
              <a14:m>
                <m:oMath xmlns:m="http://schemas.openxmlformats.org/officeDocument/2006/math">
                  <m:f>
                    <m:fPr>
                      <m:ctrlPr>
                        <a:rPr lang="en-IN" sz="1400" i="1" kern="1200">
                          <a:latin typeface="Cambria Math" panose="02040503050406030204" pitchFamily="18" charset="0"/>
                        </a:rPr>
                      </m:ctrlPr>
                    </m:fPr>
                    <m:num>
                      <m:r>
                        <a:rPr lang="en-US" sz="1400" b="0" i="1" kern="1200">
                          <a:latin typeface="Cambria Math" panose="02040503050406030204" pitchFamily="18" charset="0"/>
                        </a:rPr>
                        <m:t>𝐶𝑜𝑣𝑎𝑟𝑖𝑎𝑛𝑐𝑒</m:t>
                      </m:r>
                      <m:r>
                        <a:rPr lang="en-US" sz="1400" b="0" i="1" kern="1200">
                          <a:latin typeface="Cambria Math" panose="02040503050406030204" pitchFamily="18" charset="0"/>
                        </a:rPr>
                        <m:t> (</m:t>
                      </m:r>
                      <m:r>
                        <a:rPr lang="en-US" sz="1400" b="0" i="1" kern="1200">
                          <a:latin typeface="Cambria Math" panose="02040503050406030204" pitchFamily="18" charset="0"/>
                        </a:rPr>
                        <m:t>𝑆𝑡𝑜𝑐𝑘</m:t>
                      </m:r>
                      <m:r>
                        <a:rPr lang="en-US" sz="1400" b="0" i="1" kern="1200">
                          <a:latin typeface="Cambria Math" panose="02040503050406030204" pitchFamily="18" charset="0"/>
                        </a:rPr>
                        <m:t>, </m:t>
                      </m:r>
                      <m:r>
                        <a:rPr lang="en-US" sz="1400" b="0" i="1" kern="1200">
                          <a:latin typeface="Cambria Math" panose="02040503050406030204" pitchFamily="18" charset="0"/>
                        </a:rPr>
                        <m:t>𝑀𝑎𝑟𝑘𝑒𝑡</m:t>
                      </m:r>
                      <m:r>
                        <a:rPr lang="en-US" sz="1400" b="0" i="1" kern="1200">
                          <a:latin typeface="Cambria Math" panose="02040503050406030204" pitchFamily="18" charset="0"/>
                        </a:rPr>
                        <m:t>)</m:t>
                      </m:r>
                    </m:num>
                    <m:den>
                      <m:r>
                        <a:rPr lang="en-US" sz="1400" b="0" i="1" kern="1200">
                          <a:latin typeface="Cambria Math" panose="02040503050406030204" pitchFamily="18" charset="0"/>
                        </a:rPr>
                        <m:t>𝑉𝑎𝑟𝑖𝑎𝑛𝑐𝑒</m:t>
                      </m:r>
                      <m:r>
                        <a:rPr lang="en-US" sz="1400" b="0" i="1" kern="1200">
                          <a:latin typeface="Cambria Math" panose="02040503050406030204" pitchFamily="18" charset="0"/>
                        </a:rPr>
                        <m:t> (</m:t>
                      </m:r>
                      <m:r>
                        <a:rPr lang="en-US" sz="1400" b="0" i="1" kern="1200">
                          <a:latin typeface="Cambria Math" panose="02040503050406030204" pitchFamily="18" charset="0"/>
                        </a:rPr>
                        <m:t>𝑀𝑎𝑟𝑘𝑒𝑡</m:t>
                      </m:r>
                      <m:r>
                        <a:rPr lang="en-US" sz="1400" b="0" i="1" kern="1200">
                          <a:latin typeface="Cambria Math" panose="02040503050406030204" pitchFamily="18" charset="0"/>
                        </a:rPr>
                        <m:t>)</m:t>
                      </m:r>
                    </m:den>
                  </m:f>
                </m:oMath>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2" name="TextBox 1">
              <a:extLst>
                <a:ext uri="{FF2B5EF4-FFF2-40B4-BE49-F238E27FC236}">
                  <a16:creationId xmlns:a16="http://schemas.microsoft.com/office/drawing/2014/main" id="{29076A11-7E38-3F94-6BF3-8443EDB1C534}"/>
                </a:ext>
              </a:extLst>
            </xdr:cNvPr>
            <xdr:cNvSpPr txBox="1"/>
          </xdr:nvSpPr>
          <xdr:spPr>
            <a:xfrm>
              <a:off x="16268407" y="971843"/>
              <a:ext cx="2255520" cy="3431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spAutoFit/>
            </a:bodyPr>
            <a:lstStyle/>
            <a:p>
              <a:r>
                <a:rPr lang="en-IN" sz="1400" i="0" kern="1200">
                  <a:latin typeface="Cambria Math" panose="02040503050406030204" pitchFamily="18" charset="0"/>
                  <a:ea typeface="Cambria Math" panose="02040503050406030204" pitchFamily="18" charset="0"/>
                </a:rPr>
                <a:t>𝛽</a:t>
              </a:r>
              <a:r>
                <a:rPr lang="en-IN" sz="1400" kern="1200">
                  <a:latin typeface="Times New Roman" panose="02020603050405020304" pitchFamily="18" charset="0"/>
                  <a:cs typeface="Times New Roman" panose="02020603050405020304" pitchFamily="18" charset="0"/>
                </a:rPr>
                <a:t> = </a:t>
              </a:r>
              <a:r>
                <a:rPr lang="en-IN" sz="1400" i="0" kern="1200">
                  <a:latin typeface="Cambria Math" panose="02040503050406030204" pitchFamily="18" charset="0"/>
                </a:rPr>
                <a:t>(</a:t>
              </a:r>
              <a:r>
                <a:rPr lang="en-US" sz="1400" b="0" i="0" kern="1200">
                  <a:latin typeface="Cambria Math" panose="02040503050406030204" pitchFamily="18" charset="0"/>
                </a:rPr>
                <a:t>𝐶𝑜𝑣𝑎𝑟𝑖𝑎𝑛𝑐𝑒 (𝑆𝑡𝑜𝑐𝑘, 𝑀𝑎𝑟𝑘𝑒𝑡)</a:t>
              </a:r>
              <a:r>
                <a:rPr lang="en-IN" sz="1400" b="0" i="0" kern="1200">
                  <a:latin typeface="Cambria Math" panose="02040503050406030204" pitchFamily="18" charset="0"/>
                </a:rPr>
                <a:t>)/(</a:t>
              </a:r>
              <a:r>
                <a:rPr lang="en-US" sz="1400" b="0" i="0" kern="1200">
                  <a:latin typeface="Cambria Math" panose="02040503050406030204" pitchFamily="18" charset="0"/>
                </a:rPr>
                <a:t>𝑉𝑎𝑟𝑖𝑎𝑛𝑐𝑒 (𝑀𝑎𝑟𝑘𝑒𝑡)</a:t>
              </a:r>
              <a:r>
                <a:rPr lang="en-IN" sz="1400" b="0" i="0" kern="1200">
                  <a:latin typeface="Cambria Math" panose="02040503050406030204" pitchFamily="18" charset="0"/>
                </a:rPr>
                <a:t>)</a:t>
              </a:r>
              <a:endParaRPr lang="en-IN" sz="140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21</xdr:col>
      <xdr:colOff>68580</xdr:colOff>
      <xdr:row>24</xdr:row>
      <xdr:rowOff>49530</xdr:rowOff>
    </xdr:from>
    <xdr:ext cx="4015740" cy="214739"/>
    <mc:AlternateContent xmlns:mc="http://schemas.openxmlformats.org/markup-compatibility/2006" xmlns:a14="http://schemas.microsoft.com/office/drawing/2010/main">
      <mc:Choice Requires="a14">
        <xdr:sp macro="" textlink="">
          <xdr:nvSpPr>
            <xdr:cNvPr id="3" name="TextBox 2">
              <a:extLst>
                <a:ext uri="{FF2B5EF4-FFF2-40B4-BE49-F238E27FC236}">
                  <a16:creationId xmlns:a16="http://schemas.microsoft.com/office/drawing/2014/main" id="{16FDCFA4-EEFC-4E84-2ADF-FDA702947604}"/>
                </a:ext>
              </a:extLst>
            </xdr:cNvPr>
            <xdr:cNvSpPr txBox="1"/>
          </xdr:nvSpPr>
          <xdr:spPr>
            <a:xfrm>
              <a:off x="16215360" y="3387090"/>
              <a:ext cx="4015740" cy="214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14:m>
                <m:oMath xmlns:m="http://schemas.openxmlformats.org/officeDocument/2006/math">
                  <m:r>
                    <a:rPr lang="en-US" sz="1400" b="0" i="1" kern="1200">
                      <a:latin typeface="Cambria Math" panose="02040503050406030204" pitchFamily="18" charset="0"/>
                      <a:cs typeface="Times New Roman" panose="02020603050405020304" pitchFamily="18" charset="0"/>
                    </a:rPr>
                    <m:t>𝑈𝑛𝑖𝑞𝑢𝑒</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𝑅𝑖𝑠𝑘</m:t>
                  </m:r>
                  <m:r>
                    <a:rPr lang="en-US" sz="1400" b="0" i="1" kern="1200">
                      <a:latin typeface="Cambria Math" panose="02040503050406030204" pitchFamily="18" charset="0"/>
                      <a:cs typeface="Times New Roman" panose="02020603050405020304" pitchFamily="18" charset="0"/>
                    </a:rPr>
                    <m:t>=</m:t>
                  </m:r>
                  <m:r>
                    <a:rPr lang="en-US" sz="1400" b="0" i="1" kern="1200">
                      <a:latin typeface="Cambria Math" panose="02040503050406030204" pitchFamily="18" charset="0"/>
                      <a:cs typeface="Times New Roman" panose="02020603050405020304" pitchFamily="18" charset="0"/>
                    </a:rPr>
                    <m:t>𝑇𝑜𝑡𝑎𝑙</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𝑅𝑖𝑠𝑘</m:t>
                  </m:r>
                </m:oMath>
              </a14:m>
              <a:r>
                <a:rPr lang="en-IN" sz="1400" kern="1200">
                  <a:latin typeface="Times New Roman" panose="02020603050405020304" pitchFamily="18" charset="0"/>
                  <a:cs typeface="Times New Roman" panose="02020603050405020304" pitchFamily="18" charset="0"/>
                </a:rPr>
                <a:t> -</a:t>
              </a:r>
              <a:r>
                <a:rPr lang="en-IN" sz="1400" kern="1200" baseline="0">
                  <a:latin typeface="Times New Roman" panose="02020603050405020304" pitchFamily="18" charset="0"/>
                  <a:cs typeface="Times New Roman" panose="02020603050405020304" pitchFamily="18" charset="0"/>
                </a:rPr>
                <a:t> Market Variance </a:t>
              </a:r>
              <a14:m>
                <m:oMath xmlns:m="http://schemas.openxmlformats.org/officeDocument/2006/math">
                  <m:r>
                    <a:rPr lang="en-IN" sz="1400" i="1" kern="1200" baseline="0">
                      <a:latin typeface="Cambria Math" panose="02040503050406030204" pitchFamily="18" charset="0"/>
                      <a:ea typeface="Cambria Math" panose="02040503050406030204" pitchFamily="18" charset="0"/>
                      <a:cs typeface="Times New Roman" panose="02020603050405020304" pitchFamily="18" charset="0"/>
                    </a:rPr>
                    <m:t>×</m:t>
                  </m:r>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 </m:t>
                  </m:r>
                  <m:sSup>
                    <m:sSupPr>
                      <m:ctrlP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ctrlPr>
                    </m:sSupPr>
                    <m:e>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𝛽</m:t>
                      </m:r>
                    </m:e>
                    <m:sup>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2</m:t>
                      </m:r>
                    </m:sup>
                  </m:sSup>
                </m:oMath>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 name="TextBox 2">
              <a:extLst>
                <a:ext uri="{FF2B5EF4-FFF2-40B4-BE49-F238E27FC236}">
                  <a16:creationId xmlns:a16="http://schemas.microsoft.com/office/drawing/2014/main" id="{16FDCFA4-EEFC-4E84-2ADF-FDA702947604}"/>
                </a:ext>
              </a:extLst>
            </xdr:cNvPr>
            <xdr:cNvSpPr txBox="1"/>
          </xdr:nvSpPr>
          <xdr:spPr>
            <a:xfrm>
              <a:off x="16215360" y="3387090"/>
              <a:ext cx="4015740" cy="21473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𝑈𝑛𝑖𝑞𝑢𝑒 𝑅𝑖𝑠𝑘=𝑇𝑜𝑡𝑎𝑙 𝑅𝑖𝑠𝑘</a:t>
              </a:r>
              <a:r>
                <a:rPr lang="en-IN" sz="1400" kern="1200">
                  <a:latin typeface="Times New Roman" panose="02020603050405020304" pitchFamily="18" charset="0"/>
                  <a:cs typeface="Times New Roman" panose="02020603050405020304" pitchFamily="18" charset="0"/>
                </a:rPr>
                <a:t> -</a:t>
              </a:r>
              <a:r>
                <a:rPr lang="en-IN" sz="1400" kern="1200" baseline="0">
                  <a:latin typeface="Times New Roman" panose="02020603050405020304" pitchFamily="18" charset="0"/>
                  <a:cs typeface="Times New Roman" panose="02020603050405020304" pitchFamily="18" charset="0"/>
                </a:rPr>
                <a:t> Market Variance </a:t>
              </a:r>
              <a:r>
                <a:rPr lang="en-IN" sz="1400" i="0" kern="1200" baseline="0">
                  <a:latin typeface="Cambria Math" panose="02040503050406030204" pitchFamily="18" charset="0"/>
                  <a:ea typeface="Cambria Math" panose="02040503050406030204" pitchFamily="18" charset="0"/>
                  <a:cs typeface="Times New Roman" panose="02020603050405020304" pitchFamily="18" charset="0"/>
                </a:rPr>
                <a:t>×</a:t>
              </a:r>
              <a:r>
                <a:rPr lang="en-US" sz="1400" b="0" i="0" kern="1200" baseline="0">
                  <a:latin typeface="Cambria Math" panose="02040503050406030204" pitchFamily="18" charset="0"/>
                  <a:ea typeface="Cambria Math" panose="02040503050406030204" pitchFamily="18" charset="0"/>
                  <a:cs typeface="Times New Roman" panose="02020603050405020304" pitchFamily="18" charset="0"/>
                </a:rPr>
                <a:t> 𝛽^2</a:t>
              </a:r>
              <a:endParaRPr lang="en-IN" sz="140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21</xdr:col>
      <xdr:colOff>7620</xdr:colOff>
      <xdr:row>20</xdr:row>
      <xdr:rowOff>91440</xdr:rowOff>
    </xdr:from>
    <xdr:ext cx="3627120" cy="210507"/>
    <mc:AlternateContent xmlns:mc="http://schemas.openxmlformats.org/markup-compatibility/2006" xmlns:a14="http://schemas.microsoft.com/office/drawing/2010/main">
      <mc:Choice Requires="a14">
        <xdr:sp macro="" textlink="">
          <xdr:nvSpPr>
            <xdr:cNvPr id="4" name="TextBox 3">
              <a:extLst>
                <a:ext uri="{FF2B5EF4-FFF2-40B4-BE49-F238E27FC236}">
                  <a16:creationId xmlns:a16="http://schemas.microsoft.com/office/drawing/2014/main" id="{6EDE581B-6BED-BCCB-075C-8BA9FDFD0026}"/>
                </a:ext>
              </a:extLst>
            </xdr:cNvPr>
            <xdr:cNvSpPr txBox="1"/>
          </xdr:nvSpPr>
          <xdr:spPr>
            <a:xfrm>
              <a:off x="16154400" y="2697480"/>
              <a:ext cx="362712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𝑇𝑜𝑡𝑎𝑙</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𝑅𝑖𝑠𝑘</m:t>
                    </m:r>
                    <m:r>
                      <a:rPr lang="en-US" sz="1400" b="0" i="1" kern="1200">
                        <a:latin typeface="Cambria Math" panose="02040503050406030204" pitchFamily="18" charset="0"/>
                        <a:cs typeface="Times New Roman" panose="02020603050405020304" pitchFamily="18" charset="0"/>
                      </a:rPr>
                      <m:t>=</m:t>
                    </m:r>
                    <m:r>
                      <a:rPr lang="en-US" sz="1400" b="0" i="1" kern="1200">
                        <a:latin typeface="Cambria Math" panose="02040503050406030204" pitchFamily="18" charset="0"/>
                        <a:cs typeface="Times New Roman" panose="02020603050405020304" pitchFamily="18" charset="0"/>
                      </a:rPr>
                      <m:t>𝑉𝑎𝑟𝑖𝑎𝑛𝑐𝑒</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𝑜𝑓</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𝑆𝑒𝑐𝑢𝑟𝑖𝑡𝑦</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𝑅𝑒𝑡𝑢𝑟𝑛𝑠</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4" name="TextBox 3">
              <a:extLst>
                <a:ext uri="{FF2B5EF4-FFF2-40B4-BE49-F238E27FC236}">
                  <a16:creationId xmlns:a16="http://schemas.microsoft.com/office/drawing/2014/main" id="{6EDE581B-6BED-BCCB-075C-8BA9FDFD0026}"/>
                </a:ext>
              </a:extLst>
            </xdr:cNvPr>
            <xdr:cNvSpPr txBox="1"/>
          </xdr:nvSpPr>
          <xdr:spPr>
            <a:xfrm>
              <a:off x="16154400" y="2697480"/>
              <a:ext cx="362712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𝑇𝑜𝑡𝑎𝑙 𝑅𝑖𝑠𝑘=𝑉𝑎𝑟𝑖𝑎𝑛𝑐𝑒 𝑜𝑓 𝑆𝑒𝑐𝑢𝑟𝑖𝑡𝑦 𝑅𝑒𝑡𝑢𝑟𝑛𝑠</a:t>
              </a:r>
              <a:endParaRPr lang="en-IN" sz="140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21</xdr:col>
      <xdr:colOff>83820</xdr:colOff>
      <xdr:row>22</xdr:row>
      <xdr:rowOff>68580</xdr:rowOff>
    </xdr:from>
    <xdr:ext cx="2316480" cy="210507"/>
    <mc:AlternateContent xmlns:mc="http://schemas.openxmlformats.org/markup-compatibility/2006" xmlns:a14="http://schemas.microsoft.com/office/drawing/2010/main">
      <mc:Choice Requires="a14">
        <xdr:sp macro="" textlink="">
          <xdr:nvSpPr>
            <xdr:cNvPr id="5" name="TextBox 4">
              <a:extLst>
                <a:ext uri="{FF2B5EF4-FFF2-40B4-BE49-F238E27FC236}">
                  <a16:creationId xmlns:a16="http://schemas.microsoft.com/office/drawing/2014/main" id="{E0C39018-BFA6-0987-C03D-13CE9325F13A}"/>
                </a:ext>
              </a:extLst>
            </xdr:cNvPr>
            <xdr:cNvSpPr txBox="1"/>
          </xdr:nvSpPr>
          <xdr:spPr>
            <a:xfrm>
              <a:off x="16230600" y="3040380"/>
              <a:ext cx="231648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𝑉𝑎𝑟𝑖𝑎𝑛𝑐𝑒</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𝑜𝑓</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𝑀𝑎𝑟𝑘𝑒𝑡</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𝑅𝑒𝑡𝑢𝑟𝑛𝑠</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5" name="TextBox 4">
              <a:extLst>
                <a:ext uri="{FF2B5EF4-FFF2-40B4-BE49-F238E27FC236}">
                  <a16:creationId xmlns:a16="http://schemas.microsoft.com/office/drawing/2014/main" id="{E0C39018-BFA6-0987-C03D-13CE9325F13A}"/>
                </a:ext>
              </a:extLst>
            </xdr:cNvPr>
            <xdr:cNvSpPr txBox="1"/>
          </xdr:nvSpPr>
          <xdr:spPr>
            <a:xfrm>
              <a:off x="16230600" y="3040380"/>
              <a:ext cx="231648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𝑉𝑎𝑟𝑖𝑎𝑛𝑐𝑒 𝑜𝑓 𝑀𝑎𝑟𝑘𝑒𝑡 𝑅𝑒𝑡𝑢𝑟𝑛𝑠</a:t>
              </a:r>
              <a:endParaRPr lang="en-IN" sz="140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21</xdr:col>
      <xdr:colOff>38100</xdr:colOff>
      <xdr:row>30</xdr:row>
      <xdr:rowOff>45720</xdr:rowOff>
    </xdr:from>
    <xdr:ext cx="2179320" cy="210507"/>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C06378E7-340D-A3CD-F1E3-300B7DC5CDF8}"/>
                </a:ext>
              </a:extLst>
            </xdr:cNvPr>
            <xdr:cNvSpPr txBox="1"/>
          </xdr:nvSpPr>
          <xdr:spPr>
            <a:xfrm>
              <a:off x="16184880" y="4678680"/>
              <a:ext cx="217932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𝑆𝑜𝑢𝑟𝑐𝑒𝑑</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𝑓𝑟𝑜𝑚</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𝐵𝑙𝑜𝑜𝑚𝑏𝑒𝑟𝑔</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6" name="TextBox 5">
              <a:extLst>
                <a:ext uri="{FF2B5EF4-FFF2-40B4-BE49-F238E27FC236}">
                  <a16:creationId xmlns:a16="http://schemas.microsoft.com/office/drawing/2014/main" id="{C06378E7-340D-A3CD-F1E3-300B7DC5CDF8}"/>
                </a:ext>
              </a:extLst>
            </xdr:cNvPr>
            <xdr:cNvSpPr txBox="1"/>
          </xdr:nvSpPr>
          <xdr:spPr>
            <a:xfrm>
              <a:off x="16184880" y="4678680"/>
              <a:ext cx="217932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n-US" sz="1400" b="0" i="0" kern="1200">
                  <a:latin typeface="Cambria Math" panose="02040503050406030204" pitchFamily="18" charset="0"/>
                  <a:cs typeface="Times New Roman" panose="02020603050405020304" pitchFamily="18" charset="0"/>
                </a:rPr>
                <a:t>𝑆𝑜𝑢𝑟𝑐𝑒𝑑 𝑓𝑟𝑜𝑚 𝐵𝑙𝑜𝑜𝑚𝑏𝑒𝑟𝑔</a:t>
              </a:r>
              <a:endParaRPr lang="en-IN" sz="1400" kern="1200">
                <a:latin typeface="Times New Roman" panose="02020603050405020304" pitchFamily="18" charset="0"/>
                <a:cs typeface="Times New Roman" panose="02020603050405020304" pitchFamily="18" charset="0"/>
              </a:endParaRPr>
            </a:p>
          </xdr:txBody>
        </xdr:sp>
      </mc:Fallback>
    </mc:AlternateContent>
    <xdr:clientData/>
  </xdr:oneCellAnchor>
  <xdr:twoCellAnchor>
    <xdr:from>
      <xdr:col>21</xdr:col>
      <xdr:colOff>144780</xdr:colOff>
      <xdr:row>39</xdr:row>
      <xdr:rowOff>45720</xdr:rowOff>
    </xdr:from>
    <xdr:to>
      <xdr:col>21</xdr:col>
      <xdr:colOff>3909060</xdr:colOff>
      <xdr:row>43</xdr:row>
      <xdr:rowOff>179085</xdr:rowOff>
    </xdr:to>
    <xdr:grpSp>
      <xdr:nvGrpSpPr>
        <xdr:cNvPr id="10" name="Group 9">
          <a:extLst>
            <a:ext uri="{FF2B5EF4-FFF2-40B4-BE49-F238E27FC236}">
              <a16:creationId xmlns:a16="http://schemas.microsoft.com/office/drawing/2014/main" id="{442501A0-9AC5-81D3-E001-96095253CCAD}"/>
            </a:ext>
          </a:extLst>
        </xdr:cNvPr>
        <xdr:cNvGrpSpPr/>
      </xdr:nvGrpSpPr>
      <xdr:grpSpPr>
        <a:xfrm>
          <a:off x="17241608" y="7280341"/>
          <a:ext cx="3764280" cy="869089"/>
          <a:chOff x="15933420" y="5402580"/>
          <a:chExt cx="3764280" cy="842025"/>
        </a:xfrm>
      </xdr:grpSpPr>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76D933A5-30D6-42C5-90DC-498F71E61182}"/>
                  </a:ext>
                </a:extLst>
              </xdr:cNvPr>
              <xdr:cNvSpPr txBox="1"/>
            </xdr:nvSpPr>
            <xdr:spPr>
              <a:xfrm>
                <a:off x="17198340" y="5631180"/>
                <a:ext cx="249936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400" b="0" i="1" kern="1200">
                        <a:latin typeface="Cambria Math" panose="02040503050406030204" pitchFamily="18" charset="0"/>
                        <a:cs typeface="Times New Roman" panose="02020603050405020304" pitchFamily="18" charset="0"/>
                      </a:rPr>
                      <m:t>=</m:t>
                    </m:r>
                    <m:r>
                      <a:rPr lang="en-US" sz="1400" b="0" i="1" kern="1200">
                        <a:latin typeface="Cambria Math" panose="02040503050406030204" pitchFamily="18" charset="0"/>
                        <a:cs typeface="Times New Roman" panose="02020603050405020304" pitchFamily="18" charset="0"/>
                      </a:rPr>
                      <m:t>𝑅𝑖𝑠𝑘</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𝐹𝑟𝑒𝑒</m:t>
                    </m:r>
                  </m:oMath>
                </a14:m>
                <a:r>
                  <a:rPr lang="en-IN" sz="1400" kern="1200">
                    <a:latin typeface="Times New Roman" panose="02020603050405020304" pitchFamily="18" charset="0"/>
                    <a:cs typeface="Times New Roman" panose="02020603050405020304" pitchFamily="18" charset="0"/>
                  </a:rPr>
                  <a:t> +</a:t>
                </a:r>
                <a:r>
                  <a:rPr lang="en-IN" sz="1400" kern="1200" baseline="0">
                    <a:latin typeface="Times New Roman" panose="02020603050405020304" pitchFamily="18" charset="0"/>
                    <a:cs typeface="Times New Roman" panose="02020603050405020304" pitchFamily="18" charset="0"/>
                  </a:rPr>
                  <a:t> </a:t>
                </a:r>
                <a14:m>
                  <m:oMath xmlns:m="http://schemas.openxmlformats.org/officeDocument/2006/math">
                    <m:r>
                      <m:rPr>
                        <m:sty m:val="p"/>
                      </m:rPr>
                      <a:rPr lang="el-GR" sz="1400" i="1" kern="1200" baseline="0">
                        <a:latin typeface="Cambria Math" panose="02040503050406030204" pitchFamily="18" charset="0"/>
                        <a:ea typeface="Cambria Math" panose="02040503050406030204" pitchFamily="18" charset="0"/>
                        <a:cs typeface="Times New Roman" panose="02020603050405020304" pitchFamily="18" charset="0"/>
                      </a:rPr>
                      <m:t>β</m:t>
                    </m:r>
                    <m:r>
                      <a:rPr lang="en-IN" sz="1400" i="1" kern="1200" baseline="0">
                        <a:latin typeface="Cambria Math" panose="02040503050406030204" pitchFamily="18" charset="0"/>
                        <a:ea typeface="Cambria Math" panose="02040503050406030204" pitchFamily="18" charset="0"/>
                        <a:cs typeface="Times New Roman" panose="02020603050405020304" pitchFamily="18" charset="0"/>
                      </a:rPr>
                      <m:t>×</m:t>
                    </m:r>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𝑀𝑎𝑟𝑘𝑒𝑡</m:t>
                    </m:r>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 </m:t>
                    </m:r>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𝑅𝑖𝑠𝑘</m:t>
                    </m:r>
                  </m:oMath>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7" name="TextBox 6">
                <a:extLst>
                  <a:ext uri="{FF2B5EF4-FFF2-40B4-BE49-F238E27FC236}">
                    <a16:creationId xmlns:a16="http://schemas.microsoft.com/office/drawing/2014/main" id="{76D933A5-30D6-42C5-90DC-498F71E61182}"/>
                  </a:ext>
                </a:extLst>
              </xdr:cNvPr>
              <xdr:cNvSpPr txBox="1"/>
            </xdr:nvSpPr>
            <xdr:spPr>
              <a:xfrm>
                <a:off x="17198340" y="5631180"/>
                <a:ext cx="2499360" cy="304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kern="1200">
                    <a:latin typeface="Cambria Math" panose="02040503050406030204" pitchFamily="18" charset="0"/>
                    <a:cs typeface="Times New Roman" panose="02020603050405020304" pitchFamily="18" charset="0"/>
                  </a:rPr>
                  <a:t>=𝑅𝑖𝑠𝑘 𝐹𝑟𝑒𝑒</a:t>
                </a:r>
                <a:r>
                  <a:rPr lang="en-IN" sz="1400" kern="1200">
                    <a:latin typeface="Times New Roman" panose="02020603050405020304" pitchFamily="18" charset="0"/>
                    <a:cs typeface="Times New Roman" panose="02020603050405020304" pitchFamily="18" charset="0"/>
                  </a:rPr>
                  <a:t> +</a:t>
                </a:r>
                <a:r>
                  <a:rPr lang="en-IN" sz="1400" kern="1200" baseline="0">
                    <a:latin typeface="Times New Roman" panose="02020603050405020304" pitchFamily="18" charset="0"/>
                    <a:cs typeface="Times New Roman" panose="02020603050405020304" pitchFamily="18" charset="0"/>
                  </a:rPr>
                  <a:t> </a:t>
                </a:r>
                <a:r>
                  <a:rPr lang="el-GR" sz="1400" i="0" kern="1200" baseline="0">
                    <a:latin typeface="Cambria Math" panose="02040503050406030204" pitchFamily="18" charset="0"/>
                    <a:ea typeface="Cambria Math" panose="02040503050406030204" pitchFamily="18" charset="0"/>
                    <a:cs typeface="Times New Roman" panose="02020603050405020304" pitchFamily="18" charset="0"/>
                  </a:rPr>
                  <a:t>β</a:t>
                </a:r>
                <a:r>
                  <a:rPr lang="en-IN" sz="1400" i="0" kern="1200" baseline="0">
                    <a:latin typeface="Cambria Math" panose="02040503050406030204" pitchFamily="18" charset="0"/>
                    <a:ea typeface="Cambria Math" panose="02040503050406030204" pitchFamily="18" charset="0"/>
                    <a:cs typeface="Times New Roman" panose="02020603050405020304" pitchFamily="18" charset="0"/>
                  </a:rPr>
                  <a:t>×</a:t>
                </a:r>
                <a:r>
                  <a:rPr lang="en-US" sz="1400" b="0" i="0" kern="1200" baseline="0">
                    <a:latin typeface="Cambria Math" panose="02040503050406030204" pitchFamily="18" charset="0"/>
                    <a:ea typeface="Cambria Math" panose="02040503050406030204" pitchFamily="18" charset="0"/>
                    <a:cs typeface="Times New Roman" panose="02020603050405020304" pitchFamily="18" charset="0"/>
                  </a:rPr>
                  <a:t>𝑀𝑎𝑟𝑘𝑒𝑡 𝑅𝑖𝑠𝑘</a:t>
                </a:r>
                <a:endParaRPr lang="en-IN" sz="1400" kern="1200">
                  <a:latin typeface="Times New Roman" panose="02020603050405020304" pitchFamily="18" charset="0"/>
                  <a:cs typeface="Times New Roman" panose="020206030504050203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CF03EA-2163-AAEE-8021-652FAF87816D}"/>
                  </a:ext>
                </a:extLst>
              </xdr:cNvPr>
              <xdr:cNvSpPr txBox="1"/>
            </xdr:nvSpPr>
            <xdr:spPr>
              <a:xfrm>
                <a:off x="15933420" y="5402580"/>
                <a:ext cx="1165860" cy="84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𝑅𝑒𝑞𝑢𝑖𝑟𝑒𝑑</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𝑅𝑎𝑡𝑒</m:t>
                      </m:r>
                      <m:r>
                        <a:rPr lang="en-US" sz="1400" b="0" i="1" kern="1200">
                          <a:latin typeface="Cambria Math" panose="02040503050406030204" pitchFamily="18" charset="0"/>
                          <a:cs typeface="Times New Roman" panose="02020603050405020304" pitchFamily="18" charset="0"/>
                        </a:rPr>
                        <m:t> </m:t>
                      </m:r>
                    </m:oMath>
                  </m:oMathPara>
                </a14:m>
                <a:endParaRPr lang="en-US" sz="1400" b="0" i="1" kern="1200">
                  <a:latin typeface="Cambria Math" panose="02040503050406030204" pitchFamily="18" charset="0"/>
                  <a:cs typeface="Times New Roman" panose="02020603050405020304" pitchFamily="18" charset="0"/>
                </a:endParaRP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𝑜𝑓</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𝑅𝑒𝑡𝑢𝑟𝑛</m:t>
                      </m:r>
                      <m:r>
                        <a:rPr lang="en-US" sz="1400" b="0" i="1" kern="1200">
                          <a:latin typeface="Cambria Math" panose="02040503050406030204" pitchFamily="18" charset="0"/>
                          <a:cs typeface="Times New Roman" panose="02020603050405020304" pitchFamily="18" charset="0"/>
                        </a:rPr>
                        <m:t> </m:t>
                      </m:r>
                    </m:oMath>
                  </m:oMathPara>
                </a14:m>
                <a:endParaRPr lang="en-US" sz="1400" b="0" i="1" kern="1200">
                  <a:latin typeface="Cambria Math" panose="02040503050406030204" pitchFamily="18" charset="0"/>
                  <a:cs typeface="Times New Roman" panose="02020603050405020304" pitchFamily="18" charset="0"/>
                </a:endParaRP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𝑏𝑦</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𝑠h𝑎𝑟𝑒</m:t>
                      </m:r>
                      <m:r>
                        <a:rPr lang="en-US" sz="1400" b="0" i="1" kern="1200">
                          <a:latin typeface="Cambria Math" panose="02040503050406030204" pitchFamily="18" charset="0"/>
                          <a:cs typeface="Times New Roman" panose="02020603050405020304" pitchFamily="18" charset="0"/>
                        </a:rPr>
                        <m:t> </m:t>
                      </m:r>
                    </m:oMath>
                  </m:oMathPara>
                </a14:m>
                <a:endParaRPr lang="en-US" sz="1400" b="0" i="1" kern="1200">
                  <a:latin typeface="Cambria Math" panose="02040503050406030204" pitchFamily="18" charset="0"/>
                  <a:cs typeface="Times New Roman" panose="02020603050405020304" pitchFamily="18" charset="0"/>
                </a:endParaRP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h𝑜𝑙𝑑𝑒𝑟𝑠</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8" name="TextBox 7">
                <a:extLst>
                  <a:ext uri="{FF2B5EF4-FFF2-40B4-BE49-F238E27FC236}">
                    <a16:creationId xmlns:a16="http://schemas.microsoft.com/office/drawing/2014/main" id="{5ECF03EA-2163-AAEE-8021-652FAF87816D}"/>
                  </a:ext>
                </a:extLst>
              </xdr:cNvPr>
              <xdr:cNvSpPr txBox="1"/>
            </xdr:nvSpPr>
            <xdr:spPr>
              <a:xfrm>
                <a:off x="15933420" y="5402580"/>
                <a:ext cx="1165860" cy="842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𝑅𝑒𝑞𝑢𝑖𝑟𝑒𝑑 𝑅𝑎𝑡𝑒 </a:t>
                </a:r>
                <a:endParaRPr lang="en-US" sz="1400" b="0" i="1" kern="1200">
                  <a:latin typeface="Cambria Math" panose="02040503050406030204" pitchFamily="18" charset="0"/>
                  <a:cs typeface="Times New Roman" panose="02020603050405020304" pitchFamily="18" charset="0"/>
                </a:endParaRPr>
              </a:p>
              <a:p>
                <a:r>
                  <a:rPr lang="en-US" sz="1400" b="0" i="0" kern="1200">
                    <a:latin typeface="Cambria Math" panose="02040503050406030204" pitchFamily="18" charset="0"/>
                    <a:cs typeface="Times New Roman" panose="02020603050405020304" pitchFamily="18" charset="0"/>
                  </a:rPr>
                  <a:t>𝑜𝑓 𝑅𝑒𝑡𝑢𝑟𝑛 </a:t>
                </a:r>
                <a:endParaRPr lang="en-US" sz="1400" b="0" i="1" kern="1200">
                  <a:latin typeface="Cambria Math" panose="02040503050406030204" pitchFamily="18" charset="0"/>
                  <a:cs typeface="Times New Roman" panose="02020603050405020304" pitchFamily="18" charset="0"/>
                </a:endParaRPr>
              </a:p>
              <a:p>
                <a:r>
                  <a:rPr lang="en-US" sz="1400" b="0" i="0" kern="1200">
                    <a:latin typeface="Cambria Math" panose="02040503050406030204" pitchFamily="18" charset="0"/>
                    <a:cs typeface="Times New Roman" panose="02020603050405020304" pitchFamily="18" charset="0"/>
                  </a:rPr>
                  <a:t>𝑏𝑦 𝑠ℎ𝑎𝑟𝑒 </a:t>
                </a:r>
                <a:endParaRPr lang="en-US" sz="1400" b="0" i="1" kern="1200">
                  <a:latin typeface="Cambria Math" panose="02040503050406030204" pitchFamily="18" charset="0"/>
                  <a:cs typeface="Times New Roman" panose="02020603050405020304" pitchFamily="18" charset="0"/>
                </a:endParaRPr>
              </a:p>
              <a:p>
                <a:r>
                  <a:rPr lang="en-US" sz="1400" b="0" i="0" kern="1200">
                    <a:latin typeface="Cambria Math" panose="02040503050406030204" pitchFamily="18" charset="0"/>
                    <a:cs typeface="Times New Roman" panose="02020603050405020304" pitchFamily="18" charset="0"/>
                  </a:rPr>
                  <a:t>ℎ𝑜𝑙𝑑𝑒𝑟𝑠</a:t>
                </a:r>
                <a:endParaRPr lang="en-IN" sz="1400" kern="1200">
                  <a:latin typeface="Times New Roman" panose="02020603050405020304" pitchFamily="18" charset="0"/>
                  <a:cs typeface="Times New Roman" panose="020206030504050203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3BFEC3DC-054B-CEDA-4FEC-E1A13075AF1A}"/>
                  </a:ext>
                </a:extLst>
              </xdr:cNvPr>
              <xdr:cNvSpPr txBox="1"/>
            </xdr:nvSpPr>
            <xdr:spPr>
              <a:xfrm>
                <a:off x="17594580" y="5791200"/>
                <a:ext cx="18973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14:m>
                  <m:oMath xmlns:m="http://schemas.openxmlformats.org/officeDocument/2006/math">
                    <m:r>
                      <a:rPr lang="en-US" sz="1400" b="0" i="1" kern="1200">
                        <a:latin typeface="Cambria Math" panose="02040503050406030204" pitchFamily="18" charset="0"/>
                        <a:cs typeface="Times New Roman" panose="02020603050405020304" pitchFamily="18" charset="0"/>
                      </a:rPr>
                      <m:t>𝑅𝑎𝑡𝑒</m:t>
                    </m:r>
                  </m:oMath>
                </a14:m>
                <a:r>
                  <a:rPr lang="en-IN" sz="1400" kern="1200">
                    <a:latin typeface="Times New Roman" panose="02020603050405020304" pitchFamily="18" charset="0"/>
                    <a:cs typeface="Times New Roman" panose="02020603050405020304" pitchFamily="18" charset="0"/>
                  </a:rPr>
                  <a:t> </a:t>
                </a:r>
                <a:r>
                  <a:rPr lang="en-IN" sz="1400" kern="1200" baseline="0">
                    <a:latin typeface="Times New Roman" panose="02020603050405020304" pitchFamily="18" charset="0"/>
                    <a:cs typeface="Times New Roman" panose="02020603050405020304" pitchFamily="18" charset="0"/>
                  </a:rPr>
                  <a:t>               </a:t>
                </a:r>
                <a14:m>
                  <m:oMath xmlns:m="http://schemas.openxmlformats.org/officeDocument/2006/math">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𝑃𝑟𝑒𝑚𝑖𝑢𝑚</m:t>
                    </m:r>
                    <m:r>
                      <a:rPr lang="en-US" sz="1400" b="0" i="1" kern="1200" baseline="0">
                        <a:latin typeface="Cambria Math" panose="02040503050406030204" pitchFamily="18" charset="0"/>
                        <a:ea typeface="Cambria Math" panose="02040503050406030204" pitchFamily="18" charset="0"/>
                        <a:cs typeface="Times New Roman" panose="02020603050405020304" pitchFamily="18" charset="0"/>
                      </a:rPr>
                      <m:t> </m:t>
                    </m:r>
                  </m:oMath>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9" name="TextBox 8">
                <a:extLst>
                  <a:ext uri="{FF2B5EF4-FFF2-40B4-BE49-F238E27FC236}">
                    <a16:creationId xmlns:a16="http://schemas.microsoft.com/office/drawing/2014/main" id="{3BFEC3DC-054B-CEDA-4FEC-E1A13075AF1A}"/>
                  </a:ext>
                </a:extLst>
              </xdr:cNvPr>
              <xdr:cNvSpPr txBox="1"/>
            </xdr:nvSpPr>
            <xdr:spPr>
              <a:xfrm>
                <a:off x="17594580" y="5791200"/>
                <a:ext cx="1897380"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en-US" sz="1400" b="0" i="0" kern="1200">
                    <a:latin typeface="Cambria Math" panose="02040503050406030204" pitchFamily="18" charset="0"/>
                    <a:cs typeface="Times New Roman" panose="02020603050405020304" pitchFamily="18" charset="0"/>
                  </a:rPr>
                  <a:t>𝑅𝑎𝑡𝑒</a:t>
                </a:r>
                <a:r>
                  <a:rPr lang="en-IN" sz="1400" kern="1200">
                    <a:latin typeface="Times New Roman" panose="02020603050405020304" pitchFamily="18" charset="0"/>
                    <a:cs typeface="Times New Roman" panose="02020603050405020304" pitchFamily="18" charset="0"/>
                  </a:rPr>
                  <a:t> </a:t>
                </a:r>
                <a:r>
                  <a:rPr lang="en-IN" sz="1400" kern="1200" baseline="0">
                    <a:latin typeface="Times New Roman" panose="02020603050405020304" pitchFamily="18" charset="0"/>
                    <a:cs typeface="Times New Roman" panose="02020603050405020304" pitchFamily="18" charset="0"/>
                  </a:rPr>
                  <a:t>               </a:t>
                </a:r>
                <a:r>
                  <a:rPr lang="en-US" sz="1400" b="0" i="0" kern="1200" baseline="0">
                    <a:latin typeface="Cambria Math" panose="02040503050406030204" pitchFamily="18" charset="0"/>
                    <a:ea typeface="Cambria Math" panose="02040503050406030204" pitchFamily="18" charset="0"/>
                    <a:cs typeface="Times New Roman" panose="02020603050405020304" pitchFamily="18" charset="0"/>
                  </a:rPr>
                  <a:t>𝑃𝑟𝑒𝑚𝑖𝑢𝑚 </a:t>
                </a:r>
                <a:endParaRPr lang="en-IN" sz="1400" kern="1200">
                  <a:latin typeface="Times New Roman" panose="02020603050405020304" pitchFamily="18" charset="0"/>
                  <a:cs typeface="Times New Roman" panose="02020603050405020304" pitchFamily="18" charset="0"/>
                </a:endParaRPr>
              </a:p>
            </xdr:txBody>
          </xdr:sp>
        </mc:Fallback>
      </mc:AlternateContent>
    </xdr:grpSp>
    <xdr:clientData/>
  </xdr:twoCellAnchor>
  <xdr:oneCellAnchor>
    <xdr:from>
      <xdr:col>20</xdr:col>
      <xdr:colOff>800100</xdr:colOff>
      <xdr:row>32</xdr:row>
      <xdr:rowOff>68580</xdr:rowOff>
    </xdr:from>
    <xdr:ext cx="1386840" cy="21050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32C68983-BB5A-3509-D56F-00B12BE588C2}"/>
                </a:ext>
              </a:extLst>
            </xdr:cNvPr>
            <xdr:cNvSpPr txBox="1"/>
          </xdr:nvSpPr>
          <xdr:spPr>
            <a:xfrm>
              <a:off x="16143422" y="6003139"/>
              <a:ext cx="138684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𝐹𝑟𝑜𝑚</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𝐶𝑒𝑙𝑙</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𝑈</m:t>
                    </m:r>
                    <m:r>
                      <a:rPr lang="en-US" sz="1400" b="0" i="1" kern="1200">
                        <a:latin typeface="Cambria Math" panose="02040503050406030204" pitchFamily="18" charset="0"/>
                        <a:cs typeface="Times New Roman" panose="02020603050405020304" pitchFamily="18" charset="0"/>
                      </a:rPr>
                      <m:t>15</m:t>
                    </m:r>
                  </m:oMath>
                </m:oMathPara>
              </a14:m>
              <a:endParaRPr lang="en-US" sz="1400" b="0" kern="1200">
                <a:latin typeface="Times New Roman" panose="02020603050405020304" pitchFamily="18" charset="0"/>
                <a:cs typeface="Times New Roman" panose="02020603050405020304" pitchFamily="18" charset="0"/>
              </a:endParaRPr>
            </a:p>
          </xdr:txBody>
        </xdr:sp>
      </mc:Choice>
      <mc:Fallback xmlns="">
        <xdr:sp macro="" textlink="">
          <xdr:nvSpPr>
            <xdr:cNvPr id="11" name="TextBox 10">
              <a:extLst>
                <a:ext uri="{FF2B5EF4-FFF2-40B4-BE49-F238E27FC236}">
                  <a16:creationId xmlns:a16="http://schemas.microsoft.com/office/drawing/2014/main" id="{32C68983-BB5A-3509-D56F-00B12BE588C2}"/>
                </a:ext>
              </a:extLst>
            </xdr:cNvPr>
            <xdr:cNvSpPr txBox="1"/>
          </xdr:nvSpPr>
          <xdr:spPr>
            <a:xfrm>
              <a:off x="16143422" y="6003139"/>
              <a:ext cx="138684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𝐹𝑟𝑜𝑚 𝐶𝑒𝑙𝑙 𝑈15</a:t>
              </a:r>
              <a:endParaRPr lang="en-US" sz="1400" b="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21</xdr:col>
      <xdr:colOff>119575</xdr:colOff>
      <xdr:row>7</xdr:row>
      <xdr:rowOff>7327</xdr:rowOff>
    </xdr:from>
    <xdr:ext cx="5426905" cy="366346"/>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4918CC5E-E893-4E2B-BD98-E43D33E7F6FB}"/>
                </a:ext>
              </a:extLst>
            </xdr:cNvPr>
            <xdr:cNvSpPr txBox="1"/>
          </xdr:nvSpPr>
          <xdr:spPr>
            <a:xfrm>
              <a:off x="16246133" y="1333500"/>
              <a:ext cx="5426905"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14:m>
                <m:oMath xmlns:m="http://schemas.openxmlformats.org/officeDocument/2006/math">
                  <m:r>
                    <a:rPr lang="en-IN" sz="1400" i="1" kern="1200">
                      <a:latin typeface="Cambria Math" panose="02040503050406030204" pitchFamily="18" charset="0"/>
                      <a:ea typeface="Cambria Math" panose="02040503050406030204" pitchFamily="18" charset="0"/>
                    </a:rPr>
                    <m:t>𝛽</m:t>
                  </m:r>
                </m:oMath>
              </a14:m>
              <a:r>
                <a:rPr lang="en-IN" sz="1400" kern="1200">
                  <a:latin typeface="Times New Roman" panose="02020603050405020304" pitchFamily="18" charset="0"/>
                  <a:cs typeface="Times New Roman" panose="02020603050405020304" pitchFamily="18" charset="0"/>
                </a:rPr>
                <a:t> = Slope of (% Daily Return of Stock v/s % Daily Return of Market) Plot</a:t>
              </a:r>
            </a:p>
          </xdr:txBody>
        </xdr:sp>
      </mc:Choice>
      <mc:Fallback xmlns="">
        <xdr:sp macro="" textlink="">
          <xdr:nvSpPr>
            <xdr:cNvPr id="14" name="TextBox 13">
              <a:extLst>
                <a:ext uri="{FF2B5EF4-FFF2-40B4-BE49-F238E27FC236}">
                  <a16:creationId xmlns:a16="http://schemas.microsoft.com/office/drawing/2014/main" id="{4918CC5E-E893-4E2B-BD98-E43D33E7F6FB}"/>
                </a:ext>
              </a:extLst>
            </xdr:cNvPr>
            <xdr:cNvSpPr txBox="1"/>
          </xdr:nvSpPr>
          <xdr:spPr>
            <a:xfrm>
              <a:off x="16246133" y="1333500"/>
              <a:ext cx="5426905" cy="3663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ctr">
              <a:noAutofit/>
            </a:bodyPr>
            <a:lstStyle/>
            <a:p>
              <a:r>
                <a:rPr lang="en-IN" sz="1400" i="0" kern="1200">
                  <a:latin typeface="Cambria Math" panose="02040503050406030204" pitchFamily="18" charset="0"/>
                  <a:ea typeface="Cambria Math" panose="02040503050406030204" pitchFamily="18" charset="0"/>
                </a:rPr>
                <a:t>𝛽</a:t>
              </a:r>
              <a:r>
                <a:rPr lang="en-IN" sz="1400" kern="1200">
                  <a:latin typeface="Times New Roman" panose="02020603050405020304" pitchFamily="18" charset="0"/>
                  <a:cs typeface="Times New Roman" panose="02020603050405020304" pitchFamily="18" charset="0"/>
                </a:rPr>
                <a:t> = Slope of (% Daily Return of Stock v/s % Daily Return of Market) Plot</a:t>
              </a:r>
            </a:p>
          </xdr:txBody>
        </xdr:sp>
      </mc:Fallback>
    </mc:AlternateContent>
    <xdr:clientData/>
  </xdr:oneCellAnchor>
  <xdr:oneCellAnchor>
    <xdr:from>
      <xdr:col>21</xdr:col>
      <xdr:colOff>0</xdr:colOff>
      <xdr:row>37</xdr:row>
      <xdr:rowOff>45720</xdr:rowOff>
    </xdr:from>
    <xdr:ext cx="1386840" cy="21050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444A8DB2-3303-4698-9993-7C2826C5BC09}"/>
                </a:ext>
              </a:extLst>
            </xdr:cNvPr>
            <xdr:cNvSpPr txBox="1"/>
          </xdr:nvSpPr>
          <xdr:spPr>
            <a:xfrm>
              <a:off x="15857220" y="5044440"/>
              <a:ext cx="138684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𝐹𝑟𝑜𝑚</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𝐶𝑒𝑙𝑙</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𝑈</m:t>
                    </m:r>
                    <m:r>
                      <a:rPr lang="en-US" sz="1400" b="0" i="1" kern="1200">
                        <a:latin typeface="Cambria Math" panose="02040503050406030204" pitchFamily="18" charset="0"/>
                        <a:cs typeface="Times New Roman" panose="02020603050405020304" pitchFamily="18" charset="0"/>
                      </a:rPr>
                      <m:t>6</m:t>
                    </m:r>
                  </m:oMath>
                </m:oMathPara>
              </a14:m>
              <a:endParaRPr lang="en-US" sz="1400" b="0" kern="1200">
                <a:latin typeface="Times New Roman" panose="02020603050405020304" pitchFamily="18" charset="0"/>
                <a:cs typeface="Times New Roman" panose="02020603050405020304" pitchFamily="18" charset="0"/>
              </a:endParaRPr>
            </a:p>
          </xdr:txBody>
        </xdr:sp>
      </mc:Choice>
      <mc:Fallback xmlns="">
        <xdr:sp macro="" textlink="">
          <xdr:nvSpPr>
            <xdr:cNvPr id="16" name="TextBox 15">
              <a:extLst>
                <a:ext uri="{FF2B5EF4-FFF2-40B4-BE49-F238E27FC236}">
                  <a16:creationId xmlns:a16="http://schemas.microsoft.com/office/drawing/2014/main" id="{444A8DB2-3303-4698-9993-7C2826C5BC09}"/>
                </a:ext>
              </a:extLst>
            </xdr:cNvPr>
            <xdr:cNvSpPr txBox="1"/>
          </xdr:nvSpPr>
          <xdr:spPr>
            <a:xfrm>
              <a:off x="15857220" y="5044440"/>
              <a:ext cx="138684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𝐹𝑟𝑜𝑚 𝐶𝑒𝑙𝑙 𝑈6</a:t>
              </a:r>
              <a:endParaRPr lang="en-US" sz="1400" b="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20</xdr:col>
      <xdr:colOff>807720</xdr:colOff>
      <xdr:row>47</xdr:row>
      <xdr:rowOff>121920</xdr:rowOff>
    </xdr:from>
    <xdr:ext cx="2865120" cy="165366"/>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71E2B8BA-6F5C-46DF-B52A-7970800F324C}"/>
                </a:ext>
              </a:extLst>
            </xdr:cNvPr>
            <xdr:cNvSpPr txBox="1"/>
          </xdr:nvSpPr>
          <xdr:spPr>
            <a:xfrm>
              <a:off x="16131540" y="7871460"/>
              <a:ext cx="286512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𝑆𝑡𝑎𝑛𝑑𝑎𝑟𝑑</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𝐷𝑒𝑣𝑖𝑎𝑡𝑖𝑜𝑛𝑜𝑓</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𝑆𝑒𝑐𝑢𝑟𝑖𝑡𝑦</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𝑅𝑒𝑡𝑢𝑟𝑛𝑠</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27" name="TextBox 26">
              <a:extLst>
                <a:ext uri="{FF2B5EF4-FFF2-40B4-BE49-F238E27FC236}">
                  <a16:creationId xmlns:a16="http://schemas.microsoft.com/office/drawing/2014/main" id="{71E2B8BA-6F5C-46DF-B52A-7970800F324C}"/>
                </a:ext>
              </a:extLst>
            </xdr:cNvPr>
            <xdr:cNvSpPr txBox="1"/>
          </xdr:nvSpPr>
          <xdr:spPr>
            <a:xfrm>
              <a:off x="16131540" y="7871460"/>
              <a:ext cx="286512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100" b="0" i="0">
                  <a:solidFill>
                    <a:schemeClr val="tx1"/>
                  </a:solidFill>
                  <a:effectLst/>
                  <a:latin typeface="Cambria Math" panose="02040503050406030204" pitchFamily="18" charset="0"/>
                  <a:ea typeface="+mn-ea"/>
                  <a:cs typeface="+mn-cs"/>
                </a:rPr>
                <a:t>𝑆𝑡𝑎𝑛𝑑𝑎𝑟𝑑 𝐷𝑒𝑣𝑖𝑎𝑡𝑖𝑜𝑛</a:t>
              </a:r>
              <a:r>
                <a:rPr lang="en-US" sz="1100" b="0" i="0">
                  <a:solidFill>
                    <a:schemeClr val="tx1"/>
                  </a:solidFill>
                  <a:effectLst/>
                  <a:latin typeface="+mn-lt"/>
                  <a:ea typeface="+mn-ea"/>
                  <a:cs typeface="+mn-cs"/>
                </a:rPr>
                <a:t>𝑜𝑓 𝑆𝑒𝑐𝑢𝑟𝑖𝑡𝑦 𝑅𝑒𝑡𝑢𝑟𝑛𝑠</a:t>
              </a:r>
              <a:endParaRPr lang="en-IN" sz="1400" kern="1200">
                <a:latin typeface="Times New Roman" panose="02020603050405020304" pitchFamily="18" charset="0"/>
                <a:cs typeface="Times New Roman" panose="02020603050405020304" pitchFamily="18" charset="0"/>
              </a:endParaRPr>
            </a:p>
          </xdr:txBody>
        </xdr:sp>
      </mc:Fallback>
    </mc:AlternateContent>
    <xdr:clientData/>
  </xdr:oneCellAnchor>
  <xdr:oneCellAnchor>
    <xdr:from>
      <xdr:col>21</xdr:col>
      <xdr:colOff>38100</xdr:colOff>
      <xdr:row>49</xdr:row>
      <xdr:rowOff>76200</xdr:rowOff>
    </xdr:from>
    <xdr:ext cx="1386840" cy="21050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DA56E0B0-4C8E-453A-99EB-AAC17DB669AA}"/>
                </a:ext>
              </a:extLst>
            </xdr:cNvPr>
            <xdr:cNvSpPr txBox="1"/>
          </xdr:nvSpPr>
          <xdr:spPr>
            <a:xfrm>
              <a:off x="16201541" y="9078132"/>
              <a:ext cx="138684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𝐹𝑟𝑜𝑚</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𝐶𝑒𝑙𝑙</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𝑈</m:t>
                    </m:r>
                    <m:r>
                      <a:rPr lang="en-US" sz="1400" b="0" i="1" kern="1200">
                        <a:latin typeface="Cambria Math" panose="02040503050406030204" pitchFamily="18" charset="0"/>
                        <a:cs typeface="Times New Roman" panose="02020603050405020304" pitchFamily="18" charset="0"/>
                      </a:rPr>
                      <m:t>15</m:t>
                    </m:r>
                  </m:oMath>
                </m:oMathPara>
              </a14:m>
              <a:endParaRPr lang="en-US" sz="1400" b="0" kern="1200">
                <a:latin typeface="Times New Roman" panose="02020603050405020304" pitchFamily="18" charset="0"/>
                <a:cs typeface="Times New Roman" panose="02020603050405020304" pitchFamily="18" charset="0"/>
              </a:endParaRPr>
            </a:p>
          </xdr:txBody>
        </xdr:sp>
      </mc:Choice>
      <mc:Fallback xmlns="">
        <xdr:sp macro="" textlink="">
          <xdr:nvSpPr>
            <xdr:cNvPr id="28" name="TextBox 27">
              <a:extLst>
                <a:ext uri="{FF2B5EF4-FFF2-40B4-BE49-F238E27FC236}">
                  <a16:creationId xmlns:a16="http://schemas.microsoft.com/office/drawing/2014/main" id="{DA56E0B0-4C8E-453A-99EB-AAC17DB669AA}"/>
                </a:ext>
              </a:extLst>
            </xdr:cNvPr>
            <xdr:cNvSpPr txBox="1"/>
          </xdr:nvSpPr>
          <xdr:spPr>
            <a:xfrm>
              <a:off x="16201541" y="9078132"/>
              <a:ext cx="138684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𝐹𝑟𝑜𝑚 𝐶𝑒𝑙𝑙 𝑈15</a:t>
              </a:r>
              <a:endParaRPr lang="en-US" sz="1400" b="0" kern="1200">
                <a:latin typeface="Times New Roman" panose="02020603050405020304" pitchFamily="18" charset="0"/>
                <a:cs typeface="Times New Roman" panose="02020603050405020304" pitchFamily="18" charset="0"/>
              </a:endParaRPr>
            </a:p>
          </xdr:txBody>
        </xdr:sp>
      </mc:Fallback>
    </mc:AlternateContent>
    <xdr:clientData/>
  </xdr:oneCellAnchor>
  <xdr:twoCellAnchor>
    <xdr:from>
      <xdr:col>21</xdr:col>
      <xdr:colOff>0</xdr:colOff>
      <xdr:row>51</xdr:row>
      <xdr:rowOff>68581</xdr:rowOff>
    </xdr:from>
    <xdr:to>
      <xdr:col>22</xdr:col>
      <xdr:colOff>0</xdr:colOff>
      <xdr:row>53</xdr:row>
      <xdr:rowOff>123834</xdr:rowOff>
    </xdr:to>
    <xdr:grpSp>
      <xdr:nvGrpSpPr>
        <xdr:cNvPr id="29" name="Group 28">
          <a:extLst>
            <a:ext uri="{FF2B5EF4-FFF2-40B4-BE49-F238E27FC236}">
              <a16:creationId xmlns:a16="http://schemas.microsoft.com/office/drawing/2014/main" id="{02440073-02F2-45A8-9ED5-6436C98A516B}"/>
            </a:ext>
          </a:extLst>
        </xdr:cNvPr>
        <xdr:cNvGrpSpPr/>
      </xdr:nvGrpSpPr>
      <xdr:grpSpPr>
        <a:xfrm>
          <a:off x="17096828" y="9484098"/>
          <a:ext cx="5465379" cy="431874"/>
          <a:chOff x="15849600" y="4701541"/>
          <a:chExt cx="3771900" cy="421013"/>
        </a:xfrm>
      </xdr:grpSpPr>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0CA477F4-DD85-062C-F092-72AB12909AD5}"/>
                  </a:ext>
                </a:extLst>
              </xdr:cNvPr>
              <xdr:cNvSpPr txBox="1"/>
            </xdr:nvSpPr>
            <xdr:spPr>
              <a:xfrm>
                <a:off x="17084040" y="4716780"/>
                <a:ext cx="2537460" cy="221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mn-lt"/>
                    <a:cs typeface="Times New Roman" panose="02020603050405020304" pitchFamily="18" charset="0"/>
                  </a:rPr>
                  <a:t>=</a:t>
                </a:r>
                <a:r>
                  <a:rPr lang="en-US" sz="1400" b="0" i="0" kern="1200" baseline="0">
                    <a:latin typeface="+mn-lt"/>
                    <a:cs typeface="Times New Roman" panose="02020603050405020304" pitchFamily="18" charset="0"/>
                  </a:rPr>
                  <a:t> </a:t>
                </a:r>
                <a14:m>
                  <m:oMath xmlns:m="http://schemas.openxmlformats.org/officeDocument/2006/math">
                    <m:r>
                      <a:rPr lang="en-US" sz="1400" b="0" i="1" kern="1200">
                        <a:latin typeface="Cambria Math" panose="02040503050406030204" pitchFamily="18" charset="0"/>
                        <a:cs typeface="Times New Roman" panose="02020603050405020304" pitchFamily="18" charset="0"/>
                      </a:rPr>
                      <m:t>𝑀𝑎𝑟𝑘𝑒𝑡</m:t>
                    </m:r>
                    <m:r>
                      <a:rPr lang="en-US" sz="1400" b="0" i="1" kern="1200">
                        <a:latin typeface="Cambria Math" panose="02040503050406030204" pitchFamily="18" charset="0"/>
                        <a:cs typeface="Times New Roman" panose="02020603050405020304" pitchFamily="18" charset="0"/>
                      </a:rPr>
                      <m:t>  −   </m:t>
                    </m:r>
                    <m:r>
                      <a:rPr lang="en-US" sz="1400" b="0" i="1" kern="1200">
                        <a:latin typeface="Cambria Math" panose="02040503050406030204" pitchFamily="18" charset="0"/>
                        <a:cs typeface="Times New Roman" panose="02020603050405020304" pitchFamily="18" charset="0"/>
                      </a:rPr>
                      <m:t>𝑅𝑖𝑠𝑘</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𝐹𝑟𝑒𝑒</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𝑅𝑎𝑡𝑒</m:t>
                    </m:r>
                    <m:r>
                      <a:rPr lang="en-US" sz="1400" b="0" i="1" kern="1200">
                        <a:latin typeface="Cambria Math" panose="02040503050406030204" pitchFamily="18" charset="0"/>
                        <a:cs typeface="Times New Roman" panose="02020603050405020304" pitchFamily="18" charset="0"/>
                      </a:rPr>
                      <m:t> </m:t>
                    </m:r>
                  </m:oMath>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0" name="TextBox 29">
                <a:extLst>
                  <a:ext uri="{FF2B5EF4-FFF2-40B4-BE49-F238E27FC236}">
                    <a16:creationId xmlns:a16="http://schemas.microsoft.com/office/drawing/2014/main" id="{0CA477F4-DD85-062C-F092-72AB12909AD5}"/>
                  </a:ext>
                </a:extLst>
              </xdr:cNvPr>
              <xdr:cNvSpPr txBox="1"/>
            </xdr:nvSpPr>
            <xdr:spPr>
              <a:xfrm>
                <a:off x="17084040" y="4716780"/>
                <a:ext cx="2537460" cy="221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mn-lt"/>
                    <a:cs typeface="Times New Roman" panose="02020603050405020304" pitchFamily="18" charset="0"/>
                  </a:rPr>
                  <a:t>=</a:t>
                </a:r>
                <a:r>
                  <a:rPr lang="en-US" sz="1400" b="0" i="0" kern="1200" baseline="0">
                    <a:latin typeface="+mn-lt"/>
                    <a:cs typeface="Times New Roman" panose="02020603050405020304" pitchFamily="18" charset="0"/>
                  </a:rPr>
                  <a:t> </a:t>
                </a:r>
                <a:r>
                  <a:rPr lang="en-US" sz="1400" b="0" i="0" kern="1200">
                    <a:latin typeface="Cambria Math" panose="02040503050406030204" pitchFamily="18" charset="0"/>
                    <a:cs typeface="Times New Roman" panose="02020603050405020304" pitchFamily="18" charset="0"/>
                  </a:rPr>
                  <a:t>𝑀𝑎𝑟𝑘𝑒𝑡  −   𝑅𝑖𝑠𝑘 𝐹𝑟𝑒𝑒 𝑅𝑎𝑡𝑒 </a:t>
                </a:r>
                <a:endParaRPr lang="en-IN" sz="1400" kern="1200">
                  <a:latin typeface="Times New Roman" panose="02020603050405020304" pitchFamily="18" charset="0"/>
                  <a:cs typeface="Times New Roman" panose="020206030504050203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B22ABF3A-AE63-BDF6-2AB3-B5BF1E779F23}"/>
                  </a:ext>
                </a:extLst>
              </xdr:cNvPr>
              <xdr:cNvSpPr txBox="1"/>
            </xdr:nvSpPr>
            <xdr:spPr>
              <a:xfrm>
                <a:off x="15849600" y="4701541"/>
                <a:ext cx="1127760" cy="421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𝑀𝑎𝑟𝑘𝑒𝑡</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𝑅𝑖𝑠𝑘</m:t>
                      </m:r>
                    </m:oMath>
                  </m:oMathPara>
                </a14:m>
                <a:endParaRPr lang="en-US" sz="1400" b="0" i="1" kern="1200">
                  <a:latin typeface="Cambria Math" panose="02040503050406030204" pitchFamily="18" charset="0"/>
                  <a:cs typeface="Times New Roman" panose="02020603050405020304" pitchFamily="18" charset="0"/>
                </a:endParaRP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𝑃𝑟𝑒𝑚𝑖𝑢𝑚</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1" name="TextBox 30">
                <a:extLst>
                  <a:ext uri="{FF2B5EF4-FFF2-40B4-BE49-F238E27FC236}">
                    <a16:creationId xmlns:a16="http://schemas.microsoft.com/office/drawing/2014/main" id="{B22ABF3A-AE63-BDF6-2AB3-B5BF1E779F23}"/>
                  </a:ext>
                </a:extLst>
              </xdr:cNvPr>
              <xdr:cNvSpPr txBox="1"/>
            </xdr:nvSpPr>
            <xdr:spPr>
              <a:xfrm>
                <a:off x="15849600" y="4701541"/>
                <a:ext cx="1127760" cy="421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𝑀𝑎𝑟𝑘𝑒𝑡 𝑅𝑖𝑠𝑘</a:t>
                </a:r>
                <a:endParaRPr lang="en-US" sz="1400" b="0" i="1" kern="1200">
                  <a:latin typeface="Cambria Math" panose="02040503050406030204" pitchFamily="18" charset="0"/>
                  <a:cs typeface="Times New Roman" panose="02020603050405020304" pitchFamily="18" charset="0"/>
                </a:endParaRPr>
              </a:p>
              <a:p>
                <a:r>
                  <a:rPr lang="en-US" sz="1400" b="0" i="0" kern="1200">
                    <a:latin typeface="Cambria Math" panose="02040503050406030204" pitchFamily="18" charset="0"/>
                    <a:cs typeface="Times New Roman" panose="02020603050405020304" pitchFamily="18" charset="0"/>
                  </a:rPr>
                  <a:t>𝑃𝑟𝑒𝑚𝑖𝑢𝑚</a:t>
                </a:r>
                <a:endParaRPr lang="en-IN" sz="1400" kern="1200">
                  <a:latin typeface="Times New Roman" panose="02020603050405020304" pitchFamily="18" charset="0"/>
                  <a:cs typeface="Times New Roman" panose="020206030504050203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D4AB581-24D9-07DD-79BB-B2AFC933DE9C}"/>
                  </a:ext>
                </a:extLst>
              </xdr:cNvPr>
              <xdr:cNvSpPr txBox="1"/>
            </xdr:nvSpPr>
            <xdr:spPr>
              <a:xfrm>
                <a:off x="16829098" y="4899231"/>
                <a:ext cx="205740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𝑅𝑒𝑡𝑢𝑟𝑛</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𝑜𝑓</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𝑅𝑒𝑡𝑢𝑟𝑛</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2" name="TextBox 31">
                <a:extLst>
                  <a:ext uri="{FF2B5EF4-FFF2-40B4-BE49-F238E27FC236}">
                    <a16:creationId xmlns:a16="http://schemas.microsoft.com/office/drawing/2014/main" id="{9D4AB581-24D9-07DD-79BB-B2AFC933DE9C}"/>
                  </a:ext>
                </a:extLst>
              </xdr:cNvPr>
              <xdr:cNvSpPr txBox="1"/>
            </xdr:nvSpPr>
            <xdr:spPr>
              <a:xfrm>
                <a:off x="16829098" y="4899231"/>
                <a:ext cx="205740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𝑅𝑒𝑡𝑢𝑟𝑛             𝑜𝑓 𝑅𝑒𝑡𝑢𝑟𝑛</a:t>
                </a:r>
                <a:endParaRPr lang="en-IN" sz="1400" kern="1200">
                  <a:latin typeface="Times New Roman" panose="02020603050405020304" pitchFamily="18" charset="0"/>
                  <a:cs typeface="Times New Roman" panose="02020603050405020304" pitchFamily="18" charset="0"/>
                </a:endParaRPr>
              </a:p>
            </xdr:txBody>
          </xdr:sp>
        </mc:Fallback>
      </mc:AlternateContent>
    </xdr:grpSp>
    <xdr:clientData/>
  </xdr:twoCellAnchor>
  <xdr:twoCellAnchor>
    <xdr:from>
      <xdr:col>22</xdr:col>
      <xdr:colOff>436829</xdr:colOff>
      <xdr:row>2</xdr:row>
      <xdr:rowOff>12098</xdr:rowOff>
    </xdr:from>
    <xdr:to>
      <xdr:col>25</xdr:col>
      <xdr:colOff>1215218</xdr:colOff>
      <xdr:row>19</xdr:row>
      <xdr:rowOff>35765</xdr:rowOff>
    </xdr:to>
    <xdr:graphicFrame macro="">
      <xdr:nvGraphicFramePr>
        <xdr:cNvPr id="33" name="Chart 32">
          <a:extLst>
            <a:ext uri="{FF2B5EF4-FFF2-40B4-BE49-F238E27FC236}">
              <a16:creationId xmlns:a16="http://schemas.microsoft.com/office/drawing/2014/main" id="{93B8F09A-B29F-C3B2-510E-A8A8672C8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815340</xdr:colOff>
      <xdr:row>34</xdr:row>
      <xdr:rowOff>68581</xdr:rowOff>
    </xdr:from>
    <xdr:to>
      <xdr:col>21</xdr:col>
      <xdr:colOff>3764280</xdr:colOff>
      <xdr:row>36</xdr:row>
      <xdr:rowOff>123834</xdr:rowOff>
    </xdr:to>
    <xdr:grpSp>
      <xdr:nvGrpSpPr>
        <xdr:cNvPr id="34" name="Group 33">
          <a:extLst>
            <a:ext uri="{FF2B5EF4-FFF2-40B4-BE49-F238E27FC236}">
              <a16:creationId xmlns:a16="http://schemas.microsoft.com/office/drawing/2014/main" id="{DB17238E-47EF-47FF-9A88-A22D3FF39A76}"/>
            </a:ext>
          </a:extLst>
        </xdr:cNvPr>
        <xdr:cNvGrpSpPr/>
      </xdr:nvGrpSpPr>
      <xdr:grpSpPr>
        <a:xfrm>
          <a:off x="17088857" y="6409822"/>
          <a:ext cx="3772251" cy="396840"/>
          <a:chOff x="15849600" y="4701541"/>
          <a:chExt cx="3771900" cy="421013"/>
        </a:xfrm>
      </xdr:grpSpPr>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D179DD1F-3B05-A45E-1F6C-EAEE0ECB4D89}"/>
                  </a:ext>
                </a:extLst>
              </xdr:cNvPr>
              <xdr:cNvSpPr txBox="1"/>
            </xdr:nvSpPr>
            <xdr:spPr>
              <a:xfrm>
                <a:off x="17084040" y="4716780"/>
                <a:ext cx="2537460" cy="221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mn-lt"/>
                    <a:cs typeface="Times New Roman" panose="02020603050405020304" pitchFamily="18" charset="0"/>
                  </a:rPr>
                  <a:t>=</a:t>
                </a:r>
                <a:r>
                  <a:rPr lang="en-US" sz="1400" b="0" i="0" kern="1200" baseline="0">
                    <a:latin typeface="+mn-lt"/>
                    <a:cs typeface="Times New Roman" panose="02020603050405020304" pitchFamily="18" charset="0"/>
                  </a:rPr>
                  <a:t> </a:t>
                </a:r>
                <a14:m>
                  <m:oMath xmlns:m="http://schemas.openxmlformats.org/officeDocument/2006/math">
                    <m:r>
                      <a:rPr lang="en-US" sz="1400" b="0" i="1" kern="1200">
                        <a:latin typeface="Cambria Math" panose="02040503050406030204" pitchFamily="18" charset="0"/>
                        <a:cs typeface="Times New Roman" panose="02020603050405020304" pitchFamily="18" charset="0"/>
                      </a:rPr>
                      <m:t>𝑀𝑎𝑟𝑘𝑒𝑡</m:t>
                    </m:r>
                    <m:r>
                      <a:rPr lang="en-US" sz="1400" b="0" i="1" kern="1200">
                        <a:latin typeface="Cambria Math" panose="02040503050406030204" pitchFamily="18" charset="0"/>
                        <a:cs typeface="Times New Roman" panose="02020603050405020304" pitchFamily="18" charset="0"/>
                      </a:rPr>
                      <m:t>  −   </m:t>
                    </m:r>
                    <m:r>
                      <a:rPr lang="en-US" sz="1400" b="0" i="1" kern="1200">
                        <a:latin typeface="Cambria Math" panose="02040503050406030204" pitchFamily="18" charset="0"/>
                        <a:cs typeface="Times New Roman" panose="02020603050405020304" pitchFamily="18" charset="0"/>
                      </a:rPr>
                      <m:t>𝑅𝑖𝑠𝑘</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𝐹𝑟𝑒𝑒</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𝑅𝑎𝑡𝑒</m:t>
                    </m:r>
                    <m:r>
                      <a:rPr lang="en-US" sz="1400" b="0" i="1" kern="1200">
                        <a:latin typeface="Cambria Math" panose="02040503050406030204" pitchFamily="18" charset="0"/>
                        <a:cs typeface="Times New Roman" panose="02020603050405020304" pitchFamily="18" charset="0"/>
                      </a:rPr>
                      <m:t> </m:t>
                    </m:r>
                  </m:oMath>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5" name="TextBox 34">
                <a:extLst>
                  <a:ext uri="{FF2B5EF4-FFF2-40B4-BE49-F238E27FC236}">
                    <a16:creationId xmlns:a16="http://schemas.microsoft.com/office/drawing/2014/main" id="{D179DD1F-3B05-A45E-1F6C-EAEE0ECB4D89}"/>
                  </a:ext>
                </a:extLst>
              </xdr:cNvPr>
              <xdr:cNvSpPr txBox="1"/>
            </xdr:nvSpPr>
            <xdr:spPr>
              <a:xfrm>
                <a:off x="17084040" y="4716780"/>
                <a:ext cx="2537460" cy="221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mn-lt"/>
                    <a:cs typeface="Times New Roman" panose="02020603050405020304" pitchFamily="18" charset="0"/>
                  </a:rPr>
                  <a:t>=</a:t>
                </a:r>
                <a:r>
                  <a:rPr lang="en-US" sz="1400" b="0" i="0" kern="1200" baseline="0">
                    <a:latin typeface="+mn-lt"/>
                    <a:cs typeface="Times New Roman" panose="02020603050405020304" pitchFamily="18" charset="0"/>
                  </a:rPr>
                  <a:t> </a:t>
                </a:r>
                <a:r>
                  <a:rPr lang="en-US" sz="1400" b="0" i="0" kern="1200">
                    <a:latin typeface="Cambria Math" panose="02040503050406030204" pitchFamily="18" charset="0"/>
                    <a:cs typeface="Times New Roman" panose="02020603050405020304" pitchFamily="18" charset="0"/>
                  </a:rPr>
                  <a:t>𝑀𝑎𝑟𝑘𝑒𝑡  −   𝑅𝑖𝑠𝑘 𝐹𝑟𝑒𝑒 𝑅𝑎𝑡𝑒 </a:t>
                </a:r>
                <a:endParaRPr lang="en-IN" sz="1400" kern="1200">
                  <a:latin typeface="Times New Roman" panose="02020603050405020304" pitchFamily="18" charset="0"/>
                  <a:cs typeface="Times New Roman" panose="020206030504050203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0485C18A-BB2A-1910-FDA2-CECE46B4E408}"/>
                  </a:ext>
                </a:extLst>
              </xdr:cNvPr>
              <xdr:cNvSpPr txBox="1"/>
            </xdr:nvSpPr>
            <xdr:spPr>
              <a:xfrm>
                <a:off x="15849600" y="4701541"/>
                <a:ext cx="1127760" cy="421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𝑀𝑎𝑟𝑘𝑒𝑡</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𝑅𝑖𝑠𝑘</m:t>
                      </m:r>
                    </m:oMath>
                  </m:oMathPara>
                </a14:m>
                <a:endParaRPr lang="en-US" sz="1400" b="0" i="1" kern="1200">
                  <a:latin typeface="Cambria Math" panose="02040503050406030204" pitchFamily="18" charset="0"/>
                  <a:cs typeface="Times New Roman" panose="02020603050405020304" pitchFamily="18" charset="0"/>
                </a:endParaRPr>
              </a:p>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𝑃𝑟𝑒𝑚𝑖𝑢𝑚</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6" name="TextBox 35">
                <a:extLst>
                  <a:ext uri="{FF2B5EF4-FFF2-40B4-BE49-F238E27FC236}">
                    <a16:creationId xmlns:a16="http://schemas.microsoft.com/office/drawing/2014/main" id="{0485C18A-BB2A-1910-FDA2-CECE46B4E408}"/>
                  </a:ext>
                </a:extLst>
              </xdr:cNvPr>
              <xdr:cNvSpPr txBox="1"/>
            </xdr:nvSpPr>
            <xdr:spPr>
              <a:xfrm>
                <a:off x="15849600" y="4701541"/>
                <a:ext cx="1127760" cy="421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𝑀𝑎𝑟𝑘𝑒𝑡 𝑅𝑖𝑠𝑘</a:t>
                </a:r>
                <a:endParaRPr lang="en-US" sz="1400" b="0" i="1" kern="1200">
                  <a:latin typeface="Cambria Math" panose="02040503050406030204" pitchFamily="18" charset="0"/>
                  <a:cs typeface="Times New Roman" panose="02020603050405020304" pitchFamily="18" charset="0"/>
                </a:endParaRPr>
              </a:p>
              <a:p>
                <a:r>
                  <a:rPr lang="en-US" sz="1400" b="0" i="0" kern="1200">
                    <a:latin typeface="Cambria Math" panose="02040503050406030204" pitchFamily="18" charset="0"/>
                    <a:cs typeface="Times New Roman" panose="02020603050405020304" pitchFamily="18" charset="0"/>
                  </a:rPr>
                  <a:t>𝑃𝑟𝑒𝑚𝑖𝑢𝑚</a:t>
                </a:r>
                <a:endParaRPr lang="en-IN" sz="1400" kern="1200">
                  <a:latin typeface="Times New Roman" panose="02020603050405020304" pitchFamily="18" charset="0"/>
                  <a:cs typeface="Times New Roman" panose="02020603050405020304" pitchFamily="18" charset="0"/>
                </a:endParaRPr>
              </a:p>
            </xdr:txBody>
          </xdr:sp>
        </mc:Fallback>
      </mc:AlternateContent>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44A0EC28-6A5E-BFD2-C3C4-B2F681560763}"/>
                  </a:ext>
                </a:extLst>
              </xdr:cNvPr>
              <xdr:cNvSpPr txBox="1"/>
            </xdr:nvSpPr>
            <xdr:spPr>
              <a:xfrm>
                <a:off x="17167860" y="4892040"/>
                <a:ext cx="205740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400" b="0" i="1" kern="1200">
                          <a:latin typeface="Cambria Math" panose="02040503050406030204" pitchFamily="18" charset="0"/>
                          <a:cs typeface="Times New Roman" panose="02020603050405020304" pitchFamily="18" charset="0"/>
                        </a:rPr>
                        <m:t>𝑅𝑒𝑡𝑢𝑟𝑛</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𝑜𝑓</m:t>
                      </m:r>
                      <m:r>
                        <a:rPr lang="en-US" sz="1400" b="0" i="1" kern="1200">
                          <a:latin typeface="Cambria Math" panose="02040503050406030204" pitchFamily="18" charset="0"/>
                          <a:cs typeface="Times New Roman" panose="02020603050405020304" pitchFamily="18" charset="0"/>
                        </a:rPr>
                        <m:t> </m:t>
                      </m:r>
                      <m:r>
                        <a:rPr lang="en-US" sz="1400" b="0" i="1" kern="1200">
                          <a:latin typeface="Cambria Math" panose="02040503050406030204" pitchFamily="18" charset="0"/>
                          <a:cs typeface="Times New Roman" panose="02020603050405020304" pitchFamily="18" charset="0"/>
                        </a:rPr>
                        <m:t>𝑅𝑒𝑡𝑢𝑟𝑛</m:t>
                      </m:r>
                    </m:oMath>
                  </m:oMathPara>
                </a14:m>
                <a:endParaRPr lang="en-IN" sz="1400" kern="1200">
                  <a:latin typeface="Times New Roman" panose="02020603050405020304" pitchFamily="18" charset="0"/>
                  <a:cs typeface="Times New Roman" panose="02020603050405020304" pitchFamily="18" charset="0"/>
                </a:endParaRPr>
              </a:p>
            </xdr:txBody>
          </xdr:sp>
        </mc:Choice>
        <mc:Fallback xmlns="">
          <xdr:sp macro="" textlink="">
            <xdr:nvSpPr>
              <xdr:cNvPr id="37" name="TextBox 36">
                <a:extLst>
                  <a:ext uri="{FF2B5EF4-FFF2-40B4-BE49-F238E27FC236}">
                    <a16:creationId xmlns:a16="http://schemas.microsoft.com/office/drawing/2014/main" id="{44A0EC28-6A5E-BFD2-C3C4-B2F681560763}"/>
                  </a:ext>
                </a:extLst>
              </xdr:cNvPr>
              <xdr:cNvSpPr txBox="1"/>
            </xdr:nvSpPr>
            <xdr:spPr>
              <a:xfrm>
                <a:off x="17167860" y="4892040"/>
                <a:ext cx="2057400" cy="21050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US" sz="1400" b="0" i="0" kern="1200">
                    <a:latin typeface="Cambria Math" panose="02040503050406030204" pitchFamily="18" charset="0"/>
                    <a:cs typeface="Times New Roman" panose="02020603050405020304" pitchFamily="18" charset="0"/>
                  </a:rPr>
                  <a:t>𝑅𝑒𝑡𝑢𝑟𝑛             𝑜𝑓 𝑅𝑒𝑡𝑢𝑟𝑛</a:t>
                </a:r>
                <a:endParaRPr lang="en-IN" sz="1400" kern="1200">
                  <a:latin typeface="Times New Roman" panose="02020603050405020304" pitchFamily="18" charset="0"/>
                  <a:cs typeface="Times New Roman" panose="02020603050405020304" pitchFamily="18" charset="0"/>
                </a:endParaRPr>
              </a:p>
            </xdr:txBody>
          </xdr:sp>
        </mc:Fallback>
      </mc:AlternateContent>
    </xdr:grpSp>
    <xdr:clientData/>
  </xdr:twoCellAnchor>
  <xdr:twoCellAnchor editAs="oneCell">
    <xdr:from>
      <xdr:col>21</xdr:col>
      <xdr:colOff>81216</xdr:colOff>
      <xdr:row>12</xdr:row>
      <xdr:rowOff>69272</xdr:rowOff>
    </xdr:from>
    <xdr:to>
      <xdr:col>21</xdr:col>
      <xdr:colOff>3160641</xdr:colOff>
      <xdr:row>13</xdr:row>
      <xdr:rowOff>90771</xdr:rowOff>
    </xdr:to>
    <xdr:pic>
      <xdr:nvPicPr>
        <xdr:cNvPr id="40" name="Picture 39">
          <a:extLst>
            <a:ext uri="{FF2B5EF4-FFF2-40B4-BE49-F238E27FC236}">
              <a16:creationId xmlns:a16="http://schemas.microsoft.com/office/drawing/2014/main" id="{A72626D4-D949-466C-7CA6-EB2701AF97F9}"/>
            </a:ext>
          </a:extLst>
        </xdr:cNvPr>
        <xdr:cNvPicPr>
          <a:picLocks noChangeAspect="1"/>
        </xdr:cNvPicPr>
      </xdr:nvPicPr>
      <xdr:blipFill rotWithShape="1">
        <a:blip xmlns:r="http://schemas.openxmlformats.org/officeDocument/2006/relationships" r:embed="rId2"/>
        <a:srcRect l="2754" t="26313" r="2600" b="19460"/>
        <a:stretch/>
      </xdr:blipFill>
      <xdr:spPr>
        <a:xfrm>
          <a:off x="16236094" y="2340940"/>
          <a:ext cx="3079425" cy="212596"/>
        </a:xfrm>
        <a:prstGeom prst="rect">
          <a:avLst/>
        </a:prstGeom>
      </xdr:spPr>
    </xdr:pic>
    <xdr:clientData/>
  </xdr:twoCellAnchor>
  <xdr:twoCellAnchor editAs="oneCell">
    <xdr:from>
      <xdr:col>21</xdr:col>
      <xdr:colOff>80738</xdr:colOff>
      <xdr:row>14</xdr:row>
      <xdr:rowOff>56851</xdr:rowOff>
    </xdr:from>
    <xdr:to>
      <xdr:col>21</xdr:col>
      <xdr:colOff>3160163</xdr:colOff>
      <xdr:row>15</xdr:row>
      <xdr:rowOff>85516</xdr:rowOff>
    </xdr:to>
    <xdr:pic>
      <xdr:nvPicPr>
        <xdr:cNvPr id="41" name="Picture 40">
          <a:extLst>
            <a:ext uri="{FF2B5EF4-FFF2-40B4-BE49-F238E27FC236}">
              <a16:creationId xmlns:a16="http://schemas.microsoft.com/office/drawing/2014/main" id="{C6EBE428-3039-3106-0ABC-D1EB0023127F}"/>
            </a:ext>
          </a:extLst>
        </xdr:cNvPr>
        <xdr:cNvPicPr>
          <a:picLocks noChangeAspect="1"/>
        </xdr:cNvPicPr>
      </xdr:nvPicPr>
      <xdr:blipFill rotWithShape="1">
        <a:blip xmlns:r="http://schemas.openxmlformats.org/officeDocument/2006/relationships" r:embed="rId2"/>
        <a:srcRect l="2754" t="26313" r="2600" b="19460"/>
        <a:stretch/>
      </xdr:blipFill>
      <xdr:spPr>
        <a:xfrm>
          <a:off x="16235616" y="2672494"/>
          <a:ext cx="3079425" cy="2125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890490</xdr:colOff>
      <xdr:row>1</xdr:row>
      <xdr:rowOff>643234</xdr:rowOff>
    </xdr:from>
    <xdr:ext cx="365234" cy="221214"/>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A139667E-BA3C-46F0-8CD5-40ECF3048DCF}"/>
                </a:ext>
              </a:extLst>
            </xdr:cNvPr>
            <xdr:cNvSpPr txBox="1"/>
          </xdr:nvSpPr>
          <xdr:spPr>
            <a:xfrm>
              <a:off x="890490" y="1001374"/>
              <a:ext cx="365234" cy="221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n-IN" sz="1400" b="1" i="1" kern="1200">
                        <a:latin typeface="Cambria Math" panose="02040503050406030204" pitchFamily="18" charset="0"/>
                        <a:ea typeface="Cambria Math" panose="02040503050406030204" pitchFamily="18" charset="0"/>
                      </a:rPr>
                      <m:t>𝜷</m:t>
                    </m:r>
                  </m:oMath>
                </m:oMathPara>
              </a14:m>
              <a:endParaRPr lang="en-IN" sz="1400" b="1" kern="1200"/>
            </a:p>
          </xdr:txBody>
        </xdr:sp>
      </mc:Choice>
      <mc:Fallback xmlns="">
        <xdr:sp macro="" textlink="">
          <xdr:nvSpPr>
            <xdr:cNvPr id="2" name="TextBox 1">
              <a:extLst>
                <a:ext uri="{FF2B5EF4-FFF2-40B4-BE49-F238E27FC236}">
                  <a16:creationId xmlns:a16="http://schemas.microsoft.com/office/drawing/2014/main" id="{A139667E-BA3C-46F0-8CD5-40ECF3048DCF}"/>
                </a:ext>
              </a:extLst>
            </xdr:cNvPr>
            <xdr:cNvSpPr txBox="1"/>
          </xdr:nvSpPr>
          <xdr:spPr>
            <a:xfrm>
              <a:off x="890490" y="1001374"/>
              <a:ext cx="365234" cy="22121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n-IN" sz="1400" b="1" i="0" kern="1200">
                  <a:latin typeface="Cambria Math" panose="02040503050406030204" pitchFamily="18" charset="0"/>
                  <a:ea typeface="Cambria Math" panose="02040503050406030204" pitchFamily="18" charset="0"/>
                </a:rPr>
                <a:t>𝜷</a:t>
              </a:r>
              <a:endParaRPr lang="en-IN" sz="1400" b="1" kern="12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3</xdr:col>
      <xdr:colOff>205740</xdr:colOff>
      <xdr:row>17</xdr:row>
      <xdr:rowOff>156210</xdr:rowOff>
    </xdr:from>
    <xdr:to>
      <xdr:col>12</xdr:col>
      <xdr:colOff>114300</xdr:colOff>
      <xdr:row>32</xdr:row>
      <xdr:rowOff>140970</xdr:rowOff>
    </xdr:to>
    <xdr:graphicFrame macro="">
      <xdr:nvGraphicFramePr>
        <xdr:cNvPr id="3" name="Chart 2">
          <a:extLst>
            <a:ext uri="{FF2B5EF4-FFF2-40B4-BE49-F238E27FC236}">
              <a16:creationId xmlns:a16="http://schemas.microsoft.com/office/drawing/2014/main" id="{AC4BA731-BBE3-0766-F43B-F42151388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251460</xdr:colOff>
      <xdr:row>0</xdr:row>
      <xdr:rowOff>57150</xdr:rowOff>
    </xdr:from>
    <xdr:to>
      <xdr:col>12</xdr:col>
      <xdr:colOff>121920</xdr:colOff>
      <xdr:row>15</xdr:row>
      <xdr:rowOff>87630</xdr:rowOff>
    </xdr:to>
    <xdr:graphicFrame macro="">
      <xdr:nvGraphicFramePr>
        <xdr:cNvPr id="4" name="Chart 3">
          <a:extLst>
            <a:ext uri="{FF2B5EF4-FFF2-40B4-BE49-F238E27FC236}">
              <a16:creationId xmlns:a16="http://schemas.microsoft.com/office/drawing/2014/main" id="{972EEFA8-1778-278F-646F-854C4CDCE3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716411</xdr:colOff>
      <xdr:row>1</xdr:row>
      <xdr:rowOff>0</xdr:rowOff>
    </xdr:from>
    <xdr:to>
      <xdr:col>13</xdr:col>
      <xdr:colOff>234462</xdr:colOff>
      <xdr:row>19</xdr:row>
      <xdr:rowOff>91180</xdr:rowOff>
    </xdr:to>
    <xdr:graphicFrame macro="">
      <xdr:nvGraphicFramePr>
        <xdr:cNvPr id="2" name="Chart 1">
          <a:extLst>
            <a:ext uri="{FF2B5EF4-FFF2-40B4-BE49-F238E27FC236}">
              <a16:creationId xmlns:a16="http://schemas.microsoft.com/office/drawing/2014/main" id="{2F6C3544-E2E1-0AEB-333F-EF2DFB0DD2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729436</xdr:colOff>
      <xdr:row>22</xdr:row>
      <xdr:rowOff>136118</xdr:rowOff>
    </xdr:from>
    <xdr:to>
      <xdr:col>13</xdr:col>
      <xdr:colOff>104204</xdr:colOff>
      <xdr:row>37</xdr:row>
      <xdr:rowOff>143933</xdr:rowOff>
    </xdr:to>
    <xdr:graphicFrame macro="">
      <xdr:nvGraphicFramePr>
        <xdr:cNvPr id="3" name="Chart 2">
          <a:extLst>
            <a:ext uri="{FF2B5EF4-FFF2-40B4-BE49-F238E27FC236}">
              <a16:creationId xmlns:a16="http://schemas.microsoft.com/office/drawing/2014/main" id="{9EBF324E-79DA-F9B0-7D6B-8ADE8EE971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37765</xdr:colOff>
      <xdr:row>7</xdr:row>
      <xdr:rowOff>8105</xdr:rowOff>
    </xdr:from>
    <xdr:to>
      <xdr:col>18</xdr:col>
      <xdr:colOff>47037</xdr:colOff>
      <xdr:row>22</xdr:row>
      <xdr:rowOff>129701</xdr:rowOff>
    </xdr:to>
    <xdr:graphicFrame macro="">
      <xdr:nvGraphicFramePr>
        <xdr:cNvPr id="5" name="Chart 4">
          <a:extLst>
            <a:ext uri="{FF2B5EF4-FFF2-40B4-BE49-F238E27FC236}">
              <a16:creationId xmlns:a16="http://schemas.microsoft.com/office/drawing/2014/main" id="{4E72AE19-E1B1-D077-1906-9AC628DA5B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56744</xdr:colOff>
      <xdr:row>23</xdr:row>
      <xdr:rowOff>24319</xdr:rowOff>
    </xdr:from>
    <xdr:to>
      <xdr:col>18</xdr:col>
      <xdr:colOff>40531</xdr:colOff>
      <xdr:row>43</xdr:row>
      <xdr:rowOff>64851</xdr:rowOff>
    </xdr:to>
    <xdr:graphicFrame macro="">
      <xdr:nvGraphicFramePr>
        <xdr:cNvPr id="9" name="Chart 8">
          <a:extLst>
            <a:ext uri="{FF2B5EF4-FFF2-40B4-BE49-F238E27FC236}">
              <a16:creationId xmlns:a16="http://schemas.microsoft.com/office/drawing/2014/main" id="{A6E0C42A-25D8-B7C4-96DB-4178C9653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221075</xdr:colOff>
      <xdr:row>7</xdr:row>
      <xdr:rowOff>120281</xdr:rowOff>
    </xdr:from>
    <xdr:to>
      <xdr:col>34</xdr:col>
      <xdr:colOff>169333</xdr:colOff>
      <xdr:row>39</xdr:row>
      <xdr:rowOff>150518</xdr:rowOff>
    </xdr:to>
    <xdr:sp macro="" textlink="">
      <xdr:nvSpPr>
        <xdr:cNvPr id="12" name="TextBox 11">
          <a:extLst>
            <a:ext uri="{FF2B5EF4-FFF2-40B4-BE49-F238E27FC236}">
              <a16:creationId xmlns:a16="http://schemas.microsoft.com/office/drawing/2014/main" id="{220A746B-8DC4-FFD6-D500-99AF7E98AA0E}"/>
            </a:ext>
          </a:extLst>
        </xdr:cNvPr>
        <xdr:cNvSpPr txBox="1"/>
      </xdr:nvSpPr>
      <xdr:spPr>
        <a:xfrm>
          <a:off x="13438482" y="1371466"/>
          <a:ext cx="9731962" cy="576875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tx1"/>
              </a:solidFill>
            </a:rPr>
            <a:t>Market Depth and Liquidity Analysis:</a:t>
          </a:r>
          <a:endParaRPr lang="en-IN" sz="1200" kern="1200"/>
        </a:p>
        <a:p>
          <a:r>
            <a:rPr lang="en-IN" sz="1200" kern="1200"/>
            <a:t>Solar Industries consistently exhibits lower trading volumes compared to its peers, as seen in the volume chart.</a:t>
          </a:r>
        </a:p>
        <a:p>
          <a:r>
            <a:rPr lang="en-IN" sz="1200" kern="1200"/>
            <a:t>However, this trend does not necessarily indicate poor market depth but reflects that the stock is less actively traded than its peers. </a:t>
          </a:r>
        </a:p>
        <a:p>
          <a:r>
            <a:rPr lang="en-IN" sz="1200" kern="1200"/>
            <a:t>The correlation between price and volume for Solar Industries is 0.23, which is smaller than its peers.</a:t>
          </a:r>
        </a:p>
        <a:p>
          <a:r>
            <a:rPr lang="en-IN" sz="1200" kern="1200"/>
            <a:t>A lower correlation indicates relatively stable price movements, suggesting less speculative trading and reflecting price stability over the analyzed period.</a:t>
          </a:r>
        </a:p>
        <a:p>
          <a:endParaRPr lang="en-IN" sz="1200" kern="1200"/>
        </a:p>
        <a:p>
          <a:r>
            <a:rPr lang="en-IN" sz="1200" b="1" kern="1200"/>
            <a:t>Liquidity Implications:</a:t>
          </a:r>
        </a:p>
        <a:p>
          <a:r>
            <a:rPr lang="en-IN" sz="1200" kern="1200"/>
            <a:t>While Solar Industries' trading volume is lower, its large-cap nature implies that a wider base of buyers and sellers is present at prices near the market price, which could result in narrower bid-ask spreads and more efficient trades.</a:t>
          </a:r>
        </a:p>
        <a:p>
          <a:r>
            <a:rPr lang="en-IN" sz="1200" kern="1200"/>
            <a:t>The stable price movement during periods of higher trading volumes suggests that Solar Industries has a certain degree of liquidity, albeit potentially less than its peers.</a:t>
          </a:r>
        </a:p>
        <a:p>
          <a:endParaRPr lang="en-IN" sz="1200" kern="1200"/>
        </a:p>
        <a:p>
          <a:r>
            <a:rPr lang="en-IN" sz="1200" b="1" kern="1200"/>
            <a:t>Stability:</a:t>
          </a:r>
        </a:p>
        <a:p>
          <a:r>
            <a:rPr lang="en-IN" sz="1200" kern="1200"/>
            <a:t>Solar Industries’ lower correlation value and relatively stable price trend indicate low speculative activity. This reflects the company’s appeal as a large-cap, stable stock, which attracts long-term investors rather than short-term traders.</a:t>
          </a:r>
        </a:p>
        <a:p>
          <a:endParaRPr lang="en-IN" sz="1200" kern="1200"/>
        </a:p>
        <a:p>
          <a:r>
            <a:rPr lang="en-IN" sz="1200" b="1" kern="1200"/>
            <a:t>Comparison with Peers (Deepak Nitrite and Aarti Industries):</a:t>
          </a:r>
          <a:endParaRPr lang="en-IN" sz="1200" kern="1200"/>
        </a:p>
        <a:p>
          <a:r>
            <a:rPr lang="en-IN" sz="1200" kern="1200"/>
            <a:t>Aarti Industries: Exhibits the highest trading volume, showing that it is the most actively traded among the three and likely to have the highest liquidity.</a:t>
          </a:r>
        </a:p>
        <a:p>
          <a:r>
            <a:rPr lang="en-IN" sz="1200" kern="1200"/>
            <a:t>Deepak Nitrite: Has moderate trading volumes, higher than Solar Industries, indicating a more actively traded stock than Solar Industries but less active than Aarti Industries.</a:t>
          </a:r>
        </a:p>
        <a:p>
          <a:r>
            <a:rPr lang="en-IN" sz="1200" kern="1200"/>
            <a:t>Solar Industries: Has relatively lower trading volumes, indicating that the stock is less actively traded compared to its peers. However, as a large-cap stock, it likely attracts stable, long-term investors.</a:t>
          </a:r>
        </a:p>
        <a:p>
          <a:endParaRPr lang="en-IN" sz="1200" kern="1200"/>
        </a:p>
        <a:p>
          <a:r>
            <a:rPr lang="en-IN" sz="1200" b="1" kern="1200"/>
            <a:t>Price-Volume Correlation:</a:t>
          </a:r>
        </a:p>
        <a:p>
          <a:pPr marL="0" marR="0" lvl="0" indent="0" defTabSz="914400" eaLnBrk="1" fontAlgn="auto" latinLnBrk="0" hangingPunct="1">
            <a:lnSpc>
              <a:spcPct val="100000"/>
            </a:lnSpc>
            <a:spcBef>
              <a:spcPts val="0"/>
            </a:spcBef>
            <a:spcAft>
              <a:spcPts val="0"/>
            </a:spcAft>
            <a:buClrTx/>
            <a:buSzTx/>
            <a:buFontTx/>
            <a:buNone/>
            <a:tabLst/>
            <a:defRPr/>
          </a:pPr>
          <a:r>
            <a:rPr lang="en-IN" sz="1100">
              <a:solidFill>
                <a:schemeClr val="dk1"/>
              </a:solidFill>
              <a:effectLst/>
              <a:latin typeface="+mn-lt"/>
              <a:ea typeface="+mn-ea"/>
              <a:cs typeface="+mn-cs"/>
            </a:rPr>
            <a:t>Solar Industries (0.23): The slightly higher correlation than Deepak Nitrite shows some price-volume sensitivity, though the low value suggests price stability and lower speculative trading activity.</a:t>
          </a:r>
          <a:endParaRPr lang="en-IN" sz="1200" kern="1200"/>
        </a:p>
        <a:p>
          <a:r>
            <a:rPr lang="en-IN" sz="1200" kern="1200"/>
            <a:t>Aarti Industries (0.43): A moderate correlation indicates that price movements are more influenced by trading activity, suggesting a stronger price-volume relationship.</a:t>
          </a:r>
        </a:p>
        <a:p>
          <a:r>
            <a:rPr lang="en-IN" sz="1200" kern="1200"/>
            <a:t>Deepak Nitrite (0.21): Shows a weak correlation, similar to Solar Industries, with limited price movement driven by volume changes.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99060</xdr:colOff>
      <xdr:row>1</xdr:row>
      <xdr:rowOff>94467</xdr:rowOff>
    </xdr:from>
    <xdr:to>
      <xdr:col>12</xdr:col>
      <xdr:colOff>541020</xdr:colOff>
      <xdr:row>19</xdr:row>
      <xdr:rowOff>91440</xdr:rowOff>
    </xdr:to>
    <xdr:pic>
      <xdr:nvPicPr>
        <xdr:cNvPr id="3" name="Picture 2">
          <a:extLst>
            <a:ext uri="{FF2B5EF4-FFF2-40B4-BE49-F238E27FC236}">
              <a16:creationId xmlns:a16="http://schemas.microsoft.com/office/drawing/2014/main" id="{E896828B-AE81-4442-E599-1CFF143A6A09}"/>
            </a:ext>
          </a:extLst>
        </xdr:cNvPr>
        <xdr:cNvPicPr>
          <a:picLocks noChangeAspect="1"/>
        </xdr:cNvPicPr>
      </xdr:nvPicPr>
      <xdr:blipFill>
        <a:blip xmlns:r="http://schemas.openxmlformats.org/officeDocument/2006/relationships" r:embed="rId1"/>
        <a:stretch>
          <a:fillRect/>
        </a:stretch>
      </xdr:blipFill>
      <xdr:spPr>
        <a:xfrm>
          <a:off x="99060" y="467847"/>
          <a:ext cx="7757160" cy="328881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FFA4-39CD-40D2-8630-36C73A90EAAD}">
  <dimension ref="B4:F5"/>
  <sheetViews>
    <sheetView showGridLines="0" workbookViewId="0">
      <selection activeCell="D21" sqref="D21"/>
    </sheetView>
  </sheetViews>
  <sheetFormatPr defaultRowHeight="14.4" x14ac:dyDescent="0.3"/>
  <cols>
    <col min="3" max="3" width="13.44140625" customWidth="1"/>
  </cols>
  <sheetData>
    <row r="4" spans="2:6" x14ac:dyDescent="0.3">
      <c r="B4" s="151" t="s">
        <v>52</v>
      </c>
      <c r="C4" s="151"/>
      <c r="D4" s="150" t="s">
        <v>48</v>
      </c>
      <c r="E4" s="152"/>
      <c r="F4" s="154"/>
    </row>
    <row r="5" spans="2:6" x14ac:dyDescent="0.3">
      <c r="B5" s="150" t="s">
        <v>50</v>
      </c>
      <c r="C5" s="150"/>
      <c r="D5" s="150" t="s">
        <v>53</v>
      </c>
      <c r="E5" s="153"/>
      <c r="F5" s="152"/>
    </row>
  </sheetData>
  <mergeCells count="1">
    <mergeCell ref="B4:C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02607-01A7-4CA4-B57E-1CB3368ACF7F}">
  <dimension ref="A1:P748"/>
  <sheetViews>
    <sheetView tabSelected="1" workbookViewId="0">
      <selection activeCell="N14" sqref="N14"/>
    </sheetView>
  </sheetViews>
  <sheetFormatPr defaultRowHeight="14.4" x14ac:dyDescent="0.3"/>
  <cols>
    <col min="1" max="1" width="9.5546875" style="1" bestFit="1" customWidth="1"/>
    <col min="2" max="6" width="9.109375" style="1" bestFit="1" customWidth="1"/>
    <col min="7" max="7" width="9.5546875" style="1" bestFit="1" customWidth="1"/>
    <col min="8" max="11" width="9" style="1" bestFit="1" customWidth="1"/>
    <col min="12" max="12" width="11" style="1" bestFit="1" customWidth="1"/>
    <col min="13" max="13" width="15.21875" style="1" customWidth="1"/>
    <col min="14" max="14" width="15" style="1" bestFit="1" customWidth="1"/>
    <col min="15" max="15" width="12" style="1" bestFit="1" customWidth="1"/>
    <col min="16" max="16" width="41.21875" style="1" customWidth="1"/>
    <col min="17" max="16384" width="8.88671875" style="1"/>
  </cols>
  <sheetData>
    <row r="1" spans="1:16" ht="15" thickBot="1" x14ac:dyDescent="0.35">
      <c r="A1" s="89" t="s">
        <v>0</v>
      </c>
      <c r="B1" s="95" t="s">
        <v>48</v>
      </c>
      <c r="C1" s="96"/>
      <c r="D1" s="96"/>
      <c r="E1" s="96"/>
      <c r="F1" s="97"/>
      <c r="G1" s="89" t="s">
        <v>0</v>
      </c>
      <c r="H1" s="91" t="s">
        <v>7</v>
      </c>
      <c r="I1" s="92"/>
      <c r="J1" s="92"/>
      <c r="K1" s="92"/>
      <c r="L1" s="93"/>
    </row>
    <row r="2" spans="1:16" ht="15" thickBot="1" x14ac:dyDescent="0.35">
      <c r="A2" s="90"/>
      <c r="B2" s="40" t="s">
        <v>13</v>
      </c>
      <c r="C2" s="41" t="s">
        <v>12</v>
      </c>
      <c r="D2" s="40" t="s">
        <v>11</v>
      </c>
      <c r="E2" s="40" t="s">
        <v>4</v>
      </c>
      <c r="F2" s="41" t="s">
        <v>10</v>
      </c>
      <c r="G2" s="90"/>
      <c r="H2" s="70" t="s">
        <v>1</v>
      </c>
      <c r="I2" s="40" t="s">
        <v>2</v>
      </c>
      <c r="J2" s="41" t="s">
        <v>3</v>
      </c>
      <c r="K2" s="40" t="s">
        <v>4</v>
      </c>
      <c r="L2" s="40" t="s">
        <v>10</v>
      </c>
    </row>
    <row r="3" spans="1:16" x14ac:dyDescent="0.3">
      <c r="A3" s="19">
        <v>44501</v>
      </c>
      <c r="B3" s="22">
        <v>2491</v>
      </c>
      <c r="C3" s="10">
        <v>2579</v>
      </c>
      <c r="D3" s="10">
        <v>2371</v>
      </c>
      <c r="E3" s="10">
        <v>2417.9499999999998</v>
      </c>
      <c r="F3" s="11">
        <v>178710</v>
      </c>
      <c r="G3" s="19">
        <v>44501</v>
      </c>
      <c r="H3" s="71">
        <v>17783.150000000001</v>
      </c>
      <c r="I3" s="12">
        <v>17954.099999999999</v>
      </c>
      <c r="J3" s="12">
        <v>17697.099999999999</v>
      </c>
      <c r="K3" s="12">
        <v>17929.650000000001</v>
      </c>
      <c r="L3" s="13">
        <v>281190130</v>
      </c>
    </row>
    <row r="4" spans="1:16" x14ac:dyDescent="0.3">
      <c r="A4" s="20">
        <v>44502</v>
      </c>
      <c r="B4" s="23">
        <v>2400</v>
      </c>
      <c r="C4" s="3">
        <v>2411.5500000000002</v>
      </c>
      <c r="D4" s="3">
        <v>2352.6999999999998</v>
      </c>
      <c r="E4" s="3">
        <v>2393.1999999999998</v>
      </c>
      <c r="F4" s="4">
        <v>72306</v>
      </c>
      <c r="G4" s="20">
        <v>44502</v>
      </c>
      <c r="H4" s="38">
        <v>17970.900000000001</v>
      </c>
      <c r="I4" s="2">
        <v>18012.25</v>
      </c>
      <c r="J4" s="2">
        <v>17847.599999999999</v>
      </c>
      <c r="K4" s="2">
        <v>17888.95</v>
      </c>
      <c r="L4" s="5">
        <v>296441997</v>
      </c>
    </row>
    <row r="5" spans="1:16" x14ac:dyDescent="0.3">
      <c r="A5" s="20">
        <v>44503</v>
      </c>
      <c r="B5" s="23">
        <v>2410</v>
      </c>
      <c r="C5" s="3">
        <v>2410</v>
      </c>
      <c r="D5" s="3">
        <v>2260</v>
      </c>
      <c r="E5" s="3">
        <v>2270.3000000000002</v>
      </c>
      <c r="F5" s="4">
        <v>68787</v>
      </c>
      <c r="G5" s="20">
        <v>44503</v>
      </c>
      <c r="H5" s="38">
        <v>17947.95</v>
      </c>
      <c r="I5" s="2">
        <v>17988.75</v>
      </c>
      <c r="J5" s="2">
        <v>17757.95</v>
      </c>
      <c r="K5" s="2">
        <v>17829.2</v>
      </c>
      <c r="L5" s="5">
        <v>330995982</v>
      </c>
    </row>
    <row r="6" spans="1:16" x14ac:dyDescent="0.3">
      <c r="A6" s="20">
        <v>44504</v>
      </c>
      <c r="B6" s="23">
        <v>2276</v>
      </c>
      <c r="C6" s="3">
        <v>2350.0500000000002</v>
      </c>
      <c r="D6" s="3">
        <v>2276</v>
      </c>
      <c r="E6" s="3">
        <v>2324.4</v>
      </c>
      <c r="F6" s="4">
        <v>16520</v>
      </c>
      <c r="G6" s="20">
        <v>44504</v>
      </c>
      <c r="H6" s="38">
        <v>17935.05</v>
      </c>
      <c r="I6" s="2">
        <v>17947.55</v>
      </c>
      <c r="J6" s="2">
        <v>17900.599999999999</v>
      </c>
      <c r="K6" s="2">
        <v>17916.8</v>
      </c>
      <c r="L6" s="5">
        <v>48520856</v>
      </c>
    </row>
    <row r="7" spans="1:16" x14ac:dyDescent="0.3">
      <c r="A7" s="20">
        <v>44508</v>
      </c>
      <c r="B7" s="23">
        <v>2349.6999999999998</v>
      </c>
      <c r="C7" s="3">
        <v>2511</v>
      </c>
      <c r="D7" s="3">
        <v>2296.4499999999998</v>
      </c>
      <c r="E7" s="3">
        <v>2483.25</v>
      </c>
      <c r="F7" s="4">
        <v>128211</v>
      </c>
      <c r="G7" s="20">
        <v>44508</v>
      </c>
      <c r="H7" s="38">
        <v>18040.2</v>
      </c>
      <c r="I7" s="2">
        <v>18087.8</v>
      </c>
      <c r="J7" s="2">
        <v>17836.099999999999</v>
      </c>
      <c r="K7" s="2">
        <v>18068.55</v>
      </c>
      <c r="L7" s="5">
        <v>338919483</v>
      </c>
    </row>
    <row r="8" spans="1:16" x14ac:dyDescent="0.3">
      <c r="A8" s="20">
        <v>44509</v>
      </c>
      <c r="B8" s="23">
        <v>2494</v>
      </c>
      <c r="C8" s="3">
        <v>2525.1999999999998</v>
      </c>
      <c r="D8" s="3">
        <v>2444</v>
      </c>
      <c r="E8" s="3">
        <v>2509</v>
      </c>
      <c r="F8" s="4">
        <v>53732</v>
      </c>
      <c r="G8" s="20">
        <v>44509</v>
      </c>
      <c r="H8" s="38">
        <v>18084.349999999999</v>
      </c>
      <c r="I8" s="2">
        <v>18112.599999999999</v>
      </c>
      <c r="J8" s="2">
        <v>17983.05</v>
      </c>
      <c r="K8" s="2">
        <v>18044.25</v>
      </c>
      <c r="L8" s="5">
        <v>270197527</v>
      </c>
    </row>
    <row r="9" spans="1:16" x14ac:dyDescent="0.3">
      <c r="A9" s="20">
        <v>44510</v>
      </c>
      <c r="B9" s="23">
        <v>2494</v>
      </c>
      <c r="C9" s="3">
        <v>2560</v>
      </c>
      <c r="D9" s="3">
        <v>2479.75</v>
      </c>
      <c r="E9" s="3">
        <v>2503.6999999999998</v>
      </c>
      <c r="F9" s="4">
        <v>50030</v>
      </c>
      <c r="G9" s="20">
        <v>44510</v>
      </c>
      <c r="H9" s="38">
        <v>17973.45</v>
      </c>
      <c r="I9" s="2">
        <v>18061.25</v>
      </c>
      <c r="J9" s="2">
        <v>17915</v>
      </c>
      <c r="K9" s="2">
        <v>18017.2</v>
      </c>
      <c r="L9" s="5">
        <v>261446523</v>
      </c>
    </row>
    <row r="10" spans="1:16" x14ac:dyDescent="0.3">
      <c r="A10" s="20">
        <v>44511</v>
      </c>
      <c r="B10" s="23">
        <v>2505</v>
      </c>
      <c r="C10" s="3">
        <v>2729</v>
      </c>
      <c r="D10" s="3">
        <v>2478.0500000000002</v>
      </c>
      <c r="E10" s="3">
        <v>2531.75</v>
      </c>
      <c r="F10" s="4">
        <v>367011</v>
      </c>
      <c r="G10" s="20">
        <v>44511</v>
      </c>
      <c r="H10" s="38">
        <v>17967.45</v>
      </c>
      <c r="I10" s="2">
        <v>17971.349999999999</v>
      </c>
      <c r="J10" s="2">
        <v>17798.2</v>
      </c>
      <c r="K10" s="2">
        <v>17873.599999999999</v>
      </c>
      <c r="L10" s="5">
        <v>232121151</v>
      </c>
    </row>
    <row r="11" spans="1:16" x14ac:dyDescent="0.3">
      <c r="A11" s="20">
        <v>44512</v>
      </c>
      <c r="B11" s="23">
        <v>2547</v>
      </c>
      <c r="C11" s="3">
        <v>2585</v>
      </c>
      <c r="D11" s="3">
        <v>2512</v>
      </c>
      <c r="E11" s="3">
        <v>2575.9499999999998</v>
      </c>
      <c r="F11" s="4">
        <v>148048</v>
      </c>
      <c r="G11" s="20">
        <v>44512</v>
      </c>
      <c r="H11" s="38">
        <v>17977.599999999999</v>
      </c>
      <c r="I11" s="2">
        <v>18123</v>
      </c>
      <c r="J11" s="2">
        <v>17905.900000000001</v>
      </c>
      <c r="K11" s="2">
        <v>18102.75</v>
      </c>
      <c r="L11" s="5">
        <v>249111898</v>
      </c>
    </row>
    <row r="12" spans="1:16" x14ac:dyDescent="0.3">
      <c r="A12" s="20">
        <v>44515</v>
      </c>
      <c r="B12" s="23">
        <v>2601</v>
      </c>
      <c r="C12" s="3">
        <v>2699</v>
      </c>
      <c r="D12" s="3">
        <v>2576</v>
      </c>
      <c r="E12" s="3">
        <v>2688.6</v>
      </c>
      <c r="F12" s="4">
        <v>91696</v>
      </c>
      <c r="G12" s="20">
        <v>44515</v>
      </c>
      <c r="H12" s="38">
        <v>18140.95</v>
      </c>
      <c r="I12" s="2">
        <v>18210.150000000001</v>
      </c>
      <c r="J12" s="2">
        <v>18071.3</v>
      </c>
      <c r="K12" s="2">
        <v>18109.45</v>
      </c>
      <c r="L12" s="5">
        <v>280428633</v>
      </c>
    </row>
    <row r="13" spans="1:16" x14ac:dyDescent="0.3">
      <c r="A13" s="20">
        <v>44516</v>
      </c>
      <c r="B13" s="23">
        <v>2688.6</v>
      </c>
      <c r="C13" s="3">
        <v>2742.7</v>
      </c>
      <c r="D13" s="3">
        <v>2652.55</v>
      </c>
      <c r="E13" s="3">
        <v>2683.8</v>
      </c>
      <c r="F13" s="4">
        <v>75804</v>
      </c>
      <c r="G13" s="20">
        <v>44516</v>
      </c>
      <c r="H13" s="38">
        <v>18127.05</v>
      </c>
      <c r="I13" s="2">
        <v>18132.650000000001</v>
      </c>
      <c r="J13" s="2">
        <v>17958.8</v>
      </c>
      <c r="K13" s="2">
        <v>17999.2</v>
      </c>
      <c r="L13" s="5">
        <v>267431829</v>
      </c>
    </row>
    <row r="14" spans="1:16" x14ac:dyDescent="0.3">
      <c r="A14" s="20">
        <v>44517</v>
      </c>
      <c r="B14" s="23">
        <v>2679.4</v>
      </c>
      <c r="C14" s="3">
        <v>2799</v>
      </c>
      <c r="D14" s="3">
        <v>2673.8</v>
      </c>
      <c r="E14" s="3">
        <v>2731.6</v>
      </c>
      <c r="F14" s="4">
        <v>161362</v>
      </c>
      <c r="G14" s="20">
        <v>44517</v>
      </c>
      <c r="H14" s="38">
        <v>17939.349999999999</v>
      </c>
      <c r="I14" s="2">
        <v>18022.650000000001</v>
      </c>
      <c r="J14" s="2">
        <v>17879.25</v>
      </c>
      <c r="K14" s="2">
        <v>17898.650000000001</v>
      </c>
      <c r="L14" s="5">
        <v>295715938</v>
      </c>
    </row>
    <row r="15" spans="1:16" x14ac:dyDescent="0.3">
      <c r="A15" s="20">
        <v>44518</v>
      </c>
      <c r="B15" s="23">
        <v>2746.7</v>
      </c>
      <c r="C15" s="3">
        <v>2850</v>
      </c>
      <c r="D15" s="3">
        <v>2735.05</v>
      </c>
      <c r="E15" s="3">
        <v>2777.1</v>
      </c>
      <c r="F15" s="4">
        <v>233268</v>
      </c>
      <c r="G15" s="20">
        <v>44518</v>
      </c>
      <c r="H15" s="38">
        <v>17890.55</v>
      </c>
      <c r="I15" s="2">
        <v>17945.599999999999</v>
      </c>
      <c r="J15" s="2">
        <v>17688.5</v>
      </c>
      <c r="K15" s="2">
        <v>17764.8</v>
      </c>
      <c r="L15" s="5">
        <v>278425148</v>
      </c>
    </row>
    <row r="16" spans="1:16" x14ac:dyDescent="0.3">
      <c r="A16" s="20">
        <v>44522</v>
      </c>
      <c r="B16" s="23">
        <v>2800</v>
      </c>
      <c r="C16" s="3">
        <v>2879</v>
      </c>
      <c r="D16" s="3">
        <v>2651</v>
      </c>
      <c r="E16" s="3">
        <v>2801.3</v>
      </c>
      <c r="F16" s="4">
        <v>221382</v>
      </c>
      <c r="G16" s="20">
        <v>44522</v>
      </c>
      <c r="H16" s="38">
        <v>17796.25</v>
      </c>
      <c r="I16" s="2">
        <v>17805.25</v>
      </c>
      <c r="J16" s="2">
        <v>17280.45</v>
      </c>
      <c r="K16" s="2">
        <v>17416.55</v>
      </c>
      <c r="L16" s="5">
        <v>356400425</v>
      </c>
      <c r="N16" s="94"/>
      <c r="O16" s="94"/>
      <c r="P16" s="94"/>
    </row>
    <row r="17" spans="1:16" x14ac:dyDescent="0.3">
      <c r="A17" s="20">
        <v>44523</v>
      </c>
      <c r="B17" s="23">
        <v>2806.55</v>
      </c>
      <c r="C17" s="3">
        <v>2889</v>
      </c>
      <c r="D17" s="3">
        <v>2666</v>
      </c>
      <c r="E17" s="3">
        <v>2861.4</v>
      </c>
      <c r="F17" s="4">
        <v>106374</v>
      </c>
      <c r="G17" s="20">
        <v>44523</v>
      </c>
      <c r="H17" s="38">
        <v>17281.75</v>
      </c>
      <c r="I17" s="2">
        <v>17553.7</v>
      </c>
      <c r="J17" s="2">
        <v>17216.099999999999</v>
      </c>
      <c r="K17" s="2">
        <v>17503.349999999999</v>
      </c>
      <c r="L17" s="5">
        <v>308843255</v>
      </c>
      <c r="N17" s="94"/>
      <c r="O17" s="94"/>
      <c r="P17" s="94"/>
    </row>
    <row r="18" spans="1:16" x14ac:dyDescent="0.3">
      <c r="A18" s="20">
        <v>44524</v>
      </c>
      <c r="B18" s="23">
        <v>2887.7</v>
      </c>
      <c r="C18" s="3">
        <v>2938</v>
      </c>
      <c r="D18" s="3">
        <v>2795.35</v>
      </c>
      <c r="E18" s="3">
        <v>2840.55</v>
      </c>
      <c r="F18" s="4">
        <v>137897</v>
      </c>
      <c r="G18" s="20">
        <v>44524</v>
      </c>
      <c r="H18" s="38">
        <v>17550.05</v>
      </c>
      <c r="I18" s="2">
        <v>17600.599999999999</v>
      </c>
      <c r="J18" s="2">
        <v>17354</v>
      </c>
      <c r="K18" s="2">
        <v>17415.05</v>
      </c>
      <c r="L18" s="5">
        <v>298052158</v>
      </c>
    </row>
    <row r="19" spans="1:16" x14ac:dyDescent="0.3">
      <c r="A19" s="20">
        <v>44525</v>
      </c>
      <c r="B19" s="23">
        <v>2842</v>
      </c>
      <c r="C19" s="3">
        <v>2898.95</v>
      </c>
      <c r="D19" s="3">
        <v>2811.5</v>
      </c>
      <c r="E19" s="3">
        <v>2858.35</v>
      </c>
      <c r="F19" s="4">
        <v>113718</v>
      </c>
      <c r="G19" s="20">
        <v>44525</v>
      </c>
      <c r="H19" s="38">
        <v>17417.3</v>
      </c>
      <c r="I19" s="2">
        <v>17564.349999999999</v>
      </c>
      <c r="J19" s="2">
        <v>17351.7</v>
      </c>
      <c r="K19" s="2">
        <v>17536.25</v>
      </c>
      <c r="L19" s="5">
        <v>255947032</v>
      </c>
    </row>
    <row r="20" spans="1:16" x14ac:dyDescent="0.3">
      <c r="A20" s="20">
        <v>44526</v>
      </c>
      <c r="B20" s="23">
        <v>2801</v>
      </c>
      <c r="C20" s="3">
        <v>2827.35</v>
      </c>
      <c r="D20" s="3">
        <v>2703</v>
      </c>
      <c r="E20" s="3">
        <v>2729.6</v>
      </c>
      <c r="F20" s="4">
        <v>78031</v>
      </c>
      <c r="G20" s="20">
        <v>44526</v>
      </c>
      <c r="H20" s="38">
        <v>17338.75</v>
      </c>
      <c r="I20" s="2">
        <v>17355.400000000001</v>
      </c>
      <c r="J20" s="2">
        <v>16985.7</v>
      </c>
      <c r="K20" s="2">
        <v>17026.45</v>
      </c>
      <c r="L20" s="5">
        <v>356330009</v>
      </c>
    </row>
    <row r="21" spans="1:16" x14ac:dyDescent="0.3">
      <c r="A21" s="20">
        <v>44529</v>
      </c>
      <c r="B21" s="23">
        <v>2615.15</v>
      </c>
      <c r="C21" s="3">
        <v>2655.05</v>
      </c>
      <c r="D21" s="3">
        <v>2523.5500000000002</v>
      </c>
      <c r="E21" s="3">
        <v>2597.4499999999998</v>
      </c>
      <c r="F21" s="16">
        <v>99129</v>
      </c>
      <c r="G21" s="20">
        <v>44529</v>
      </c>
      <c r="H21" s="38">
        <v>17055.8</v>
      </c>
      <c r="I21" s="2">
        <v>17160.7</v>
      </c>
      <c r="J21" s="2">
        <v>16782.400000000001</v>
      </c>
      <c r="K21" s="2">
        <v>17053.95</v>
      </c>
      <c r="L21" s="5">
        <v>348888750</v>
      </c>
    </row>
    <row r="22" spans="1:16" x14ac:dyDescent="0.3">
      <c r="A22" s="20">
        <v>44530</v>
      </c>
      <c r="B22" s="23">
        <v>2595</v>
      </c>
      <c r="C22" s="3">
        <v>2813.75</v>
      </c>
      <c r="D22" s="3">
        <v>2595</v>
      </c>
      <c r="E22" s="3">
        <v>2767.45</v>
      </c>
      <c r="F22" s="4">
        <v>770808</v>
      </c>
      <c r="G22" s="20">
        <v>44530</v>
      </c>
      <c r="H22" s="38">
        <v>17051.150000000001</v>
      </c>
      <c r="I22" s="2">
        <v>17324.650000000001</v>
      </c>
      <c r="J22" s="2">
        <v>16931.400000000001</v>
      </c>
      <c r="K22" s="2">
        <v>16983.2</v>
      </c>
      <c r="L22" s="5">
        <v>497999836</v>
      </c>
    </row>
    <row r="23" spans="1:16" x14ac:dyDescent="0.3">
      <c r="A23" s="20">
        <v>44531</v>
      </c>
      <c r="B23" s="23">
        <v>2787</v>
      </c>
      <c r="C23" s="3">
        <v>2919</v>
      </c>
      <c r="D23" s="3">
        <v>2692.8</v>
      </c>
      <c r="E23" s="3">
        <v>2831.65</v>
      </c>
      <c r="F23" s="4">
        <v>106404</v>
      </c>
      <c r="G23" s="20">
        <v>44531</v>
      </c>
      <c r="H23" s="38">
        <v>17104.400000000001</v>
      </c>
      <c r="I23" s="2">
        <v>17213.05</v>
      </c>
      <c r="J23" s="2">
        <v>17064.25</v>
      </c>
      <c r="K23" s="2">
        <v>17166.900000000001</v>
      </c>
      <c r="L23" s="5">
        <v>295542125</v>
      </c>
    </row>
    <row r="24" spans="1:16" x14ac:dyDescent="0.3">
      <c r="A24" s="20">
        <v>44532</v>
      </c>
      <c r="B24" s="23">
        <v>2798</v>
      </c>
      <c r="C24" s="3">
        <v>2825</v>
      </c>
      <c r="D24" s="3">
        <v>2742</v>
      </c>
      <c r="E24" s="3">
        <v>2798.4</v>
      </c>
      <c r="F24" s="4">
        <v>65077</v>
      </c>
      <c r="G24" s="20">
        <v>44532</v>
      </c>
      <c r="H24" s="38">
        <v>17183.2</v>
      </c>
      <c r="I24" s="2">
        <v>17420.349999999999</v>
      </c>
      <c r="J24" s="2">
        <v>17149.3</v>
      </c>
      <c r="K24" s="2">
        <v>17401.650000000001</v>
      </c>
      <c r="L24" s="5">
        <v>279867500</v>
      </c>
    </row>
    <row r="25" spans="1:16" x14ac:dyDescent="0.3">
      <c r="A25" s="20">
        <v>44533</v>
      </c>
      <c r="B25" s="23">
        <v>2817</v>
      </c>
      <c r="C25" s="3">
        <v>2844.85</v>
      </c>
      <c r="D25" s="3">
        <v>2745.65</v>
      </c>
      <c r="E25" s="3">
        <v>2778.45</v>
      </c>
      <c r="F25" s="4">
        <v>26902</v>
      </c>
      <c r="G25" s="20">
        <v>44533</v>
      </c>
      <c r="H25" s="38">
        <v>17424.900000000001</v>
      </c>
      <c r="I25" s="2">
        <v>17489.8</v>
      </c>
      <c r="J25" s="2">
        <v>17180.8</v>
      </c>
      <c r="K25" s="2">
        <v>17196.7</v>
      </c>
      <c r="L25" s="5">
        <v>292526485</v>
      </c>
    </row>
    <row r="26" spans="1:16" x14ac:dyDescent="0.3">
      <c r="A26" s="20">
        <v>44536</v>
      </c>
      <c r="B26" s="23">
        <v>2751</v>
      </c>
      <c r="C26" s="3">
        <v>2800</v>
      </c>
      <c r="D26" s="3">
        <v>2701</v>
      </c>
      <c r="E26" s="3">
        <v>2731.75</v>
      </c>
      <c r="F26" s="4">
        <v>22893</v>
      </c>
      <c r="G26" s="20">
        <v>44536</v>
      </c>
      <c r="H26" s="38">
        <v>17209.05</v>
      </c>
      <c r="I26" s="2">
        <v>17216.75</v>
      </c>
      <c r="J26" s="2">
        <v>16891.7</v>
      </c>
      <c r="K26" s="2">
        <v>16912.25</v>
      </c>
      <c r="L26" s="5">
        <v>231716681</v>
      </c>
    </row>
    <row r="27" spans="1:16" x14ac:dyDescent="0.3">
      <c r="A27" s="20">
        <v>44537</v>
      </c>
      <c r="B27" s="23">
        <v>2770</v>
      </c>
      <c r="C27" s="3">
        <v>2830</v>
      </c>
      <c r="D27" s="3">
        <v>2693.2</v>
      </c>
      <c r="E27" s="3">
        <v>2766.95</v>
      </c>
      <c r="F27" s="4">
        <v>83057</v>
      </c>
      <c r="G27" s="20">
        <v>44537</v>
      </c>
      <c r="H27" s="38">
        <v>17044.099999999999</v>
      </c>
      <c r="I27" s="2">
        <v>17251.650000000001</v>
      </c>
      <c r="J27" s="2">
        <v>16987.75</v>
      </c>
      <c r="K27" s="2">
        <v>17176.7</v>
      </c>
      <c r="L27" s="5">
        <v>254144221</v>
      </c>
    </row>
    <row r="28" spans="1:16" x14ac:dyDescent="0.3">
      <c r="A28" s="20">
        <v>44538</v>
      </c>
      <c r="B28" s="23">
        <v>2849</v>
      </c>
      <c r="C28" s="3">
        <v>2849</v>
      </c>
      <c r="D28" s="3">
        <v>2680</v>
      </c>
      <c r="E28" s="3">
        <v>2695.7</v>
      </c>
      <c r="F28" s="4">
        <v>76241</v>
      </c>
      <c r="G28" s="20">
        <v>44538</v>
      </c>
      <c r="H28" s="38">
        <v>17315.25</v>
      </c>
      <c r="I28" s="2">
        <v>17484.599999999999</v>
      </c>
      <c r="J28" s="2">
        <v>17308.95</v>
      </c>
      <c r="K28" s="2">
        <v>17469.75</v>
      </c>
      <c r="L28" s="5">
        <v>257791948</v>
      </c>
    </row>
    <row r="29" spans="1:16" x14ac:dyDescent="0.3">
      <c r="A29" s="20">
        <v>44539</v>
      </c>
      <c r="B29" s="23">
        <v>2699</v>
      </c>
      <c r="C29" s="3">
        <v>2728.95</v>
      </c>
      <c r="D29" s="3">
        <v>2690.3</v>
      </c>
      <c r="E29" s="3">
        <v>2697.4</v>
      </c>
      <c r="F29" s="4">
        <v>29977</v>
      </c>
      <c r="G29" s="20">
        <v>44539</v>
      </c>
      <c r="H29" s="38">
        <v>17524.400000000001</v>
      </c>
      <c r="I29" s="2">
        <v>17543.25</v>
      </c>
      <c r="J29" s="2">
        <v>17379.599999999999</v>
      </c>
      <c r="K29" s="2">
        <v>17516.849999999999</v>
      </c>
      <c r="L29" s="5">
        <v>237170272</v>
      </c>
    </row>
    <row r="30" spans="1:16" x14ac:dyDescent="0.3">
      <c r="A30" s="20">
        <v>44540</v>
      </c>
      <c r="B30" s="23">
        <v>2713.7</v>
      </c>
      <c r="C30" s="3">
        <v>2730</v>
      </c>
      <c r="D30" s="3">
        <v>2690.8</v>
      </c>
      <c r="E30" s="3">
        <v>2716.7</v>
      </c>
      <c r="F30" s="4">
        <v>21202</v>
      </c>
      <c r="G30" s="20">
        <v>44540</v>
      </c>
      <c r="H30" s="38">
        <v>17476.05</v>
      </c>
      <c r="I30" s="2">
        <v>17534.349999999999</v>
      </c>
      <c r="J30" s="2">
        <v>17405.25</v>
      </c>
      <c r="K30" s="2">
        <v>17511.3</v>
      </c>
      <c r="L30" s="5">
        <v>204467484</v>
      </c>
    </row>
    <row r="31" spans="1:16" x14ac:dyDescent="0.3">
      <c r="A31" s="20">
        <v>44543</v>
      </c>
      <c r="B31" s="23">
        <v>2748.4</v>
      </c>
      <c r="C31" s="3">
        <v>2748.4</v>
      </c>
      <c r="D31" s="3">
        <v>2595.1999999999998</v>
      </c>
      <c r="E31" s="3">
        <v>2642.3</v>
      </c>
      <c r="F31" s="4">
        <v>114608</v>
      </c>
      <c r="G31" s="20">
        <v>44543</v>
      </c>
      <c r="H31" s="38">
        <v>17619.099999999999</v>
      </c>
      <c r="I31" s="2">
        <v>17639.5</v>
      </c>
      <c r="J31" s="2">
        <v>17355.95</v>
      </c>
      <c r="K31" s="2">
        <v>17368.25</v>
      </c>
      <c r="L31" s="5">
        <v>256560534</v>
      </c>
    </row>
    <row r="32" spans="1:16" x14ac:dyDescent="0.3">
      <c r="A32" s="20">
        <v>44544</v>
      </c>
      <c r="B32" s="23">
        <v>2624</v>
      </c>
      <c r="C32" s="3">
        <v>2670</v>
      </c>
      <c r="D32" s="3">
        <v>2552.5500000000002</v>
      </c>
      <c r="E32" s="3">
        <v>2577.4</v>
      </c>
      <c r="F32" s="4">
        <v>31964</v>
      </c>
      <c r="G32" s="20">
        <v>44544</v>
      </c>
      <c r="H32" s="38">
        <v>17283.2</v>
      </c>
      <c r="I32" s="2">
        <v>17376.2</v>
      </c>
      <c r="J32" s="2">
        <v>17225.8</v>
      </c>
      <c r="K32" s="2">
        <v>17324.900000000001</v>
      </c>
      <c r="L32" s="5">
        <v>270965586</v>
      </c>
    </row>
    <row r="33" spans="1:12" x14ac:dyDescent="0.3">
      <c r="A33" s="20">
        <v>44545</v>
      </c>
      <c r="B33" s="23">
        <v>2588.75</v>
      </c>
      <c r="C33" s="3">
        <v>2647.8</v>
      </c>
      <c r="D33" s="3">
        <v>2582</v>
      </c>
      <c r="E33" s="3">
        <v>2613.4499999999998</v>
      </c>
      <c r="F33" s="4">
        <v>34725</v>
      </c>
      <c r="G33" s="20">
        <v>44545</v>
      </c>
      <c r="H33" s="38">
        <v>17323.650000000001</v>
      </c>
      <c r="I33" s="2">
        <v>17351.2</v>
      </c>
      <c r="J33" s="2">
        <v>17192.2</v>
      </c>
      <c r="K33" s="2">
        <v>17221.400000000001</v>
      </c>
      <c r="L33" s="5">
        <v>214972109</v>
      </c>
    </row>
    <row r="34" spans="1:12" x14ac:dyDescent="0.3">
      <c r="A34" s="20">
        <v>44546</v>
      </c>
      <c r="B34" s="23">
        <v>2648.7</v>
      </c>
      <c r="C34" s="3">
        <v>2648.7</v>
      </c>
      <c r="D34" s="3">
        <v>2530</v>
      </c>
      <c r="E34" s="3">
        <v>2553.25</v>
      </c>
      <c r="F34" s="4">
        <v>38358</v>
      </c>
      <c r="G34" s="20">
        <v>44546</v>
      </c>
      <c r="H34" s="38">
        <v>17373</v>
      </c>
      <c r="I34" s="2">
        <v>17379.349999999999</v>
      </c>
      <c r="J34" s="2">
        <v>17184.95</v>
      </c>
      <c r="K34" s="2">
        <v>17248.400000000001</v>
      </c>
      <c r="L34" s="5">
        <v>219496063</v>
      </c>
    </row>
    <row r="35" spans="1:12" x14ac:dyDescent="0.3">
      <c r="A35" s="20">
        <v>44547</v>
      </c>
      <c r="B35" s="23">
        <v>2546.3000000000002</v>
      </c>
      <c r="C35" s="3">
        <v>2577.6999999999998</v>
      </c>
      <c r="D35" s="3">
        <v>2499</v>
      </c>
      <c r="E35" s="3">
        <v>2550.75</v>
      </c>
      <c r="F35" s="4">
        <v>42855</v>
      </c>
      <c r="G35" s="20">
        <v>44547</v>
      </c>
      <c r="H35" s="38">
        <v>17276</v>
      </c>
      <c r="I35" s="2">
        <v>17298.150000000001</v>
      </c>
      <c r="J35" s="2">
        <v>16966.45</v>
      </c>
      <c r="K35" s="2">
        <v>16985.2</v>
      </c>
      <c r="L35" s="5">
        <v>354591366</v>
      </c>
    </row>
    <row r="36" spans="1:12" x14ac:dyDescent="0.3">
      <c r="A36" s="20">
        <v>44550</v>
      </c>
      <c r="B36" s="23">
        <v>2510.0500000000002</v>
      </c>
      <c r="C36" s="3">
        <v>2510.1</v>
      </c>
      <c r="D36" s="3">
        <v>2357.6</v>
      </c>
      <c r="E36" s="3">
        <v>2376</v>
      </c>
      <c r="F36" s="4">
        <v>51351</v>
      </c>
      <c r="G36" s="20">
        <v>44550</v>
      </c>
      <c r="H36" s="38">
        <v>16824.25</v>
      </c>
      <c r="I36" s="2">
        <v>16840.099999999999</v>
      </c>
      <c r="J36" s="2">
        <v>16410.2</v>
      </c>
      <c r="K36" s="2">
        <v>16614.2</v>
      </c>
      <c r="L36" s="5">
        <v>330614079</v>
      </c>
    </row>
    <row r="37" spans="1:12" x14ac:dyDescent="0.3">
      <c r="A37" s="20">
        <v>44551</v>
      </c>
      <c r="B37" s="23">
        <v>2361</v>
      </c>
      <c r="C37" s="3">
        <v>2413</v>
      </c>
      <c r="D37" s="3">
        <v>2271.35</v>
      </c>
      <c r="E37" s="3">
        <v>2323.35</v>
      </c>
      <c r="F37" s="4">
        <v>76764</v>
      </c>
      <c r="G37" s="20">
        <v>44551</v>
      </c>
      <c r="H37" s="38">
        <v>16773.150000000001</v>
      </c>
      <c r="I37" s="2">
        <v>16936.400000000001</v>
      </c>
      <c r="J37" s="2">
        <v>16688.25</v>
      </c>
      <c r="K37" s="2">
        <v>16770.849999999999</v>
      </c>
      <c r="L37" s="5">
        <v>241030834</v>
      </c>
    </row>
    <row r="38" spans="1:12" x14ac:dyDescent="0.3">
      <c r="A38" s="20">
        <v>44552</v>
      </c>
      <c r="B38" s="23">
        <v>2301</v>
      </c>
      <c r="C38" s="3">
        <v>2479</v>
      </c>
      <c r="D38" s="3">
        <v>2301</v>
      </c>
      <c r="E38" s="3">
        <v>2429.5500000000002</v>
      </c>
      <c r="F38" s="4">
        <v>125999</v>
      </c>
      <c r="G38" s="20">
        <v>44552</v>
      </c>
      <c r="H38" s="38">
        <v>16865.55</v>
      </c>
      <c r="I38" s="2">
        <v>16971</v>
      </c>
      <c r="J38" s="2">
        <v>16819.5</v>
      </c>
      <c r="K38" s="2">
        <v>16955.45</v>
      </c>
      <c r="L38" s="5">
        <v>207946105</v>
      </c>
    </row>
    <row r="39" spans="1:12" x14ac:dyDescent="0.3">
      <c r="A39" s="20">
        <v>44553</v>
      </c>
      <c r="B39" s="23">
        <v>2430</v>
      </c>
      <c r="C39" s="3">
        <v>2450</v>
      </c>
      <c r="D39" s="3">
        <v>2386.85</v>
      </c>
      <c r="E39" s="3">
        <v>2411.6999999999998</v>
      </c>
      <c r="F39" s="4">
        <v>33570</v>
      </c>
      <c r="G39" s="20">
        <v>44553</v>
      </c>
      <c r="H39" s="38">
        <v>17066.8</v>
      </c>
      <c r="I39" s="2">
        <v>17118.650000000001</v>
      </c>
      <c r="J39" s="2">
        <v>17015.55</v>
      </c>
      <c r="K39" s="2">
        <v>17072.599999999999</v>
      </c>
      <c r="L39" s="5">
        <v>196965302</v>
      </c>
    </row>
    <row r="40" spans="1:12" x14ac:dyDescent="0.3">
      <c r="A40" s="20">
        <v>44554</v>
      </c>
      <c r="B40" s="23">
        <v>2410</v>
      </c>
      <c r="C40" s="3">
        <v>2410</v>
      </c>
      <c r="D40" s="3">
        <v>2330.75</v>
      </c>
      <c r="E40" s="3">
        <v>2363.9</v>
      </c>
      <c r="F40" s="4">
        <v>37843</v>
      </c>
      <c r="G40" s="20">
        <v>44554</v>
      </c>
      <c r="H40" s="38">
        <v>17149.5</v>
      </c>
      <c r="I40" s="2">
        <v>17155.599999999999</v>
      </c>
      <c r="J40" s="2">
        <v>16909.599999999999</v>
      </c>
      <c r="K40" s="2">
        <v>17003.75</v>
      </c>
      <c r="L40" s="5">
        <v>182564833</v>
      </c>
    </row>
    <row r="41" spans="1:12" x14ac:dyDescent="0.3">
      <c r="A41" s="20">
        <v>44557</v>
      </c>
      <c r="B41" s="23">
        <v>2341</v>
      </c>
      <c r="C41" s="3">
        <v>2365.1999999999998</v>
      </c>
      <c r="D41" s="3">
        <v>2300.15</v>
      </c>
      <c r="E41" s="3">
        <v>2353.35</v>
      </c>
      <c r="F41" s="4">
        <v>26799</v>
      </c>
      <c r="G41" s="20">
        <v>44557</v>
      </c>
      <c r="H41" s="38">
        <v>16937.75</v>
      </c>
      <c r="I41" s="2">
        <v>17112.05</v>
      </c>
      <c r="J41" s="2">
        <v>16833.2</v>
      </c>
      <c r="K41" s="2">
        <v>17086.25</v>
      </c>
      <c r="L41" s="5">
        <v>144777457</v>
      </c>
    </row>
    <row r="42" spans="1:12" x14ac:dyDescent="0.3">
      <c r="A42" s="20">
        <v>44558</v>
      </c>
      <c r="B42" s="23">
        <v>2361</v>
      </c>
      <c r="C42" s="3">
        <v>2389.35</v>
      </c>
      <c r="D42" s="3">
        <v>2352.4499999999998</v>
      </c>
      <c r="E42" s="3">
        <v>2361.4499999999998</v>
      </c>
      <c r="F42" s="4">
        <v>18972</v>
      </c>
      <c r="G42" s="20">
        <v>44558</v>
      </c>
      <c r="H42" s="38">
        <v>17177.599999999999</v>
      </c>
      <c r="I42" s="2">
        <v>17250.25</v>
      </c>
      <c r="J42" s="2">
        <v>17161.150000000001</v>
      </c>
      <c r="K42" s="2">
        <v>17233.25</v>
      </c>
      <c r="L42" s="5">
        <v>176026100</v>
      </c>
    </row>
    <row r="43" spans="1:12" x14ac:dyDescent="0.3">
      <c r="A43" s="20">
        <v>44559</v>
      </c>
      <c r="B43" s="23">
        <v>2360</v>
      </c>
      <c r="C43" s="3">
        <v>2396.4499999999998</v>
      </c>
      <c r="D43" s="3">
        <v>2331.5</v>
      </c>
      <c r="E43" s="3">
        <v>2366.0500000000002</v>
      </c>
      <c r="F43" s="4">
        <v>22925</v>
      </c>
      <c r="G43" s="20">
        <v>44559</v>
      </c>
      <c r="H43" s="38">
        <v>17220.099999999999</v>
      </c>
      <c r="I43" s="2">
        <v>17285.95</v>
      </c>
      <c r="J43" s="2">
        <v>17176.650000000001</v>
      </c>
      <c r="K43" s="2">
        <v>17213.599999999999</v>
      </c>
      <c r="L43" s="5">
        <v>161679423</v>
      </c>
    </row>
    <row r="44" spans="1:12" x14ac:dyDescent="0.3">
      <c r="A44" s="20">
        <v>44560</v>
      </c>
      <c r="B44" s="23">
        <v>2367.5</v>
      </c>
      <c r="C44" s="3">
        <v>2386</v>
      </c>
      <c r="D44" s="3">
        <v>2351.9499999999998</v>
      </c>
      <c r="E44" s="3">
        <v>2367.9499999999998</v>
      </c>
      <c r="F44" s="4">
        <v>25950</v>
      </c>
      <c r="G44" s="20">
        <v>44560</v>
      </c>
      <c r="H44" s="38">
        <v>17201.45</v>
      </c>
      <c r="I44" s="2">
        <v>17264.05</v>
      </c>
      <c r="J44" s="2">
        <v>17146.349999999999</v>
      </c>
      <c r="K44" s="2">
        <v>17203.95</v>
      </c>
      <c r="L44" s="5">
        <v>320831676</v>
      </c>
    </row>
    <row r="45" spans="1:12" x14ac:dyDescent="0.3">
      <c r="A45" s="20">
        <v>44561</v>
      </c>
      <c r="B45" s="23">
        <v>2350.15</v>
      </c>
      <c r="C45" s="3">
        <v>2430</v>
      </c>
      <c r="D45" s="3">
        <v>2350.15</v>
      </c>
      <c r="E45" s="3">
        <v>2421.5500000000002</v>
      </c>
      <c r="F45" s="4">
        <v>30004</v>
      </c>
      <c r="G45" s="20">
        <v>44561</v>
      </c>
      <c r="H45" s="38">
        <v>17244.5</v>
      </c>
      <c r="I45" s="2">
        <v>17400.8</v>
      </c>
      <c r="J45" s="2">
        <v>17238.5</v>
      </c>
      <c r="K45" s="2">
        <v>17354.05</v>
      </c>
      <c r="L45" s="5">
        <v>167025720</v>
      </c>
    </row>
    <row r="46" spans="1:12" x14ac:dyDescent="0.3">
      <c r="A46" s="20">
        <v>44564</v>
      </c>
      <c r="B46" s="23">
        <v>2429</v>
      </c>
      <c r="C46" s="3">
        <v>2429</v>
      </c>
      <c r="D46" s="3">
        <v>2362.0500000000002</v>
      </c>
      <c r="E46" s="3">
        <v>2388.8000000000002</v>
      </c>
      <c r="F46" s="4">
        <v>99237</v>
      </c>
      <c r="G46" s="20">
        <v>44564</v>
      </c>
      <c r="H46" s="38">
        <v>17387.150000000001</v>
      </c>
      <c r="I46" s="2">
        <v>17646.650000000001</v>
      </c>
      <c r="J46" s="2">
        <v>17383.3</v>
      </c>
      <c r="K46" s="2">
        <v>17625.7</v>
      </c>
      <c r="L46" s="5">
        <v>200456430</v>
      </c>
    </row>
    <row r="47" spans="1:12" x14ac:dyDescent="0.3">
      <c r="A47" s="20">
        <v>44565</v>
      </c>
      <c r="B47" s="23">
        <v>2427.9499999999998</v>
      </c>
      <c r="C47" s="3">
        <v>2427.9499999999998</v>
      </c>
      <c r="D47" s="3">
        <v>2350</v>
      </c>
      <c r="E47" s="3">
        <v>2374.9</v>
      </c>
      <c r="F47" s="4">
        <v>22150</v>
      </c>
      <c r="G47" s="20">
        <v>44565</v>
      </c>
      <c r="H47" s="38">
        <v>17681.400000000001</v>
      </c>
      <c r="I47" s="2">
        <v>17827.599999999999</v>
      </c>
      <c r="J47" s="2">
        <v>17593.55</v>
      </c>
      <c r="K47" s="2">
        <v>17805.25</v>
      </c>
      <c r="L47" s="5">
        <v>247437472</v>
      </c>
    </row>
    <row r="48" spans="1:12" x14ac:dyDescent="0.3">
      <c r="A48" s="20">
        <v>44566</v>
      </c>
      <c r="B48" s="23">
        <v>2392</v>
      </c>
      <c r="C48" s="3">
        <v>2392</v>
      </c>
      <c r="D48" s="3">
        <v>2352.9499999999998</v>
      </c>
      <c r="E48" s="3">
        <v>2368.5500000000002</v>
      </c>
      <c r="F48" s="4">
        <v>16281</v>
      </c>
      <c r="G48" s="20">
        <v>44566</v>
      </c>
      <c r="H48" s="38">
        <v>17820.099999999999</v>
      </c>
      <c r="I48" s="2">
        <v>17944.7</v>
      </c>
      <c r="J48" s="2">
        <v>17748.849999999999</v>
      </c>
      <c r="K48" s="2">
        <v>17925.25</v>
      </c>
      <c r="L48" s="5">
        <v>251460038</v>
      </c>
    </row>
    <row r="49" spans="1:12" x14ac:dyDescent="0.3">
      <c r="A49" s="20">
        <v>44567</v>
      </c>
      <c r="B49" s="23">
        <v>2350</v>
      </c>
      <c r="C49" s="3">
        <v>2362.3000000000002</v>
      </c>
      <c r="D49" s="3">
        <v>2325.25</v>
      </c>
      <c r="E49" s="3">
        <v>2349.0500000000002</v>
      </c>
      <c r="F49" s="4">
        <v>17735</v>
      </c>
      <c r="G49" s="20">
        <v>44567</v>
      </c>
      <c r="H49" s="38">
        <v>17768.5</v>
      </c>
      <c r="I49" s="2">
        <v>17797.95</v>
      </c>
      <c r="J49" s="2">
        <v>17655.55</v>
      </c>
      <c r="K49" s="2">
        <v>17745.900000000001</v>
      </c>
      <c r="L49" s="5">
        <v>236454824</v>
      </c>
    </row>
    <row r="50" spans="1:12" x14ac:dyDescent="0.3">
      <c r="A50" s="20">
        <v>44568</v>
      </c>
      <c r="B50" s="23">
        <v>2332</v>
      </c>
      <c r="C50" s="3">
        <v>2369</v>
      </c>
      <c r="D50" s="3">
        <v>2331</v>
      </c>
      <c r="E50" s="3">
        <v>2346.9</v>
      </c>
      <c r="F50" s="4">
        <v>36395</v>
      </c>
      <c r="G50" s="20">
        <v>44568</v>
      </c>
      <c r="H50" s="38">
        <v>17797.599999999999</v>
      </c>
      <c r="I50" s="2">
        <v>17905</v>
      </c>
      <c r="J50" s="2">
        <v>17704.55</v>
      </c>
      <c r="K50" s="2">
        <v>17812.7</v>
      </c>
      <c r="L50" s="5">
        <v>239338015</v>
      </c>
    </row>
    <row r="51" spans="1:12" x14ac:dyDescent="0.3">
      <c r="A51" s="20">
        <v>44571</v>
      </c>
      <c r="B51" s="23">
        <v>2347</v>
      </c>
      <c r="C51" s="3">
        <v>2357.9</v>
      </c>
      <c r="D51" s="3">
        <v>2302.0500000000002</v>
      </c>
      <c r="E51" s="3">
        <v>2343.4499999999998</v>
      </c>
      <c r="F51" s="4">
        <v>46205</v>
      </c>
      <c r="G51" s="20">
        <v>44571</v>
      </c>
      <c r="H51" s="38">
        <v>17913.3</v>
      </c>
      <c r="I51" s="2">
        <v>18017.45</v>
      </c>
      <c r="J51" s="2">
        <v>17879.150000000001</v>
      </c>
      <c r="K51" s="2">
        <v>18003.3</v>
      </c>
      <c r="L51" s="5">
        <v>232418075</v>
      </c>
    </row>
    <row r="52" spans="1:12" x14ac:dyDescent="0.3">
      <c r="A52" s="20">
        <v>44572</v>
      </c>
      <c r="B52" s="23">
        <v>2321.35</v>
      </c>
      <c r="C52" s="3">
        <v>2355.1999999999998</v>
      </c>
      <c r="D52" s="3">
        <v>2271</v>
      </c>
      <c r="E52" s="3">
        <v>2279.5</v>
      </c>
      <c r="F52" s="4">
        <v>76395</v>
      </c>
      <c r="G52" s="20">
        <v>44572</v>
      </c>
      <c r="H52" s="38">
        <v>17997.75</v>
      </c>
      <c r="I52" s="2">
        <v>18081.25</v>
      </c>
      <c r="J52" s="2">
        <v>17964.400000000001</v>
      </c>
      <c r="K52" s="2">
        <v>18055.75</v>
      </c>
      <c r="L52" s="5">
        <v>220238796</v>
      </c>
    </row>
    <row r="53" spans="1:12" x14ac:dyDescent="0.3">
      <c r="A53" s="20">
        <v>44573</v>
      </c>
      <c r="B53" s="23">
        <v>2230</v>
      </c>
      <c r="C53" s="3">
        <v>2247.85</v>
      </c>
      <c r="D53" s="3">
        <v>2163.5500000000002</v>
      </c>
      <c r="E53" s="3">
        <v>2226</v>
      </c>
      <c r="F53" s="4">
        <v>296163</v>
      </c>
      <c r="G53" s="20">
        <v>44573</v>
      </c>
      <c r="H53" s="38">
        <v>18170.400000000001</v>
      </c>
      <c r="I53" s="2">
        <v>18227.95</v>
      </c>
      <c r="J53" s="2">
        <v>18128.8</v>
      </c>
      <c r="K53" s="2">
        <v>18212.349999999999</v>
      </c>
      <c r="L53" s="5">
        <v>244974287</v>
      </c>
    </row>
    <row r="54" spans="1:12" x14ac:dyDescent="0.3">
      <c r="A54" s="20">
        <v>44574</v>
      </c>
      <c r="B54" s="23">
        <v>2250</v>
      </c>
      <c r="C54" s="3">
        <v>2319.65</v>
      </c>
      <c r="D54" s="3">
        <v>2240.0500000000002</v>
      </c>
      <c r="E54" s="3">
        <v>2261.5</v>
      </c>
      <c r="F54" s="4">
        <v>101749</v>
      </c>
      <c r="G54" s="20">
        <v>44574</v>
      </c>
      <c r="H54" s="38">
        <v>18257</v>
      </c>
      <c r="I54" s="2">
        <v>18272.25</v>
      </c>
      <c r="J54" s="2">
        <v>18163.8</v>
      </c>
      <c r="K54" s="2">
        <v>18257.8</v>
      </c>
      <c r="L54" s="5">
        <v>303700545</v>
      </c>
    </row>
    <row r="55" spans="1:12" x14ac:dyDescent="0.3">
      <c r="A55" s="20">
        <v>44575</v>
      </c>
      <c r="B55" s="23">
        <v>2255</v>
      </c>
      <c r="C55" s="3">
        <v>2339.9</v>
      </c>
      <c r="D55" s="3">
        <v>2230</v>
      </c>
      <c r="E55" s="3">
        <v>2245.8000000000002</v>
      </c>
      <c r="F55" s="4">
        <v>81349</v>
      </c>
      <c r="G55" s="20">
        <v>44575</v>
      </c>
      <c r="H55" s="38">
        <v>18185</v>
      </c>
      <c r="I55" s="2">
        <v>18286.95</v>
      </c>
      <c r="J55" s="2">
        <v>18119.650000000001</v>
      </c>
      <c r="K55" s="2">
        <v>18255.75</v>
      </c>
      <c r="L55" s="5">
        <v>229451608</v>
      </c>
    </row>
    <row r="56" spans="1:12" x14ac:dyDescent="0.3">
      <c r="A56" s="20">
        <v>44578</v>
      </c>
      <c r="B56" s="23">
        <v>2250</v>
      </c>
      <c r="C56" s="3">
        <v>2274.6999999999998</v>
      </c>
      <c r="D56" s="3">
        <v>2234.1</v>
      </c>
      <c r="E56" s="3">
        <v>2244.15</v>
      </c>
      <c r="F56" s="4">
        <v>24843</v>
      </c>
      <c r="G56" s="20">
        <v>44578</v>
      </c>
      <c r="H56" s="38">
        <v>18235.650000000001</v>
      </c>
      <c r="I56" s="2">
        <v>18321.55</v>
      </c>
      <c r="J56" s="2">
        <v>18228.75</v>
      </c>
      <c r="K56" s="2">
        <v>18308.099999999999</v>
      </c>
      <c r="L56" s="5">
        <v>266702919</v>
      </c>
    </row>
    <row r="57" spans="1:12" x14ac:dyDescent="0.3">
      <c r="A57" s="20">
        <v>44579</v>
      </c>
      <c r="B57" s="23">
        <v>2244.6999999999998</v>
      </c>
      <c r="C57" s="3">
        <v>2265</v>
      </c>
      <c r="D57" s="3">
        <v>2205</v>
      </c>
      <c r="E57" s="3">
        <v>2214.5</v>
      </c>
      <c r="F57" s="4">
        <v>18837</v>
      </c>
      <c r="G57" s="20">
        <v>44579</v>
      </c>
      <c r="H57" s="38">
        <v>18337.2</v>
      </c>
      <c r="I57" s="2">
        <v>18350.95</v>
      </c>
      <c r="J57" s="2">
        <v>18085.900000000001</v>
      </c>
      <c r="K57" s="2">
        <v>18113.05</v>
      </c>
      <c r="L57" s="5">
        <v>227507319</v>
      </c>
    </row>
    <row r="58" spans="1:12" x14ac:dyDescent="0.3">
      <c r="A58" s="20">
        <v>44580</v>
      </c>
      <c r="B58" s="23">
        <v>2210</v>
      </c>
      <c r="C58" s="3">
        <v>2239.5500000000002</v>
      </c>
      <c r="D58" s="3">
        <v>2181</v>
      </c>
      <c r="E58" s="3">
        <v>2223.3000000000002</v>
      </c>
      <c r="F58" s="4">
        <v>22556</v>
      </c>
      <c r="G58" s="20">
        <v>44580</v>
      </c>
      <c r="H58" s="38">
        <v>18129.2</v>
      </c>
      <c r="I58" s="2">
        <v>18129.2</v>
      </c>
      <c r="J58" s="2">
        <v>17884.900000000001</v>
      </c>
      <c r="K58" s="2">
        <v>17938.400000000001</v>
      </c>
      <c r="L58" s="5">
        <v>276662654</v>
      </c>
    </row>
    <row r="59" spans="1:12" x14ac:dyDescent="0.3">
      <c r="A59" s="20">
        <v>44581</v>
      </c>
      <c r="B59" s="23">
        <v>2233.85</v>
      </c>
      <c r="C59" s="3">
        <v>2298</v>
      </c>
      <c r="D59" s="3">
        <v>2207</v>
      </c>
      <c r="E59" s="3">
        <v>2287.5</v>
      </c>
      <c r="F59" s="4">
        <v>39328</v>
      </c>
      <c r="G59" s="20">
        <v>44581</v>
      </c>
      <c r="H59" s="38">
        <v>17921</v>
      </c>
      <c r="I59" s="2">
        <v>17943.7</v>
      </c>
      <c r="J59" s="2">
        <v>17648.45</v>
      </c>
      <c r="K59" s="2">
        <v>17757</v>
      </c>
      <c r="L59" s="5">
        <v>258094246</v>
      </c>
    </row>
    <row r="60" spans="1:12" x14ac:dyDescent="0.3">
      <c r="A60" s="20">
        <v>44582</v>
      </c>
      <c r="B60" s="23">
        <v>2289.9</v>
      </c>
      <c r="C60" s="3">
        <v>2319</v>
      </c>
      <c r="D60" s="3">
        <v>2242</v>
      </c>
      <c r="E60" s="3">
        <v>2303</v>
      </c>
      <c r="F60" s="4">
        <v>49959</v>
      </c>
      <c r="G60" s="20">
        <v>44582</v>
      </c>
      <c r="H60" s="38">
        <v>17613.7</v>
      </c>
      <c r="I60" s="2">
        <v>17707.599999999999</v>
      </c>
      <c r="J60" s="2">
        <v>17485.849999999999</v>
      </c>
      <c r="K60" s="2">
        <v>17617.150000000001</v>
      </c>
      <c r="L60" s="5">
        <v>277645373</v>
      </c>
    </row>
    <row r="61" spans="1:12" x14ac:dyDescent="0.3">
      <c r="A61" s="20">
        <v>44585</v>
      </c>
      <c r="B61" s="23">
        <v>2319.8000000000002</v>
      </c>
      <c r="C61" s="3">
        <v>2335.9499999999998</v>
      </c>
      <c r="D61" s="3">
        <v>2275.75</v>
      </c>
      <c r="E61" s="3">
        <v>2315.75</v>
      </c>
      <c r="F61" s="4">
        <v>65916</v>
      </c>
      <c r="G61" s="20">
        <v>44585</v>
      </c>
      <c r="H61" s="38">
        <v>17575.150000000001</v>
      </c>
      <c r="I61" s="2">
        <v>17599.400000000001</v>
      </c>
      <c r="J61" s="2">
        <v>16997.849999999999</v>
      </c>
      <c r="K61" s="2">
        <v>17149.099999999999</v>
      </c>
      <c r="L61" s="5">
        <v>323847388</v>
      </c>
    </row>
    <row r="62" spans="1:12" x14ac:dyDescent="0.3">
      <c r="A62" s="20">
        <v>44586</v>
      </c>
      <c r="B62" s="23">
        <v>2327</v>
      </c>
      <c r="C62" s="3">
        <v>2574</v>
      </c>
      <c r="D62" s="3">
        <v>2281.65</v>
      </c>
      <c r="E62" s="3">
        <v>2480.25</v>
      </c>
      <c r="F62" s="4">
        <v>97360</v>
      </c>
      <c r="G62" s="20">
        <v>44586</v>
      </c>
      <c r="H62" s="38">
        <v>17001.55</v>
      </c>
      <c r="I62" s="2">
        <v>17309.150000000001</v>
      </c>
      <c r="J62" s="2">
        <v>16836.8</v>
      </c>
      <c r="K62" s="2">
        <v>17277.95</v>
      </c>
      <c r="L62" s="5">
        <v>326515896</v>
      </c>
    </row>
    <row r="63" spans="1:12" x14ac:dyDescent="0.3">
      <c r="A63" s="20">
        <v>44588</v>
      </c>
      <c r="B63" s="23">
        <v>2520</v>
      </c>
      <c r="C63" s="3">
        <v>2528.9499999999998</v>
      </c>
      <c r="D63" s="3">
        <v>2385</v>
      </c>
      <c r="E63" s="3">
        <v>2399.9</v>
      </c>
      <c r="F63" s="4">
        <v>86013</v>
      </c>
      <c r="G63" s="20">
        <v>44588</v>
      </c>
      <c r="H63" s="38">
        <v>17062</v>
      </c>
      <c r="I63" s="2">
        <v>17182.5</v>
      </c>
      <c r="J63" s="2">
        <v>16866.75</v>
      </c>
      <c r="K63" s="2">
        <v>17110.150000000001</v>
      </c>
      <c r="L63" s="5">
        <v>395596577</v>
      </c>
    </row>
    <row r="64" spans="1:12" x14ac:dyDescent="0.3">
      <c r="A64" s="20">
        <v>44589</v>
      </c>
      <c r="B64" s="23">
        <v>2399.85</v>
      </c>
      <c r="C64" s="3">
        <v>2447.9499999999998</v>
      </c>
      <c r="D64" s="3">
        <v>2399.85</v>
      </c>
      <c r="E64" s="3">
        <v>2426.4499999999998</v>
      </c>
      <c r="F64" s="4">
        <v>43296</v>
      </c>
      <c r="G64" s="20">
        <v>44589</v>
      </c>
      <c r="H64" s="38">
        <v>17208.3</v>
      </c>
      <c r="I64" s="2">
        <v>17373.5</v>
      </c>
      <c r="J64" s="2">
        <v>17077.099999999999</v>
      </c>
      <c r="K64" s="2">
        <v>17101.95</v>
      </c>
      <c r="L64" s="5">
        <v>355284285</v>
      </c>
    </row>
    <row r="65" spans="1:12" x14ac:dyDescent="0.3">
      <c r="A65" s="20">
        <v>44592</v>
      </c>
      <c r="B65" s="23">
        <v>2567.6999999999998</v>
      </c>
      <c r="C65" s="3">
        <v>2597.6999999999998</v>
      </c>
      <c r="D65" s="3">
        <v>2290.0500000000002</v>
      </c>
      <c r="E65" s="3">
        <v>2308.6999999999998</v>
      </c>
      <c r="F65" s="4">
        <v>208786</v>
      </c>
      <c r="G65" s="20">
        <v>44592</v>
      </c>
      <c r="H65" s="38">
        <v>17301.05</v>
      </c>
      <c r="I65" s="2">
        <v>17410</v>
      </c>
      <c r="J65" s="2">
        <v>17264.150000000001</v>
      </c>
      <c r="K65" s="2">
        <v>17339.849999999999</v>
      </c>
      <c r="L65" s="5">
        <v>321660346</v>
      </c>
    </row>
    <row r="66" spans="1:12" x14ac:dyDescent="0.3">
      <c r="A66" s="20">
        <v>44593</v>
      </c>
      <c r="B66" s="23">
        <v>2348.85</v>
      </c>
      <c r="C66" s="3">
        <v>2350.5</v>
      </c>
      <c r="D66" s="3">
        <v>2260</v>
      </c>
      <c r="E66" s="3">
        <v>2300.85</v>
      </c>
      <c r="F66" s="4">
        <v>60473</v>
      </c>
      <c r="G66" s="20">
        <v>44593</v>
      </c>
      <c r="H66" s="38">
        <v>17529.45</v>
      </c>
      <c r="I66" s="2">
        <v>17622.400000000001</v>
      </c>
      <c r="J66" s="2">
        <v>17244.55</v>
      </c>
      <c r="K66" s="2">
        <v>17576.849999999999</v>
      </c>
      <c r="L66" s="5">
        <v>386391485</v>
      </c>
    </row>
    <row r="67" spans="1:12" x14ac:dyDescent="0.3">
      <c r="A67" s="20">
        <v>44594</v>
      </c>
      <c r="B67" s="23">
        <v>2311</v>
      </c>
      <c r="C67" s="3">
        <v>2353.15</v>
      </c>
      <c r="D67" s="3">
        <v>2301</v>
      </c>
      <c r="E67" s="3">
        <v>2331.85</v>
      </c>
      <c r="F67" s="4">
        <v>32086</v>
      </c>
      <c r="G67" s="20">
        <v>44594</v>
      </c>
      <c r="H67" s="38">
        <v>17706.2</v>
      </c>
      <c r="I67" s="2">
        <v>17794.599999999999</v>
      </c>
      <c r="J67" s="2">
        <v>17674.8</v>
      </c>
      <c r="K67" s="2">
        <v>17780</v>
      </c>
      <c r="L67" s="5">
        <v>271205907</v>
      </c>
    </row>
    <row r="68" spans="1:12" x14ac:dyDescent="0.3">
      <c r="A68" s="20">
        <v>44595</v>
      </c>
      <c r="B68" s="23">
        <v>2329.6999999999998</v>
      </c>
      <c r="C68" s="3">
        <v>2357.9499999999998</v>
      </c>
      <c r="D68" s="3">
        <v>2321.25</v>
      </c>
      <c r="E68" s="3">
        <v>2339.9</v>
      </c>
      <c r="F68" s="4">
        <v>57878</v>
      </c>
      <c r="G68" s="20">
        <v>44595</v>
      </c>
      <c r="H68" s="38">
        <v>17767.75</v>
      </c>
      <c r="I68" s="2">
        <v>17781.150000000001</v>
      </c>
      <c r="J68" s="2">
        <v>17511.150000000001</v>
      </c>
      <c r="K68" s="2">
        <v>17560.2</v>
      </c>
      <c r="L68" s="5">
        <v>226614989</v>
      </c>
    </row>
    <row r="69" spans="1:12" x14ac:dyDescent="0.3">
      <c r="A69" s="20">
        <v>44596</v>
      </c>
      <c r="B69" s="23">
        <v>2346</v>
      </c>
      <c r="C69" s="3">
        <v>2353.15</v>
      </c>
      <c r="D69" s="3">
        <v>2311</v>
      </c>
      <c r="E69" s="3">
        <v>2330.65</v>
      </c>
      <c r="F69" s="4">
        <v>12233</v>
      </c>
      <c r="G69" s="20">
        <v>44596</v>
      </c>
      <c r="H69" s="38">
        <v>17590.2</v>
      </c>
      <c r="I69" s="2">
        <v>17617.8</v>
      </c>
      <c r="J69" s="2">
        <v>17462.55</v>
      </c>
      <c r="K69" s="2">
        <v>17516.3</v>
      </c>
      <c r="L69" s="5">
        <v>261434170</v>
      </c>
    </row>
    <row r="70" spans="1:12" x14ac:dyDescent="0.3">
      <c r="A70" s="20">
        <v>44599</v>
      </c>
      <c r="B70" s="23">
        <v>2330.65</v>
      </c>
      <c r="C70" s="3">
        <v>2397.9499999999998</v>
      </c>
      <c r="D70" s="3">
        <v>2324.5500000000002</v>
      </c>
      <c r="E70" s="3">
        <v>2339.6999999999998</v>
      </c>
      <c r="F70" s="4">
        <v>14157</v>
      </c>
      <c r="G70" s="20">
        <v>44599</v>
      </c>
      <c r="H70" s="38">
        <v>17456.3</v>
      </c>
      <c r="I70" s="2">
        <v>17536.75</v>
      </c>
      <c r="J70" s="2">
        <v>17119.400000000001</v>
      </c>
      <c r="K70" s="2">
        <v>17213.599999999999</v>
      </c>
      <c r="L70" s="5">
        <v>265037933</v>
      </c>
    </row>
    <row r="71" spans="1:12" x14ac:dyDescent="0.3">
      <c r="A71" s="20">
        <v>44600</v>
      </c>
      <c r="B71" s="23">
        <v>2359.6999999999998</v>
      </c>
      <c r="C71" s="3">
        <v>2415</v>
      </c>
      <c r="D71" s="3">
        <v>2334.1</v>
      </c>
      <c r="E71" s="3">
        <v>2355.4499999999998</v>
      </c>
      <c r="F71" s="4">
        <v>55983</v>
      </c>
      <c r="G71" s="20">
        <v>44600</v>
      </c>
      <c r="H71" s="38">
        <v>17279.849999999999</v>
      </c>
      <c r="I71" s="2">
        <v>17306.45</v>
      </c>
      <c r="J71" s="2">
        <v>17043.650000000001</v>
      </c>
      <c r="K71" s="2">
        <v>17266.75</v>
      </c>
      <c r="L71" s="5">
        <v>268526210</v>
      </c>
    </row>
    <row r="72" spans="1:12" x14ac:dyDescent="0.3">
      <c r="A72" s="20">
        <v>44601</v>
      </c>
      <c r="B72" s="23">
        <v>2376.6999999999998</v>
      </c>
      <c r="C72" s="3">
        <v>2384.4499999999998</v>
      </c>
      <c r="D72" s="3">
        <v>2315.4499999999998</v>
      </c>
      <c r="E72" s="3">
        <v>2337.35</v>
      </c>
      <c r="F72" s="4">
        <v>26883</v>
      </c>
      <c r="G72" s="20">
        <v>44601</v>
      </c>
      <c r="H72" s="38">
        <v>17370.099999999999</v>
      </c>
      <c r="I72" s="2">
        <v>17477.150000000001</v>
      </c>
      <c r="J72" s="2">
        <v>17339</v>
      </c>
      <c r="K72" s="2">
        <v>17463.8</v>
      </c>
      <c r="L72" s="5">
        <v>236350514</v>
      </c>
    </row>
    <row r="73" spans="1:12" x14ac:dyDescent="0.3">
      <c r="A73" s="20">
        <v>44602</v>
      </c>
      <c r="B73" s="23">
        <v>2330</v>
      </c>
      <c r="C73" s="3">
        <v>2337</v>
      </c>
      <c r="D73" s="3">
        <v>2264</v>
      </c>
      <c r="E73" s="3">
        <v>2285.4</v>
      </c>
      <c r="F73" s="4">
        <v>39893</v>
      </c>
      <c r="G73" s="20">
        <v>44602</v>
      </c>
      <c r="H73" s="38">
        <v>17554.099999999999</v>
      </c>
      <c r="I73" s="2">
        <v>17639.45</v>
      </c>
      <c r="J73" s="2">
        <v>17427.150000000001</v>
      </c>
      <c r="K73" s="2">
        <v>17605.849999999999</v>
      </c>
      <c r="L73" s="5">
        <v>273606440</v>
      </c>
    </row>
    <row r="74" spans="1:12" x14ac:dyDescent="0.3">
      <c r="A74" s="20">
        <v>44603</v>
      </c>
      <c r="B74" s="23">
        <v>2296.85</v>
      </c>
      <c r="C74" s="3">
        <v>2296.85</v>
      </c>
      <c r="D74" s="3">
        <v>2245.4</v>
      </c>
      <c r="E74" s="3">
        <v>2262.85</v>
      </c>
      <c r="F74" s="4">
        <v>63818</v>
      </c>
      <c r="G74" s="20">
        <v>44603</v>
      </c>
      <c r="H74" s="38">
        <v>17451</v>
      </c>
      <c r="I74" s="2">
        <v>17454.75</v>
      </c>
      <c r="J74" s="2">
        <v>17303</v>
      </c>
      <c r="K74" s="2">
        <v>17374.75</v>
      </c>
      <c r="L74" s="5">
        <v>253141660</v>
      </c>
    </row>
    <row r="75" spans="1:12" x14ac:dyDescent="0.3">
      <c r="A75" s="20">
        <v>44606</v>
      </c>
      <c r="B75" s="23">
        <v>2239.6999999999998</v>
      </c>
      <c r="C75" s="3">
        <v>2274.25</v>
      </c>
      <c r="D75" s="3">
        <v>2180</v>
      </c>
      <c r="E75" s="3">
        <v>2208.6999999999998</v>
      </c>
      <c r="F75" s="4">
        <v>18235</v>
      </c>
      <c r="G75" s="20">
        <v>44606</v>
      </c>
      <c r="H75" s="38">
        <v>17076.150000000001</v>
      </c>
      <c r="I75" s="2">
        <v>17099.5</v>
      </c>
      <c r="J75" s="2">
        <v>16809.650000000001</v>
      </c>
      <c r="K75" s="2">
        <v>16842.8</v>
      </c>
      <c r="L75" s="5">
        <v>305510740</v>
      </c>
    </row>
    <row r="76" spans="1:12" x14ac:dyDescent="0.3">
      <c r="A76" s="20">
        <v>44607</v>
      </c>
      <c r="B76" s="23">
        <v>2200</v>
      </c>
      <c r="C76" s="3">
        <v>2299</v>
      </c>
      <c r="D76" s="3">
        <v>2171.35</v>
      </c>
      <c r="E76" s="3">
        <v>2275.85</v>
      </c>
      <c r="F76" s="4">
        <v>25756</v>
      </c>
      <c r="G76" s="20">
        <v>44607</v>
      </c>
      <c r="H76" s="38">
        <v>16933.25</v>
      </c>
      <c r="I76" s="2">
        <v>17375</v>
      </c>
      <c r="J76" s="2">
        <v>16839.25</v>
      </c>
      <c r="K76" s="2">
        <v>17352.45</v>
      </c>
      <c r="L76" s="5">
        <v>298658142</v>
      </c>
    </row>
    <row r="77" spans="1:12" x14ac:dyDescent="0.3">
      <c r="A77" s="20">
        <v>44608</v>
      </c>
      <c r="B77" s="23">
        <v>2287.8000000000002</v>
      </c>
      <c r="C77" s="3">
        <v>2320.1</v>
      </c>
      <c r="D77" s="3">
        <v>2252.6</v>
      </c>
      <c r="E77" s="3">
        <v>2284.6999999999998</v>
      </c>
      <c r="F77" s="4">
        <v>14135</v>
      </c>
      <c r="G77" s="20">
        <v>44608</v>
      </c>
      <c r="H77" s="38">
        <v>17408.45</v>
      </c>
      <c r="I77" s="2">
        <v>17490.599999999999</v>
      </c>
      <c r="J77" s="2">
        <v>17257.7</v>
      </c>
      <c r="K77" s="2">
        <v>17322.2</v>
      </c>
      <c r="L77" s="5">
        <v>244549223</v>
      </c>
    </row>
    <row r="78" spans="1:12" x14ac:dyDescent="0.3">
      <c r="A78" s="20">
        <v>44609</v>
      </c>
      <c r="B78" s="23">
        <v>2280</v>
      </c>
      <c r="C78" s="3">
        <v>2339.9499999999998</v>
      </c>
      <c r="D78" s="3">
        <v>2271</v>
      </c>
      <c r="E78" s="3">
        <v>2311.25</v>
      </c>
      <c r="F78" s="4">
        <v>46966</v>
      </c>
      <c r="G78" s="20">
        <v>44609</v>
      </c>
      <c r="H78" s="38">
        <v>17396.55</v>
      </c>
      <c r="I78" s="2">
        <v>17442.900000000001</v>
      </c>
      <c r="J78" s="2">
        <v>17235.849999999999</v>
      </c>
      <c r="K78" s="2">
        <v>17304.599999999999</v>
      </c>
      <c r="L78" s="5">
        <v>232136131</v>
      </c>
    </row>
    <row r="79" spans="1:12" x14ac:dyDescent="0.3">
      <c r="A79" s="20">
        <v>44610</v>
      </c>
      <c r="B79" s="23">
        <v>2281.25</v>
      </c>
      <c r="C79" s="3">
        <v>2319</v>
      </c>
      <c r="D79" s="3">
        <v>2276.4499999999998</v>
      </c>
      <c r="E79" s="3">
        <v>2289.9499999999998</v>
      </c>
      <c r="F79" s="4">
        <v>6188</v>
      </c>
      <c r="G79" s="20">
        <v>44610</v>
      </c>
      <c r="H79" s="38">
        <v>17236.05</v>
      </c>
      <c r="I79" s="2">
        <v>17380.8</v>
      </c>
      <c r="J79" s="2">
        <v>17219.2</v>
      </c>
      <c r="K79" s="2">
        <v>17276.3</v>
      </c>
      <c r="L79" s="5">
        <v>189620888</v>
      </c>
    </row>
    <row r="80" spans="1:12" x14ac:dyDescent="0.3">
      <c r="A80" s="20">
        <v>44613</v>
      </c>
      <c r="B80" s="23">
        <v>2289.9499999999998</v>
      </c>
      <c r="C80" s="3">
        <v>2358</v>
      </c>
      <c r="D80" s="3">
        <v>2271</v>
      </c>
      <c r="E80" s="3">
        <v>2311.5500000000002</v>
      </c>
      <c r="F80" s="4">
        <v>18515</v>
      </c>
      <c r="G80" s="20">
        <v>44613</v>
      </c>
      <c r="H80" s="38">
        <v>17192.25</v>
      </c>
      <c r="I80" s="2">
        <v>17351.05</v>
      </c>
      <c r="J80" s="2">
        <v>17070.7</v>
      </c>
      <c r="K80" s="2">
        <v>17206.650000000001</v>
      </c>
      <c r="L80" s="5">
        <v>215183301</v>
      </c>
    </row>
    <row r="81" spans="1:12" x14ac:dyDescent="0.3">
      <c r="A81" s="20">
        <v>44614</v>
      </c>
      <c r="B81" s="23">
        <v>2261</v>
      </c>
      <c r="C81" s="3">
        <v>2325</v>
      </c>
      <c r="D81" s="3">
        <v>2231</v>
      </c>
      <c r="E81" s="3">
        <v>2305.9</v>
      </c>
      <c r="F81" s="4">
        <v>25608</v>
      </c>
      <c r="G81" s="20">
        <v>44614</v>
      </c>
      <c r="H81" s="38">
        <v>16847.95</v>
      </c>
      <c r="I81" s="2">
        <v>17148.55</v>
      </c>
      <c r="J81" s="2">
        <v>16843.8</v>
      </c>
      <c r="K81" s="2">
        <v>17092.2</v>
      </c>
      <c r="L81" s="5">
        <v>300131995</v>
      </c>
    </row>
    <row r="82" spans="1:12" x14ac:dyDescent="0.3">
      <c r="A82" s="20">
        <v>44615</v>
      </c>
      <c r="B82" s="23">
        <v>2318</v>
      </c>
      <c r="C82" s="3">
        <v>2346.75</v>
      </c>
      <c r="D82" s="3">
        <v>2301</v>
      </c>
      <c r="E82" s="3">
        <v>2325.65</v>
      </c>
      <c r="F82" s="4">
        <v>17220</v>
      </c>
      <c r="G82" s="20">
        <v>44615</v>
      </c>
      <c r="H82" s="38">
        <v>17194.5</v>
      </c>
      <c r="I82" s="2">
        <v>17220.7</v>
      </c>
      <c r="J82" s="2">
        <v>17027.849999999999</v>
      </c>
      <c r="K82" s="2">
        <v>17063.25</v>
      </c>
      <c r="L82" s="5">
        <v>200229631</v>
      </c>
    </row>
    <row r="83" spans="1:12" x14ac:dyDescent="0.3">
      <c r="A83" s="20">
        <v>44616</v>
      </c>
      <c r="B83" s="23">
        <v>2290</v>
      </c>
      <c r="C83" s="3">
        <v>2298</v>
      </c>
      <c r="D83" s="3">
        <v>2191.9</v>
      </c>
      <c r="E83" s="3">
        <v>2272.9</v>
      </c>
      <c r="F83" s="4">
        <v>35204</v>
      </c>
      <c r="G83" s="20">
        <v>44616</v>
      </c>
      <c r="H83" s="38">
        <v>16548.900000000001</v>
      </c>
      <c r="I83" s="2">
        <v>16705.25</v>
      </c>
      <c r="J83" s="2">
        <v>16203.25</v>
      </c>
      <c r="K83" s="2">
        <v>16247.95</v>
      </c>
      <c r="L83" s="5">
        <v>457967874</v>
      </c>
    </row>
    <row r="84" spans="1:12" x14ac:dyDescent="0.3">
      <c r="A84" s="20">
        <v>44617</v>
      </c>
      <c r="B84" s="23">
        <v>2281</v>
      </c>
      <c r="C84" s="3">
        <v>2347.0500000000002</v>
      </c>
      <c r="D84" s="3">
        <v>2281</v>
      </c>
      <c r="E84" s="3">
        <v>2340.85</v>
      </c>
      <c r="F84" s="4">
        <v>17596</v>
      </c>
      <c r="G84" s="20">
        <v>44617</v>
      </c>
      <c r="H84" s="38">
        <v>16515.650000000001</v>
      </c>
      <c r="I84" s="2">
        <v>16748.8</v>
      </c>
      <c r="J84" s="2">
        <v>16478.3</v>
      </c>
      <c r="K84" s="2">
        <v>16658.400000000001</v>
      </c>
      <c r="L84" s="5">
        <v>329780732</v>
      </c>
    </row>
    <row r="85" spans="1:12" x14ac:dyDescent="0.3">
      <c r="A85" s="20">
        <v>44620</v>
      </c>
      <c r="B85" s="23">
        <v>2302.15</v>
      </c>
      <c r="C85" s="3">
        <v>2348.4499999999998</v>
      </c>
      <c r="D85" s="3">
        <v>2301</v>
      </c>
      <c r="E85" s="3">
        <v>2312.85</v>
      </c>
      <c r="F85" s="4">
        <v>36611</v>
      </c>
      <c r="G85" s="20">
        <v>44620</v>
      </c>
      <c r="H85" s="38">
        <v>16481.599999999999</v>
      </c>
      <c r="I85" s="2">
        <v>16815.900000000001</v>
      </c>
      <c r="J85" s="2">
        <v>16356.3</v>
      </c>
      <c r="K85" s="2">
        <v>16793.900000000001</v>
      </c>
      <c r="L85" s="5">
        <v>404214666</v>
      </c>
    </row>
    <row r="86" spans="1:12" x14ac:dyDescent="0.3">
      <c r="A86" s="20">
        <v>44622</v>
      </c>
      <c r="B86" s="23">
        <v>2301.0500000000002</v>
      </c>
      <c r="C86" s="3">
        <v>2316.5</v>
      </c>
      <c r="D86" s="3">
        <v>2281</v>
      </c>
      <c r="E86" s="3">
        <v>2291.8000000000002</v>
      </c>
      <c r="F86" s="4">
        <v>13785</v>
      </c>
      <c r="G86" s="20">
        <v>44622</v>
      </c>
      <c r="H86" s="38">
        <v>16593.099999999999</v>
      </c>
      <c r="I86" s="2">
        <v>16678.5</v>
      </c>
      <c r="J86" s="2">
        <v>16478.650000000001</v>
      </c>
      <c r="K86" s="2">
        <v>16605.95</v>
      </c>
      <c r="L86" s="5">
        <v>517723542</v>
      </c>
    </row>
    <row r="87" spans="1:12" x14ac:dyDescent="0.3">
      <c r="A87" s="20">
        <v>44623</v>
      </c>
      <c r="B87" s="23">
        <v>2314.5500000000002</v>
      </c>
      <c r="C87" s="3">
        <v>2328.9</v>
      </c>
      <c r="D87" s="3">
        <v>2292.75</v>
      </c>
      <c r="E87" s="3">
        <v>2312.1</v>
      </c>
      <c r="F87" s="4">
        <v>43063</v>
      </c>
      <c r="G87" s="20">
        <v>44623</v>
      </c>
      <c r="H87" s="38">
        <v>16723.2</v>
      </c>
      <c r="I87" s="2">
        <v>16768.95</v>
      </c>
      <c r="J87" s="2">
        <v>16442.95</v>
      </c>
      <c r="K87" s="2">
        <v>16498.05</v>
      </c>
      <c r="L87" s="5">
        <v>442068263</v>
      </c>
    </row>
    <row r="88" spans="1:12" x14ac:dyDescent="0.3">
      <c r="A88" s="20">
        <v>44624</v>
      </c>
      <c r="B88" s="23">
        <v>2285</v>
      </c>
      <c r="C88" s="3">
        <v>2300.35</v>
      </c>
      <c r="D88" s="3">
        <v>2275</v>
      </c>
      <c r="E88" s="3">
        <v>2279.25</v>
      </c>
      <c r="F88" s="4">
        <v>20396</v>
      </c>
      <c r="G88" s="20">
        <v>44624</v>
      </c>
      <c r="H88" s="38">
        <v>16339.45</v>
      </c>
      <c r="I88" s="2">
        <v>16456</v>
      </c>
      <c r="J88" s="2">
        <v>16133.8</v>
      </c>
      <c r="K88" s="2">
        <v>16245.35</v>
      </c>
      <c r="L88" s="5">
        <v>456143040</v>
      </c>
    </row>
    <row r="89" spans="1:12" x14ac:dyDescent="0.3">
      <c r="A89" s="20">
        <v>44627</v>
      </c>
      <c r="B89" s="23">
        <v>2268</v>
      </c>
      <c r="C89" s="3">
        <v>2279.25</v>
      </c>
      <c r="D89" s="3">
        <v>2227.25</v>
      </c>
      <c r="E89" s="3">
        <v>2245.0500000000002</v>
      </c>
      <c r="F89" s="4">
        <v>26441</v>
      </c>
      <c r="G89" s="20">
        <v>44627</v>
      </c>
      <c r="H89" s="38">
        <v>15867.95</v>
      </c>
      <c r="I89" s="2">
        <v>15944.6</v>
      </c>
      <c r="J89" s="2">
        <v>15711.45</v>
      </c>
      <c r="K89" s="2">
        <v>15863.15</v>
      </c>
      <c r="L89" s="5">
        <v>585403660</v>
      </c>
    </row>
    <row r="90" spans="1:12" x14ac:dyDescent="0.3">
      <c r="A90" s="20">
        <v>44628</v>
      </c>
      <c r="B90" s="23">
        <v>2249.0500000000002</v>
      </c>
      <c r="C90" s="3">
        <v>2318.35</v>
      </c>
      <c r="D90" s="3">
        <v>2241</v>
      </c>
      <c r="E90" s="3">
        <v>2305.75</v>
      </c>
      <c r="F90" s="4">
        <v>17767</v>
      </c>
      <c r="G90" s="20">
        <v>44628</v>
      </c>
      <c r="H90" s="38">
        <v>15747.75</v>
      </c>
      <c r="I90" s="2">
        <v>16028.75</v>
      </c>
      <c r="J90" s="2">
        <v>15671.45</v>
      </c>
      <c r="K90" s="2">
        <v>16013.45</v>
      </c>
      <c r="L90" s="5">
        <v>543600673</v>
      </c>
    </row>
    <row r="91" spans="1:12" x14ac:dyDescent="0.3">
      <c r="A91" s="20">
        <v>44629</v>
      </c>
      <c r="B91" s="23">
        <v>2316.1</v>
      </c>
      <c r="C91" s="3">
        <v>2432.5500000000002</v>
      </c>
      <c r="D91" s="3">
        <v>2292.65</v>
      </c>
      <c r="E91" s="3">
        <v>2403.85</v>
      </c>
      <c r="F91" s="4">
        <v>44876</v>
      </c>
      <c r="G91" s="20">
        <v>44629</v>
      </c>
      <c r="H91" s="38">
        <v>16078</v>
      </c>
      <c r="I91" s="2">
        <v>16418.05</v>
      </c>
      <c r="J91" s="2">
        <v>15990</v>
      </c>
      <c r="K91" s="2">
        <v>16345.35</v>
      </c>
      <c r="L91" s="5">
        <v>462231428</v>
      </c>
    </row>
    <row r="92" spans="1:12" x14ac:dyDescent="0.3">
      <c r="A92" s="20">
        <v>44630</v>
      </c>
      <c r="B92" s="23">
        <v>2451.9499999999998</v>
      </c>
      <c r="C92" s="3">
        <v>2492.5500000000002</v>
      </c>
      <c r="D92" s="3">
        <v>2406</v>
      </c>
      <c r="E92" s="3">
        <v>2419</v>
      </c>
      <c r="F92" s="4">
        <v>15100</v>
      </c>
      <c r="G92" s="20">
        <v>44630</v>
      </c>
      <c r="H92" s="38">
        <v>16757.099999999999</v>
      </c>
      <c r="I92" s="2">
        <v>16757.3</v>
      </c>
      <c r="J92" s="2">
        <v>16447.900000000001</v>
      </c>
      <c r="K92" s="2">
        <v>16594.900000000001</v>
      </c>
      <c r="L92" s="5">
        <v>486445481</v>
      </c>
    </row>
    <row r="93" spans="1:12" x14ac:dyDescent="0.3">
      <c r="A93" s="20">
        <v>44631</v>
      </c>
      <c r="B93" s="23">
        <v>2401</v>
      </c>
      <c r="C93" s="3">
        <v>2444.8000000000002</v>
      </c>
      <c r="D93" s="3">
        <v>2392</v>
      </c>
      <c r="E93" s="3">
        <v>2414.35</v>
      </c>
      <c r="F93" s="4">
        <v>9013</v>
      </c>
      <c r="G93" s="20">
        <v>44631</v>
      </c>
      <c r="H93" s="38">
        <v>16528.8</v>
      </c>
      <c r="I93" s="2">
        <v>16694.400000000001</v>
      </c>
      <c r="J93" s="2">
        <v>16470.900000000001</v>
      </c>
      <c r="K93" s="2">
        <v>16630.45</v>
      </c>
      <c r="L93" s="5">
        <v>343717045</v>
      </c>
    </row>
    <row r="94" spans="1:12" x14ac:dyDescent="0.3">
      <c r="A94" s="20">
        <v>44634</v>
      </c>
      <c r="B94" s="23">
        <v>2401</v>
      </c>
      <c r="C94" s="3">
        <v>2424.9</v>
      </c>
      <c r="D94" s="3">
        <v>2391</v>
      </c>
      <c r="E94" s="3">
        <v>2402.9499999999998</v>
      </c>
      <c r="F94" s="4">
        <v>8538</v>
      </c>
      <c r="G94" s="20">
        <v>44634</v>
      </c>
      <c r="H94" s="38">
        <v>16633.7</v>
      </c>
      <c r="I94" s="2">
        <v>16887.95</v>
      </c>
      <c r="J94" s="2">
        <v>16606.5</v>
      </c>
      <c r="K94" s="2">
        <v>16871.3</v>
      </c>
      <c r="L94" s="5">
        <v>314669685</v>
      </c>
    </row>
    <row r="95" spans="1:12" x14ac:dyDescent="0.3">
      <c r="A95" s="20">
        <v>44635</v>
      </c>
      <c r="B95" s="23">
        <v>2424.9</v>
      </c>
      <c r="C95" s="3">
        <v>2437.65</v>
      </c>
      <c r="D95" s="3">
        <v>2370</v>
      </c>
      <c r="E95" s="3">
        <v>2407.25</v>
      </c>
      <c r="F95" s="4">
        <v>34301</v>
      </c>
      <c r="G95" s="20">
        <v>44635</v>
      </c>
      <c r="H95" s="38">
        <v>16900.650000000001</v>
      </c>
      <c r="I95" s="2">
        <v>16927.75</v>
      </c>
      <c r="J95" s="2">
        <v>16555</v>
      </c>
      <c r="K95" s="2">
        <v>16663</v>
      </c>
      <c r="L95" s="5">
        <v>381631902</v>
      </c>
    </row>
    <row r="96" spans="1:12" x14ac:dyDescent="0.3">
      <c r="A96" s="20">
        <v>44636</v>
      </c>
      <c r="B96" s="23">
        <v>2449</v>
      </c>
      <c r="C96" s="3">
        <v>2449</v>
      </c>
      <c r="D96" s="3">
        <v>2391.4499999999998</v>
      </c>
      <c r="E96" s="3">
        <v>2405.75</v>
      </c>
      <c r="F96" s="4">
        <v>17458</v>
      </c>
      <c r="G96" s="20">
        <v>44636</v>
      </c>
      <c r="H96" s="38">
        <v>16876.650000000001</v>
      </c>
      <c r="I96" s="2">
        <v>16987.900000000001</v>
      </c>
      <c r="J96" s="2">
        <v>16837.849999999999</v>
      </c>
      <c r="K96" s="2">
        <v>16975.349999999999</v>
      </c>
      <c r="L96" s="5">
        <v>259973396</v>
      </c>
    </row>
    <row r="97" spans="1:12" x14ac:dyDescent="0.3">
      <c r="A97" s="20">
        <v>44637</v>
      </c>
      <c r="B97" s="23">
        <v>2417.8000000000002</v>
      </c>
      <c r="C97" s="3">
        <v>2620.8000000000002</v>
      </c>
      <c r="D97" s="3">
        <v>2417.8000000000002</v>
      </c>
      <c r="E97" s="3">
        <v>2586.85</v>
      </c>
      <c r="F97" s="4">
        <v>159447</v>
      </c>
      <c r="G97" s="20">
        <v>44637</v>
      </c>
      <c r="H97" s="38">
        <v>17202.900000000001</v>
      </c>
      <c r="I97" s="2">
        <v>17344.599999999999</v>
      </c>
      <c r="J97" s="2">
        <v>17175.75</v>
      </c>
      <c r="K97" s="2">
        <v>17287.05</v>
      </c>
      <c r="L97" s="5">
        <v>448335248</v>
      </c>
    </row>
    <row r="98" spans="1:12" x14ac:dyDescent="0.3">
      <c r="A98" s="20">
        <v>44641</v>
      </c>
      <c r="B98" s="23">
        <v>2621.75</v>
      </c>
      <c r="C98" s="3">
        <v>2699</v>
      </c>
      <c r="D98" s="3">
        <v>2575.9</v>
      </c>
      <c r="E98" s="3">
        <v>2674.45</v>
      </c>
      <c r="F98" s="4">
        <v>66593</v>
      </c>
      <c r="G98" s="20">
        <v>44641</v>
      </c>
      <c r="H98" s="38">
        <v>17329.5</v>
      </c>
      <c r="I98" s="2">
        <v>17353.349999999999</v>
      </c>
      <c r="J98" s="2">
        <v>17096.400000000001</v>
      </c>
      <c r="K98" s="2">
        <v>17117.599999999999</v>
      </c>
      <c r="L98" s="5">
        <v>285451208</v>
      </c>
    </row>
    <row r="99" spans="1:12" x14ac:dyDescent="0.3">
      <c r="A99" s="20">
        <v>44642</v>
      </c>
      <c r="B99" s="23">
        <v>2694.45</v>
      </c>
      <c r="C99" s="3">
        <v>2700</v>
      </c>
      <c r="D99" s="3">
        <v>2630</v>
      </c>
      <c r="E99" s="3">
        <v>2650.9</v>
      </c>
      <c r="F99" s="4">
        <v>19591</v>
      </c>
      <c r="G99" s="20">
        <v>44642</v>
      </c>
      <c r="H99" s="38">
        <v>17120.400000000001</v>
      </c>
      <c r="I99" s="2">
        <v>17334.400000000001</v>
      </c>
      <c r="J99" s="2">
        <v>17006.3</v>
      </c>
      <c r="K99" s="2">
        <v>17315.5</v>
      </c>
      <c r="L99" s="5">
        <v>338263468</v>
      </c>
    </row>
    <row r="100" spans="1:12" x14ac:dyDescent="0.3">
      <c r="A100" s="20">
        <v>44643</v>
      </c>
      <c r="B100" s="23">
        <v>2660</v>
      </c>
      <c r="C100" s="3">
        <v>2699</v>
      </c>
      <c r="D100" s="3">
        <v>2606</v>
      </c>
      <c r="E100" s="3">
        <v>2619.8000000000002</v>
      </c>
      <c r="F100" s="4">
        <v>28320</v>
      </c>
      <c r="G100" s="20">
        <v>44643</v>
      </c>
      <c r="H100" s="38">
        <v>17405.05</v>
      </c>
      <c r="I100" s="2">
        <v>17442.400000000001</v>
      </c>
      <c r="J100" s="2">
        <v>17199.599999999999</v>
      </c>
      <c r="K100" s="2">
        <v>17245.650000000001</v>
      </c>
      <c r="L100" s="5">
        <v>292120348</v>
      </c>
    </row>
    <row r="101" spans="1:12" x14ac:dyDescent="0.3">
      <c r="A101" s="20">
        <v>44644</v>
      </c>
      <c r="B101" s="23">
        <v>2600</v>
      </c>
      <c r="C101" s="3">
        <v>2686.8</v>
      </c>
      <c r="D101" s="3">
        <v>2600</v>
      </c>
      <c r="E101" s="3">
        <v>2658.75</v>
      </c>
      <c r="F101" s="4">
        <v>13870</v>
      </c>
      <c r="G101" s="20">
        <v>44644</v>
      </c>
      <c r="H101" s="38">
        <v>17094.95</v>
      </c>
      <c r="I101" s="2">
        <v>17291.75</v>
      </c>
      <c r="J101" s="2">
        <v>17091.150000000001</v>
      </c>
      <c r="K101" s="2">
        <v>17222.75</v>
      </c>
      <c r="L101" s="5">
        <v>290280124</v>
      </c>
    </row>
    <row r="102" spans="1:12" x14ac:dyDescent="0.3">
      <c r="A102" s="20">
        <v>44645</v>
      </c>
      <c r="B102" s="23">
        <v>2680</v>
      </c>
      <c r="C102" s="3">
        <v>2681.65</v>
      </c>
      <c r="D102" s="3">
        <v>2631</v>
      </c>
      <c r="E102" s="3">
        <v>2640.3</v>
      </c>
      <c r="F102" s="4">
        <v>19217</v>
      </c>
      <c r="G102" s="20">
        <v>44645</v>
      </c>
      <c r="H102" s="38">
        <v>17289</v>
      </c>
      <c r="I102" s="2">
        <v>17294.900000000001</v>
      </c>
      <c r="J102" s="2">
        <v>17076.55</v>
      </c>
      <c r="K102" s="2">
        <v>17153</v>
      </c>
      <c r="L102" s="5">
        <v>237115741</v>
      </c>
    </row>
    <row r="103" spans="1:12" x14ac:dyDescent="0.3">
      <c r="A103" s="20">
        <v>44648</v>
      </c>
      <c r="B103" s="23">
        <v>2659</v>
      </c>
      <c r="C103" s="3">
        <v>2763.65</v>
      </c>
      <c r="D103" s="3">
        <v>2616.35</v>
      </c>
      <c r="E103" s="3">
        <v>2731.1</v>
      </c>
      <c r="F103" s="4">
        <v>45599</v>
      </c>
      <c r="G103" s="20">
        <v>44648</v>
      </c>
      <c r="H103" s="38">
        <v>17181.849999999999</v>
      </c>
      <c r="I103" s="2">
        <v>17235.099999999999</v>
      </c>
      <c r="J103" s="2">
        <v>17003.900000000001</v>
      </c>
      <c r="K103" s="2">
        <v>17222</v>
      </c>
      <c r="L103" s="5">
        <v>253240837</v>
      </c>
    </row>
    <row r="104" spans="1:12" x14ac:dyDescent="0.3">
      <c r="A104" s="20">
        <v>44649</v>
      </c>
      <c r="B104" s="23">
        <v>2775</v>
      </c>
      <c r="C104" s="3">
        <v>2835</v>
      </c>
      <c r="D104" s="3">
        <v>2740.05</v>
      </c>
      <c r="E104" s="3">
        <v>2768.7</v>
      </c>
      <c r="F104" s="4">
        <v>43996</v>
      </c>
      <c r="G104" s="20">
        <v>44649</v>
      </c>
      <c r="H104" s="38">
        <v>17297.2</v>
      </c>
      <c r="I104" s="2">
        <v>17343.650000000001</v>
      </c>
      <c r="J104" s="2">
        <v>17235.7</v>
      </c>
      <c r="K104" s="2">
        <v>17325.3</v>
      </c>
      <c r="L104" s="5">
        <v>235149625</v>
      </c>
    </row>
    <row r="105" spans="1:12" x14ac:dyDescent="0.3">
      <c r="A105" s="20">
        <v>44650</v>
      </c>
      <c r="B105" s="23">
        <v>2799</v>
      </c>
      <c r="C105" s="3">
        <v>2816</v>
      </c>
      <c r="D105" s="3">
        <v>2751</v>
      </c>
      <c r="E105" s="3">
        <v>2757.9</v>
      </c>
      <c r="F105" s="4">
        <v>23899</v>
      </c>
      <c r="G105" s="20">
        <v>44650</v>
      </c>
      <c r="H105" s="38">
        <v>17468.150000000001</v>
      </c>
      <c r="I105" s="2">
        <v>17522.5</v>
      </c>
      <c r="J105" s="2">
        <v>17387.2</v>
      </c>
      <c r="K105" s="2">
        <v>17498.25</v>
      </c>
      <c r="L105" s="5">
        <v>505031841</v>
      </c>
    </row>
    <row r="106" spans="1:12" x14ac:dyDescent="0.3">
      <c r="A106" s="20">
        <v>44651</v>
      </c>
      <c r="B106" s="23">
        <v>2771.7</v>
      </c>
      <c r="C106" s="3">
        <v>2836</v>
      </c>
      <c r="D106" s="3">
        <v>2751</v>
      </c>
      <c r="E106" s="3">
        <v>2796.5</v>
      </c>
      <c r="F106" s="4">
        <v>31137</v>
      </c>
      <c r="G106" s="20">
        <v>44651</v>
      </c>
      <c r="H106" s="38">
        <v>17519.2</v>
      </c>
      <c r="I106" s="2">
        <v>17559.8</v>
      </c>
      <c r="J106" s="2">
        <v>17435.2</v>
      </c>
      <c r="K106" s="2">
        <v>17464.75</v>
      </c>
      <c r="L106" s="5">
        <v>281111679</v>
      </c>
    </row>
    <row r="107" spans="1:12" x14ac:dyDescent="0.3">
      <c r="A107" s="20">
        <v>44652</v>
      </c>
      <c r="B107" s="23">
        <v>2849.95</v>
      </c>
      <c r="C107" s="3">
        <v>2890</v>
      </c>
      <c r="D107" s="3">
        <v>2845.15</v>
      </c>
      <c r="E107" s="3">
        <v>2869.6</v>
      </c>
      <c r="F107" s="4">
        <v>70093</v>
      </c>
      <c r="G107" s="20">
        <v>44652</v>
      </c>
      <c r="H107" s="38">
        <v>17436.900000000001</v>
      </c>
      <c r="I107" s="2">
        <v>17703.7</v>
      </c>
      <c r="J107" s="2">
        <v>17422.7</v>
      </c>
      <c r="K107" s="2">
        <v>17670.45</v>
      </c>
      <c r="L107" s="5">
        <v>291773447</v>
      </c>
    </row>
    <row r="108" spans="1:12" x14ac:dyDescent="0.3">
      <c r="A108" s="20">
        <v>44655</v>
      </c>
      <c r="B108" s="23">
        <v>2890</v>
      </c>
      <c r="C108" s="3">
        <v>2920</v>
      </c>
      <c r="D108" s="3">
        <v>2851</v>
      </c>
      <c r="E108" s="3">
        <v>2875.15</v>
      </c>
      <c r="F108" s="4">
        <v>29688</v>
      </c>
      <c r="G108" s="20">
        <v>44655</v>
      </c>
      <c r="H108" s="38">
        <v>17809.099999999999</v>
      </c>
      <c r="I108" s="2">
        <v>18114.650000000001</v>
      </c>
      <c r="J108" s="2">
        <v>17791.400000000001</v>
      </c>
      <c r="K108" s="2">
        <v>18053.400000000001</v>
      </c>
      <c r="L108" s="5">
        <v>345526502</v>
      </c>
    </row>
    <row r="109" spans="1:12" x14ac:dyDescent="0.3">
      <c r="A109" s="20">
        <v>44656</v>
      </c>
      <c r="B109" s="23">
        <v>2852</v>
      </c>
      <c r="C109" s="3">
        <v>2985.5</v>
      </c>
      <c r="D109" s="3">
        <v>2851</v>
      </c>
      <c r="E109" s="3">
        <v>2960.65</v>
      </c>
      <c r="F109" s="4">
        <v>63591</v>
      </c>
      <c r="G109" s="20">
        <v>44656</v>
      </c>
      <c r="H109" s="38">
        <v>18080.599999999999</v>
      </c>
      <c r="I109" s="2">
        <v>18095.45</v>
      </c>
      <c r="J109" s="2">
        <v>17921.55</v>
      </c>
      <c r="K109" s="2">
        <v>17957.400000000001</v>
      </c>
      <c r="L109" s="5">
        <v>283453612</v>
      </c>
    </row>
    <row r="110" spans="1:12" x14ac:dyDescent="0.3">
      <c r="A110" s="20">
        <v>44657</v>
      </c>
      <c r="B110" s="23">
        <v>3040</v>
      </c>
      <c r="C110" s="3">
        <v>3189.95</v>
      </c>
      <c r="D110" s="3">
        <v>2945.4</v>
      </c>
      <c r="E110" s="3">
        <v>2972.6</v>
      </c>
      <c r="F110" s="4">
        <v>280596</v>
      </c>
      <c r="G110" s="20">
        <v>44657</v>
      </c>
      <c r="H110" s="38">
        <v>17842.75</v>
      </c>
      <c r="I110" s="2">
        <v>17901</v>
      </c>
      <c r="J110" s="2">
        <v>17779.849999999999</v>
      </c>
      <c r="K110" s="2">
        <v>17807.650000000001</v>
      </c>
      <c r="L110" s="5">
        <v>328824420</v>
      </c>
    </row>
    <row r="111" spans="1:12" x14ac:dyDescent="0.3">
      <c r="A111" s="20">
        <v>44658</v>
      </c>
      <c r="B111" s="23">
        <v>2965</v>
      </c>
      <c r="C111" s="3">
        <v>3017.2</v>
      </c>
      <c r="D111" s="3">
        <v>2936.75</v>
      </c>
      <c r="E111" s="3">
        <v>2945.45</v>
      </c>
      <c r="F111" s="4">
        <v>35911</v>
      </c>
      <c r="G111" s="20">
        <v>44658</v>
      </c>
      <c r="H111" s="38">
        <v>17723.3</v>
      </c>
      <c r="I111" s="2">
        <v>17787.5</v>
      </c>
      <c r="J111" s="2">
        <v>17623.7</v>
      </c>
      <c r="K111" s="2">
        <v>17639.55</v>
      </c>
      <c r="L111" s="5">
        <v>308840215</v>
      </c>
    </row>
    <row r="112" spans="1:12" x14ac:dyDescent="0.3">
      <c r="A112" s="20">
        <v>44659</v>
      </c>
      <c r="B112" s="23">
        <v>2989</v>
      </c>
      <c r="C112" s="3">
        <v>3020</v>
      </c>
      <c r="D112" s="3">
        <v>2951.05</v>
      </c>
      <c r="E112" s="3">
        <v>3000.05</v>
      </c>
      <c r="F112" s="4">
        <v>39138</v>
      </c>
      <c r="G112" s="20">
        <v>44659</v>
      </c>
      <c r="H112" s="38">
        <v>17698.150000000001</v>
      </c>
      <c r="I112" s="2">
        <v>17842.75</v>
      </c>
      <c r="J112" s="2">
        <v>17600.55</v>
      </c>
      <c r="K112" s="2">
        <v>17784.349999999999</v>
      </c>
      <c r="L112" s="5">
        <v>274447433</v>
      </c>
    </row>
    <row r="113" spans="1:12" x14ac:dyDescent="0.3">
      <c r="A113" s="20">
        <v>44662</v>
      </c>
      <c r="B113" s="23">
        <v>3048</v>
      </c>
      <c r="C113" s="3">
        <v>3070</v>
      </c>
      <c r="D113" s="3">
        <v>2971</v>
      </c>
      <c r="E113" s="3">
        <v>3020.4</v>
      </c>
      <c r="F113" s="4">
        <v>27834</v>
      </c>
      <c r="G113" s="20">
        <v>44662</v>
      </c>
      <c r="H113" s="38">
        <v>17740.900000000001</v>
      </c>
      <c r="I113" s="2">
        <v>17779.05</v>
      </c>
      <c r="J113" s="2">
        <v>17650.95</v>
      </c>
      <c r="K113" s="2">
        <v>17674.95</v>
      </c>
      <c r="L113" s="5">
        <v>251701846</v>
      </c>
    </row>
    <row r="114" spans="1:12" x14ac:dyDescent="0.3">
      <c r="A114" s="20">
        <v>44663</v>
      </c>
      <c r="B114" s="23">
        <v>3035</v>
      </c>
      <c r="C114" s="3">
        <v>3047.15</v>
      </c>
      <c r="D114" s="3">
        <v>2976</v>
      </c>
      <c r="E114" s="3">
        <v>2984.2</v>
      </c>
      <c r="F114" s="4">
        <v>25879</v>
      </c>
      <c r="G114" s="20">
        <v>44663</v>
      </c>
      <c r="H114" s="38">
        <v>17584.849999999999</v>
      </c>
      <c r="I114" s="2">
        <v>17595.3</v>
      </c>
      <c r="J114" s="2">
        <v>17442.349999999999</v>
      </c>
      <c r="K114" s="2">
        <v>17530.3</v>
      </c>
      <c r="L114" s="5">
        <v>266029060</v>
      </c>
    </row>
    <row r="115" spans="1:12" x14ac:dyDescent="0.3">
      <c r="A115" s="20">
        <v>44664</v>
      </c>
      <c r="B115" s="23">
        <v>3046</v>
      </c>
      <c r="C115" s="3">
        <v>3046</v>
      </c>
      <c r="D115" s="3">
        <v>2971</v>
      </c>
      <c r="E115" s="3">
        <v>2987.95</v>
      </c>
      <c r="F115" s="4">
        <v>20877</v>
      </c>
      <c r="G115" s="20">
        <v>44664</v>
      </c>
      <c r="H115" s="38">
        <v>17599.900000000001</v>
      </c>
      <c r="I115" s="2">
        <v>17663.650000000001</v>
      </c>
      <c r="J115" s="2">
        <v>17457.400000000001</v>
      </c>
      <c r="K115" s="2">
        <v>17475.650000000001</v>
      </c>
      <c r="L115" s="5">
        <v>245061941</v>
      </c>
    </row>
    <row r="116" spans="1:12" x14ac:dyDescent="0.3">
      <c r="A116" s="20">
        <v>44669</v>
      </c>
      <c r="B116" s="23">
        <v>2960.8</v>
      </c>
      <c r="C116" s="3">
        <v>3049</v>
      </c>
      <c r="D116" s="3">
        <v>2941</v>
      </c>
      <c r="E116" s="3">
        <v>3036.15</v>
      </c>
      <c r="F116" s="4">
        <v>31016</v>
      </c>
      <c r="G116" s="20">
        <v>44669</v>
      </c>
      <c r="H116" s="38">
        <v>17183.45</v>
      </c>
      <c r="I116" s="2">
        <v>17237.75</v>
      </c>
      <c r="J116" s="2">
        <v>17067.849999999999</v>
      </c>
      <c r="K116" s="2">
        <v>17173.650000000001</v>
      </c>
      <c r="L116" s="5">
        <v>376130248</v>
      </c>
    </row>
    <row r="117" spans="1:12" x14ac:dyDescent="0.3">
      <c r="A117" s="20">
        <v>44670</v>
      </c>
      <c r="B117" s="23">
        <v>3039.95</v>
      </c>
      <c r="C117" s="3">
        <v>3045.1</v>
      </c>
      <c r="D117" s="3">
        <v>2968.1</v>
      </c>
      <c r="E117" s="3">
        <v>2994.8</v>
      </c>
      <c r="F117" s="4">
        <v>19986</v>
      </c>
      <c r="G117" s="20">
        <v>44670</v>
      </c>
      <c r="H117" s="38">
        <v>17258.95</v>
      </c>
      <c r="I117" s="2">
        <v>17275.650000000001</v>
      </c>
      <c r="J117" s="2">
        <v>16824.7</v>
      </c>
      <c r="K117" s="2">
        <v>16958.650000000001</v>
      </c>
      <c r="L117" s="5">
        <v>401399563</v>
      </c>
    </row>
    <row r="118" spans="1:12" x14ac:dyDescent="0.3">
      <c r="A118" s="20">
        <v>44671</v>
      </c>
      <c r="B118" s="23">
        <v>2994.7</v>
      </c>
      <c r="C118" s="3">
        <v>3007.75</v>
      </c>
      <c r="D118" s="3">
        <v>2939.1</v>
      </c>
      <c r="E118" s="3">
        <v>2963.3</v>
      </c>
      <c r="F118" s="4">
        <v>14127</v>
      </c>
      <c r="G118" s="20">
        <v>44671</v>
      </c>
      <c r="H118" s="38">
        <v>17045.25</v>
      </c>
      <c r="I118" s="2">
        <v>17186.900000000001</v>
      </c>
      <c r="J118" s="2">
        <v>16978.95</v>
      </c>
      <c r="K118" s="2">
        <v>17136.55</v>
      </c>
      <c r="L118" s="5">
        <v>286069736</v>
      </c>
    </row>
    <row r="119" spans="1:12" x14ac:dyDescent="0.3">
      <c r="A119" s="20">
        <v>44672</v>
      </c>
      <c r="B119" s="23">
        <v>2991.35</v>
      </c>
      <c r="C119" s="3">
        <v>3014.45</v>
      </c>
      <c r="D119" s="3">
        <v>2971</v>
      </c>
      <c r="E119" s="3">
        <v>2985.45</v>
      </c>
      <c r="F119" s="4">
        <v>9452</v>
      </c>
      <c r="G119" s="20">
        <v>44672</v>
      </c>
      <c r="H119" s="38">
        <v>17234.599999999999</v>
      </c>
      <c r="I119" s="2">
        <v>17414.7</v>
      </c>
      <c r="J119" s="2">
        <v>17215.5</v>
      </c>
      <c r="K119" s="2">
        <v>17392.599999999999</v>
      </c>
      <c r="L119" s="5">
        <v>285200022</v>
      </c>
    </row>
    <row r="120" spans="1:12" x14ac:dyDescent="0.3">
      <c r="A120" s="20">
        <v>44673</v>
      </c>
      <c r="B120" s="23">
        <v>2965</v>
      </c>
      <c r="C120" s="3">
        <v>3012.5</v>
      </c>
      <c r="D120" s="3">
        <v>2961</v>
      </c>
      <c r="E120" s="3">
        <v>2969.6</v>
      </c>
      <c r="F120" s="4">
        <v>30690</v>
      </c>
      <c r="G120" s="20">
        <v>44673</v>
      </c>
      <c r="H120" s="38">
        <v>17242.75</v>
      </c>
      <c r="I120" s="2">
        <v>17315.3</v>
      </c>
      <c r="J120" s="2">
        <v>17149.2</v>
      </c>
      <c r="K120" s="2">
        <v>17171.95</v>
      </c>
      <c r="L120" s="5">
        <v>262739740</v>
      </c>
    </row>
    <row r="121" spans="1:12" x14ac:dyDescent="0.3">
      <c r="A121" s="20">
        <v>44676</v>
      </c>
      <c r="B121" s="23">
        <v>2968</v>
      </c>
      <c r="C121" s="3">
        <v>2969.55</v>
      </c>
      <c r="D121" s="3">
        <v>2840</v>
      </c>
      <c r="E121" s="3">
        <v>2850.3</v>
      </c>
      <c r="F121" s="4">
        <v>21193</v>
      </c>
      <c r="G121" s="20">
        <v>44676</v>
      </c>
      <c r="H121" s="38">
        <v>17009.05</v>
      </c>
      <c r="I121" s="2">
        <v>17054.3</v>
      </c>
      <c r="J121" s="2">
        <v>16888.7</v>
      </c>
      <c r="K121" s="2">
        <v>16953.95</v>
      </c>
      <c r="L121" s="5">
        <v>275685925</v>
      </c>
    </row>
    <row r="122" spans="1:12" x14ac:dyDescent="0.3">
      <c r="A122" s="20">
        <v>44677</v>
      </c>
      <c r="B122" s="23">
        <v>2861</v>
      </c>
      <c r="C122" s="3">
        <v>2932.45</v>
      </c>
      <c r="D122" s="3">
        <v>2820.4</v>
      </c>
      <c r="E122" s="3">
        <v>2833</v>
      </c>
      <c r="F122" s="4">
        <v>28700</v>
      </c>
      <c r="G122" s="20">
        <v>44677</v>
      </c>
      <c r="H122" s="38">
        <v>17121.3</v>
      </c>
      <c r="I122" s="2">
        <v>17223.849999999999</v>
      </c>
      <c r="J122" s="2">
        <v>17064.45</v>
      </c>
      <c r="K122" s="2">
        <v>17200.8</v>
      </c>
      <c r="L122" s="5">
        <v>261065753</v>
      </c>
    </row>
    <row r="123" spans="1:12" x14ac:dyDescent="0.3">
      <c r="A123" s="20">
        <v>44678</v>
      </c>
      <c r="B123" s="23">
        <v>2821</v>
      </c>
      <c r="C123" s="3">
        <v>2855</v>
      </c>
      <c r="D123" s="3">
        <v>2733.05</v>
      </c>
      <c r="E123" s="3">
        <v>2765.2</v>
      </c>
      <c r="F123" s="4">
        <v>60886</v>
      </c>
      <c r="G123" s="20">
        <v>44678</v>
      </c>
      <c r="H123" s="38">
        <v>17073.349999999999</v>
      </c>
      <c r="I123" s="2">
        <v>17110.7</v>
      </c>
      <c r="J123" s="2">
        <v>16958.45</v>
      </c>
      <c r="K123" s="2">
        <v>17038.400000000001</v>
      </c>
      <c r="L123" s="5">
        <v>265140480</v>
      </c>
    </row>
    <row r="124" spans="1:12" x14ac:dyDescent="0.3">
      <c r="A124" s="20">
        <v>44679</v>
      </c>
      <c r="B124" s="23">
        <v>2779.05</v>
      </c>
      <c r="C124" s="3">
        <v>2847.95</v>
      </c>
      <c r="D124" s="3">
        <v>2766.95</v>
      </c>
      <c r="E124" s="3">
        <v>2788.5</v>
      </c>
      <c r="F124" s="4">
        <v>14918</v>
      </c>
      <c r="G124" s="20">
        <v>44679</v>
      </c>
      <c r="H124" s="38">
        <v>17189.5</v>
      </c>
      <c r="I124" s="2">
        <v>17322.5</v>
      </c>
      <c r="J124" s="2">
        <v>17071.05</v>
      </c>
      <c r="K124" s="2">
        <v>17245.05</v>
      </c>
      <c r="L124" s="5">
        <v>312914417</v>
      </c>
    </row>
    <row r="125" spans="1:12" x14ac:dyDescent="0.3">
      <c r="A125" s="20">
        <v>44680</v>
      </c>
      <c r="B125" s="23">
        <v>2819.9</v>
      </c>
      <c r="C125" s="3">
        <v>2844.2</v>
      </c>
      <c r="D125" s="3">
        <v>2741</v>
      </c>
      <c r="E125" s="3">
        <v>2760.9</v>
      </c>
      <c r="F125" s="4">
        <v>19785</v>
      </c>
      <c r="G125" s="20">
        <v>44680</v>
      </c>
      <c r="H125" s="38">
        <v>17329.25</v>
      </c>
      <c r="I125" s="2">
        <v>17377.650000000001</v>
      </c>
      <c r="J125" s="2">
        <v>17053.25</v>
      </c>
      <c r="K125" s="2">
        <v>17102.55</v>
      </c>
      <c r="L125" s="5">
        <v>336243642</v>
      </c>
    </row>
    <row r="126" spans="1:12" x14ac:dyDescent="0.3">
      <c r="A126" s="20">
        <v>44683</v>
      </c>
      <c r="B126" s="23">
        <v>2798.95</v>
      </c>
      <c r="C126" s="3">
        <v>2949.9</v>
      </c>
      <c r="D126" s="3">
        <v>2720.05</v>
      </c>
      <c r="E126" s="3">
        <v>2918.95</v>
      </c>
      <c r="F126" s="4">
        <v>78486</v>
      </c>
      <c r="G126" s="20">
        <v>44683</v>
      </c>
      <c r="H126" s="38">
        <v>16924.45</v>
      </c>
      <c r="I126" s="2">
        <v>17092.25</v>
      </c>
      <c r="J126" s="2">
        <v>16917.25</v>
      </c>
      <c r="K126" s="2">
        <v>17069.099999999999</v>
      </c>
      <c r="L126" s="5">
        <v>278155513</v>
      </c>
    </row>
    <row r="127" spans="1:12" x14ac:dyDescent="0.3">
      <c r="A127" s="20">
        <v>44685</v>
      </c>
      <c r="B127" s="23">
        <v>3070</v>
      </c>
      <c r="C127" s="3">
        <v>3150</v>
      </c>
      <c r="D127" s="3">
        <v>2951</v>
      </c>
      <c r="E127" s="3">
        <v>2997.45</v>
      </c>
      <c r="F127" s="4">
        <v>205063</v>
      </c>
      <c r="G127" s="20">
        <v>44685</v>
      </c>
      <c r="H127" s="38">
        <v>17096.599999999999</v>
      </c>
      <c r="I127" s="2">
        <v>17132.849999999999</v>
      </c>
      <c r="J127" s="2">
        <v>16623.95</v>
      </c>
      <c r="K127" s="2">
        <v>16677.599999999999</v>
      </c>
      <c r="L127" s="5">
        <v>310632799</v>
      </c>
    </row>
    <row r="128" spans="1:12" x14ac:dyDescent="0.3">
      <c r="A128" s="20">
        <v>44686</v>
      </c>
      <c r="B128" s="23">
        <v>3114</v>
      </c>
      <c r="C128" s="3">
        <v>3114</v>
      </c>
      <c r="D128" s="3">
        <v>2973.15</v>
      </c>
      <c r="E128" s="3">
        <v>2998.9</v>
      </c>
      <c r="F128" s="4">
        <v>73080</v>
      </c>
      <c r="G128" s="20">
        <v>44686</v>
      </c>
      <c r="H128" s="38">
        <v>16854.75</v>
      </c>
      <c r="I128" s="2">
        <v>16945.7</v>
      </c>
      <c r="J128" s="2">
        <v>16651.849999999999</v>
      </c>
      <c r="K128" s="2">
        <v>16682.650000000001</v>
      </c>
      <c r="L128" s="5">
        <v>265793403</v>
      </c>
    </row>
    <row r="129" spans="1:12" x14ac:dyDescent="0.3">
      <c r="A129" s="20">
        <v>44687</v>
      </c>
      <c r="B129" s="23">
        <v>2980</v>
      </c>
      <c r="C129" s="3">
        <v>3005.6</v>
      </c>
      <c r="D129" s="3">
        <v>2936</v>
      </c>
      <c r="E129" s="3">
        <v>2983.65</v>
      </c>
      <c r="F129" s="4">
        <v>59848</v>
      </c>
      <c r="G129" s="20">
        <v>44687</v>
      </c>
      <c r="H129" s="38">
        <v>16415.55</v>
      </c>
      <c r="I129" s="2">
        <v>16484.2</v>
      </c>
      <c r="J129" s="2">
        <v>16340.9</v>
      </c>
      <c r="K129" s="2">
        <v>16411.25</v>
      </c>
      <c r="L129" s="5">
        <v>300527719</v>
      </c>
    </row>
    <row r="130" spans="1:12" x14ac:dyDescent="0.3">
      <c r="A130" s="20">
        <v>44690</v>
      </c>
      <c r="B130" s="23">
        <v>2984</v>
      </c>
      <c r="C130" s="3">
        <v>3007.95</v>
      </c>
      <c r="D130" s="3">
        <v>2900.65</v>
      </c>
      <c r="E130" s="3">
        <v>2983.65</v>
      </c>
      <c r="F130" s="4">
        <v>36245</v>
      </c>
      <c r="G130" s="20">
        <v>44690</v>
      </c>
      <c r="H130" s="38">
        <v>16227.7</v>
      </c>
      <c r="I130" s="2">
        <v>16403.7</v>
      </c>
      <c r="J130" s="2">
        <v>16142.1</v>
      </c>
      <c r="K130" s="2">
        <v>16301.85</v>
      </c>
      <c r="L130" s="5">
        <v>288402950</v>
      </c>
    </row>
    <row r="131" spans="1:12" x14ac:dyDescent="0.3">
      <c r="A131" s="20">
        <v>44691</v>
      </c>
      <c r="B131" s="23">
        <v>2983.65</v>
      </c>
      <c r="C131" s="3">
        <v>3027.45</v>
      </c>
      <c r="D131" s="3">
        <v>2880</v>
      </c>
      <c r="E131" s="3">
        <v>2902.3</v>
      </c>
      <c r="F131" s="4">
        <v>42082</v>
      </c>
      <c r="G131" s="20">
        <v>44691</v>
      </c>
      <c r="H131" s="38">
        <v>16248.9</v>
      </c>
      <c r="I131" s="2">
        <v>16404.55</v>
      </c>
      <c r="J131" s="2">
        <v>16197.3</v>
      </c>
      <c r="K131" s="2">
        <v>16240.05</v>
      </c>
      <c r="L131" s="5">
        <v>283061200</v>
      </c>
    </row>
    <row r="132" spans="1:12" x14ac:dyDescent="0.3">
      <c r="A132" s="20">
        <v>44692</v>
      </c>
      <c r="B132" s="23">
        <v>2949.95</v>
      </c>
      <c r="C132" s="3">
        <v>2963.95</v>
      </c>
      <c r="D132" s="3">
        <v>2795</v>
      </c>
      <c r="E132" s="3">
        <v>2820.35</v>
      </c>
      <c r="F132" s="4">
        <v>37683</v>
      </c>
      <c r="G132" s="20">
        <v>44692</v>
      </c>
      <c r="H132" s="38">
        <v>16270.05</v>
      </c>
      <c r="I132" s="2">
        <v>16318.75</v>
      </c>
      <c r="J132" s="2">
        <v>15992.6</v>
      </c>
      <c r="K132" s="2">
        <v>16167.1</v>
      </c>
      <c r="L132" s="5">
        <v>284294438</v>
      </c>
    </row>
    <row r="133" spans="1:12" x14ac:dyDescent="0.3">
      <c r="A133" s="20">
        <v>44693</v>
      </c>
      <c r="B133" s="23">
        <v>2811.45</v>
      </c>
      <c r="C133" s="3">
        <v>2829.9</v>
      </c>
      <c r="D133" s="3">
        <v>2751</v>
      </c>
      <c r="E133" s="3">
        <v>2781.1</v>
      </c>
      <c r="F133" s="4">
        <v>23258</v>
      </c>
      <c r="G133" s="20">
        <v>44693</v>
      </c>
      <c r="H133" s="38">
        <v>16021.1</v>
      </c>
      <c r="I133" s="2">
        <v>16041.95</v>
      </c>
      <c r="J133" s="2">
        <v>15735.75</v>
      </c>
      <c r="K133" s="2">
        <v>15808</v>
      </c>
      <c r="L133" s="5">
        <v>314921678</v>
      </c>
    </row>
    <row r="134" spans="1:12" x14ac:dyDescent="0.3">
      <c r="A134" s="20">
        <v>44694</v>
      </c>
      <c r="B134" s="23">
        <v>2815</v>
      </c>
      <c r="C134" s="3">
        <v>2819</v>
      </c>
      <c r="D134" s="3">
        <v>2771</v>
      </c>
      <c r="E134" s="3">
        <v>2783.25</v>
      </c>
      <c r="F134" s="4">
        <v>24399</v>
      </c>
      <c r="G134" s="20">
        <v>44694</v>
      </c>
      <c r="H134" s="38">
        <v>15977</v>
      </c>
      <c r="I134" s="2">
        <v>16083.6</v>
      </c>
      <c r="J134" s="2">
        <v>15740.85</v>
      </c>
      <c r="K134" s="2">
        <v>15782.15</v>
      </c>
      <c r="L134" s="5">
        <v>369135540</v>
      </c>
    </row>
    <row r="135" spans="1:12" x14ac:dyDescent="0.3">
      <c r="A135" s="20">
        <v>44697</v>
      </c>
      <c r="B135" s="23">
        <v>2790.15</v>
      </c>
      <c r="C135" s="3">
        <v>2806.45</v>
      </c>
      <c r="D135" s="3">
        <v>2755.55</v>
      </c>
      <c r="E135" s="3">
        <v>2795.1</v>
      </c>
      <c r="F135" s="4">
        <v>18302</v>
      </c>
      <c r="G135" s="20">
        <v>44697</v>
      </c>
      <c r="H135" s="38">
        <v>15845.1</v>
      </c>
      <c r="I135" s="2">
        <v>15977.95</v>
      </c>
      <c r="J135" s="2">
        <v>15739.65</v>
      </c>
      <c r="K135" s="2">
        <v>15842.3</v>
      </c>
      <c r="L135" s="5">
        <v>217646558</v>
      </c>
    </row>
    <row r="136" spans="1:12" x14ac:dyDescent="0.3">
      <c r="A136" s="20">
        <v>44698</v>
      </c>
      <c r="B136" s="23">
        <v>2811.7</v>
      </c>
      <c r="C136" s="3">
        <v>2853.55</v>
      </c>
      <c r="D136" s="3">
        <v>2783.95</v>
      </c>
      <c r="E136" s="3">
        <v>2845.9</v>
      </c>
      <c r="F136" s="4">
        <v>34718</v>
      </c>
      <c r="G136" s="20">
        <v>44698</v>
      </c>
      <c r="H136" s="38">
        <v>15912.6</v>
      </c>
      <c r="I136" s="2">
        <v>16284.25</v>
      </c>
      <c r="J136" s="2">
        <v>15900.8</v>
      </c>
      <c r="K136" s="2">
        <v>16259.3</v>
      </c>
      <c r="L136" s="5">
        <v>295687774</v>
      </c>
    </row>
    <row r="137" spans="1:12" x14ac:dyDescent="0.3">
      <c r="A137" s="20">
        <v>44699</v>
      </c>
      <c r="B137" s="23">
        <v>2900</v>
      </c>
      <c r="C137" s="3">
        <v>2923.9</v>
      </c>
      <c r="D137" s="3">
        <v>2810</v>
      </c>
      <c r="E137" s="3">
        <v>2886.95</v>
      </c>
      <c r="F137" s="4">
        <v>23015</v>
      </c>
      <c r="G137" s="20">
        <v>44699</v>
      </c>
      <c r="H137" s="38">
        <v>16318.15</v>
      </c>
      <c r="I137" s="2">
        <v>16399.8</v>
      </c>
      <c r="J137" s="2">
        <v>16211.2</v>
      </c>
      <c r="K137" s="2">
        <v>16240.3</v>
      </c>
      <c r="L137" s="5">
        <v>290441105</v>
      </c>
    </row>
    <row r="138" spans="1:12" x14ac:dyDescent="0.3">
      <c r="A138" s="20">
        <v>44700</v>
      </c>
      <c r="B138" s="23">
        <v>2860.2</v>
      </c>
      <c r="C138" s="3">
        <v>2916.8</v>
      </c>
      <c r="D138" s="3">
        <v>2801.2</v>
      </c>
      <c r="E138" s="3">
        <v>2884.4</v>
      </c>
      <c r="F138" s="4">
        <v>27432</v>
      </c>
      <c r="G138" s="20">
        <v>44700</v>
      </c>
      <c r="H138" s="38">
        <v>15917.4</v>
      </c>
      <c r="I138" s="2">
        <v>15984.75</v>
      </c>
      <c r="J138" s="2">
        <v>15775.2</v>
      </c>
      <c r="K138" s="2">
        <v>15809.4</v>
      </c>
      <c r="L138" s="5">
        <v>313876082</v>
      </c>
    </row>
    <row r="139" spans="1:12" x14ac:dyDescent="0.3">
      <c r="A139" s="20">
        <v>44701</v>
      </c>
      <c r="B139" s="23">
        <v>2937.6</v>
      </c>
      <c r="C139" s="3">
        <v>2975</v>
      </c>
      <c r="D139" s="3">
        <v>2761.35</v>
      </c>
      <c r="E139" s="3">
        <v>2797.35</v>
      </c>
      <c r="F139" s="4">
        <v>47070</v>
      </c>
      <c r="G139" s="20">
        <v>44701</v>
      </c>
      <c r="H139" s="38">
        <v>16043.8</v>
      </c>
      <c r="I139" s="2">
        <v>16283.05</v>
      </c>
      <c r="J139" s="2">
        <v>16003.85</v>
      </c>
      <c r="K139" s="2">
        <v>16266.15</v>
      </c>
      <c r="L139" s="5">
        <v>252402013</v>
      </c>
    </row>
    <row r="140" spans="1:12" x14ac:dyDescent="0.3">
      <c r="A140" s="20">
        <v>44704</v>
      </c>
      <c r="B140" s="23">
        <v>2797.3</v>
      </c>
      <c r="C140" s="3">
        <v>2837</v>
      </c>
      <c r="D140" s="3">
        <v>2650</v>
      </c>
      <c r="E140" s="3">
        <v>2683.55</v>
      </c>
      <c r="F140" s="4">
        <v>27762</v>
      </c>
      <c r="G140" s="20">
        <v>44704</v>
      </c>
      <c r="H140" s="38">
        <v>16290.95</v>
      </c>
      <c r="I140" s="2">
        <v>16414.7</v>
      </c>
      <c r="J140" s="2">
        <v>16185.75</v>
      </c>
      <c r="K140" s="2">
        <v>16214.7</v>
      </c>
      <c r="L140" s="5">
        <v>293829853</v>
      </c>
    </row>
    <row r="141" spans="1:12" x14ac:dyDescent="0.3">
      <c r="A141" s="20">
        <v>44705</v>
      </c>
      <c r="B141" s="23">
        <v>2683.55</v>
      </c>
      <c r="C141" s="3">
        <v>2780</v>
      </c>
      <c r="D141" s="3">
        <v>2683.55</v>
      </c>
      <c r="E141" s="3">
        <v>2723.25</v>
      </c>
      <c r="F141" s="4">
        <v>53658</v>
      </c>
      <c r="G141" s="20">
        <v>44705</v>
      </c>
      <c r="H141" s="38">
        <v>16225.55</v>
      </c>
      <c r="I141" s="2">
        <v>16262.8</v>
      </c>
      <c r="J141" s="2">
        <v>16078.6</v>
      </c>
      <c r="K141" s="2">
        <v>16125.15</v>
      </c>
      <c r="L141" s="5">
        <v>249778296</v>
      </c>
    </row>
    <row r="142" spans="1:12" x14ac:dyDescent="0.3">
      <c r="A142" s="20">
        <v>44706</v>
      </c>
      <c r="B142" s="23">
        <v>2723.25</v>
      </c>
      <c r="C142" s="3">
        <v>2775</v>
      </c>
      <c r="D142" s="3">
        <v>2556</v>
      </c>
      <c r="E142" s="3">
        <v>2579.1999999999998</v>
      </c>
      <c r="F142" s="4">
        <v>34470</v>
      </c>
      <c r="G142" s="20">
        <v>44706</v>
      </c>
      <c r="H142" s="38">
        <v>16196.35</v>
      </c>
      <c r="I142" s="2">
        <v>16223.35</v>
      </c>
      <c r="J142" s="2">
        <v>16006.95</v>
      </c>
      <c r="K142" s="2">
        <v>16025.8</v>
      </c>
      <c r="L142" s="5">
        <v>243342347</v>
      </c>
    </row>
    <row r="143" spans="1:12" x14ac:dyDescent="0.3">
      <c r="A143" s="20">
        <v>44707</v>
      </c>
      <c r="B143" s="23">
        <v>2585.6</v>
      </c>
      <c r="C143" s="3">
        <v>2620</v>
      </c>
      <c r="D143" s="3">
        <v>2520</v>
      </c>
      <c r="E143" s="3">
        <v>2561.65</v>
      </c>
      <c r="F143" s="4">
        <v>40285</v>
      </c>
      <c r="G143" s="20">
        <v>44707</v>
      </c>
      <c r="H143" s="38">
        <v>16105</v>
      </c>
      <c r="I143" s="2">
        <v>16204.45</v>
      </c>
      <c r="J143" s="2">
        <v>15903.7</v>
      </c>
      <c r="K143" s="2">
        <v>16170.15</v>
      </c>
      <c r="L143" s="5">
        <v>314305739</v>
      </c>
    </row>
    <row r="144" spans="1:12" x14ac:dyDescent="0.3">
      <c r="A144" s="20">
        <v>44708</v>
      </c>
      <c r="B144" s="23">
        <v>2576.35</v>
      </c>
      <c r="C144" s="3">
        <v>2620</v>
      </c>
      <c r="D144" s="3">
        <v>2478.4499999999998</v>
      </c>
      <c r="E144" s="3">
        <v>2571.4</v>
      </c>
      <c r="F144" s="4">
        <v>37527</v>
      </c>
      <c r="G144" s="20">
        <v>44708</v>
      </c>
      <c r="H144" s="38">
        <v>16296.6</v>
      </c>
      <c r="I144" s="2">
        <v>16370.6</v>
      </c>
      <c r="J144" s="2">
        <v>16221.95</v>
      </c>
      <c r="K144" s="2">
        <v>16352.45</v>
      </c>
      <c r="L144" s="5">
        <v>274064956</v>
      </c>
    </row>
    <row r="145" spans="1:12" x14ac:dyDescent="0.3">
      <c r="A145" s="20">
        <v>44711</v>
      </c>
      <c r="B145" s="23">
        <v>2600</v>
      </c>
      <c r="C145" s="3">
        <v>2738.8</v>
      </c>
      <c r="D145" s="3">
        <v>2598</v>
      </c>
      <c r="E145" s="3">
        <v>2706.9</v>
      </c>
      <c r="F145" s="4">
        <v>46537</v>
      </c>
      <c r="G145" s="20">
        <v>44711</v>
      </c>
      <c r="H145" s="38">
        <v>16527.900000000001</v>
      </c>
      <c r="I145" s="2">
        <v>16695.5</v>
      </c>
      <c r="J145" s="2">
        <v>16506.150000000001</v>
      </c>
      <c r="K145" s="2">
        <v>16661.400000000001</v>
      </c>
      <c r="L145" s="5">
        <v>251400757</v>
      </c>
    </row>
    <row r="146" spans="1:12" x14ac:dyDescent="0.3">
      <c r="A146" s="20">
        <v>44712</v>
      </c>
      <c r="B146" s="23">
        <v>2709.2</v>
      </c>
      <c r="C146" s="3">
        <v>2735.25</v>
      </c>
      <c r="D146" s="3">
        <v>2590.1</v>
      </c>
      <c r="E146" s="3">
        <v>2620.1</v>
      </c>
      <c r="F146" s="4">
        <v>68027</v>
      </c>
      <c r="G146" s="20">
        <v>44712</v>
      </c>
      <c r="H146" s="38">
        <v>16578.45</v>
      </c>
      <c r="I146" s="2">
        <v>16690.75</v>
      </c>
      <c r="J146" s="2">
        <v>16521.900000000001</v>
      </c>
      <c r="K146" s="2">
        <v>16584.55</v>
      </c>
      <c r="L146" s="5">
        <v>651613610</v>
      </c>
    </row>
    <row r="147" spans="1:12" x14ac:dyDescent="0.3">
      <c r="A147" s="20">
        <v>44713</v>
      </c>
      <c r="B147" s="23">
        <v>2635</v>
      </c>
      <c r="C147" s="3">
        <v>2663.2</v>
      </c>
      <c r="D147" s="3">
        <v>2593</v>
      </c>
      <c r="E147" s="3">
        <v>2620.65</v>
      </c>
      <c r="F147" s="4">
        <v>120672</v>
      </c>
      <c r="G147" s="20">
        <v>44713</v>
      </c>
      <c r="H147" s="38">
        <v>16594.400000000001</v>
      </c>
      <c r="I147" s="2">
        <v>16649.2</v>
      </c>
      <c r="J147" s="2">
        <v>16438.849999999999</v>
      </c>
      <c r="K147" s="2">
        <v>16522.75</v>
      </c>
      <c r="L147" s="5">
        <v>249619038</v>
      </c>
    </row>
    <row r="148" spans="1:12" x14ac:dyDescent="0.3">
      <c r="A148" s="20">
        <v>44714</v>
      </c>
      <c r="B148" s="23">
        <v>2620.65</v>
      </c>
      <c r="C148" s="3">
        <v>2639.65</v>
      </c>
      <c r="D148" s="3">
        <v>2575.85</v>
      </c>
      <c r="E148" s="3">
        <v>2616.15</v>
      </c>
      <c r="F148" s="4">
        <v>22030</v>
      </c>
      <c r="G148" s="20">
        <v>44714</v>
      </c>
      <c r="H148" s="38">
        <v>16481.650000000001</v>
      </c>
      <c r="I148" s="2">
        <v>16646.400000000001</v>
      </c>
      <c r="J148" s="2">
        <v>16443.05</v>
      </c>
      <c r="K148" s="2">
        <v>16628</v>
      </c>
      <c r="L148" s="5">
        <v>235958283</v>
      </c>
    </row>
    <row r="149" spans="1:12" x14ac:dyDescent="0.3">
      <c r="A149" s="20">
        <v>44715</v>
      </c>
      <c r="B149" s="23">
        <v>2629.9</v>
      </c>
      <c r="C149" s="3">
        <v>2847.85</v>
      </c>
      <c r="D149" s="3">
        <v>2629.9</v>
      </c>
      <c r="E149" s="3">
        <v>2802.9</v>
      </c>
      <c r="F149" s="4">
        <v>168159</v>
      </c>
      <c r="G149" s="20">
        <v>44715</v>
      </c>
      <c r="H149" s="38">
        <v>16761.650000000001</v>
      </c>
      <c r="I149" s="2">
        <v>16793.849999999999</v>
      </c>
      <c r="J149" s="2">
        <v>16567.900000000001</v>
      </c>
      <c r="K149" s="2">
        <v>16584.3</v>
      </c>
      <c r="L149" s="5">
        <v>245514871</v>
      </c>
    </row>
    <row r="150" spans="1:12" x14ac:dyDescent="0.3">
      <c r="A150" s="20">
        <v>44718</v>
      </c>
      <c r="B150" s="23">
        <v>2782</v>
      </c>
      <c r="C150" s="3">
        <v>2830.9</v>
      </c>
      <c r="D150" s="3">
        <v>2732.45</v>
      </c>
      <c r="E150" s="3">
        <v>2789.4</v>
      </c>
      <c r="F150" s="4">
        <v>47088</v>
      </c>
      <c r="G150" s="20">
        <v>44718</v>
      </c>
      <c r="H150" s="38">
        <v>16530.7</v>
      </c>
      <c r="I150" s="2">
        <v>16610.95</v>
      </c>
      <c r="J150" s="2">
        <v>16444.55</v>
      </c>
      <c r="K150" s="2">
        <v>16569.55</v>
      </c>
      <c r="L150" s="5">
        <v>233589132</v>
      </c>
    </row>
    <row r="151" spans="1:12" x14ac:dyDescent="0.3">
      <c r="A151" s="20">
        <v>44719</v>
      </c>
      <c r="B151" s="23">
        <v>2788.95</v>
      </c>
      <c r="C151" s="3">
        <v>2830</v>
      </c>
      <c r="D151" s="3">
        <v>2760.75</v>
      </c>
      <c r="E151" s="3">
        <v>2775.65</v>
      </c>
      <c r="F151" s="4">
        <v>22225</v>
      </c>
      <c r="G151" s="20">
        <v>44719</v>
      </c>
      <c r="H151" s="38">
        <v>16469.599999999999</v>
      </c>
      <c r="I151" s="2">
        <v>16487.25</v>
      </c>
      <c r="J151" s="2">
        <v>16347.1</v>
      </c>
      <c r="K151" s="2">
        <v>16416.349999999999</v>
      </c>
      <c r="L151" s="5">
        <v>233814633</v>
      </c>
    </row>
    <row r="152" spans="1:12" x14ac:dyDescent="0.3">
      <c r="A152" s="20">
        <v>44720</v>
      </c>
      <c r="B152" s="23">
        <v>2788.55</v>
      </c>
      <c r="C152" s="3">
        <v>2876.2</v>
      </c>
      <c r="D152" s="3">
        <v>2788.55</v>
      </c>
      <c r="E152" s="3">
        <v>2807.5</v>
      </c>
      <c r="F152" s="4">
        <v>151569</v>
      </c>
      <c r="G152" s="20">
        <v>44720</v>
      </c>
      <c r="H152" s="38">
        <v>16474.95</v>
      </c>
      <c r="I152" s="2">
        <v>16514.3</v>
      </c>
      <c r="J152" s="2">
        <v>16293.35</v>
      </c>
      <c r="K152" s="2">
        <v>16356.25</v>
      </c>
      <c r="L152" s="5">
        <v>243481044</v>
      </c>
    </row>
    <row r="153" spans="1:12" x14ac:dyDescent="0.3">
      <c r="A153" s="20">
        <v>44721</v>
      </c>
      <c r="B153" s="23">
        <v>2807.85</v>
      </c>
      <c r="C153" s="3">
        <v>2810.85</v>
      </c>
      <c r="D153" s="3">
        <v>2751.05</v>
      </c>
      <c r="E153" s="3">
        <v>2768.9</v>
      </c>
      <c r="F153" s="4">
        <v>14589</v>
      </c>
      <c r="G153" s="20">
        <v>44721</v>
      </c>
      <c r="H153" s="38">
        <v>16263.85</v>
      </c>
      <c r="I153" s="2">
        <v>16492.8</v>
      </c>
      <c r="J153" s="2">
        <v>16243.85</v>
      </c>
      <c r="K153" s="2">
        <v>16478.099999999999</v>
      </c>
      <c r="L153" s="5">
        <v>204954394</v>
      </c>
    </row>
    <row r="154" spans="1:12" x14ac:dyDescent="0.3">
      <c r="A154" s="20">
        <v>44722</v>
      </c>
      <c r="B154" s="23">
        <v>2748</v>
      </c>
      <c r="C154" s="3">
        <v>2931.6</v>
      </c>
      <c r="D154" s="3">
        <v>2720</v>
      </c>
      <c r="E154" s="3">
        <v>2856.25</v>
      </c>
      <c r="F154" s="4">
        <v>240967</v>
      </c>
      <c r="G154" s="20">
        <v>44722</v>
      </c>
      <c r="H154" s="38">
        <v>16283.95</v>
      </c>
      <c r="I154" s="2">
        <v>16324.7</v>
      </c>
      <c r="J154" s="2">
        <v>16172.6</v>
      </c>
      <c r="K154" s="2">
        <v>16201.8</v>
      </c>
      <c r="L154" s="5">
        <v>189680523</v>
      </c>
    </row>
    <row r="155" spans="1:12" x14ac:dyDescent="0.3">
      <c r="A155" s="20">
        <v>44725</v>
      </c>
      <c r="B155" s="23">
        <v>2849</v>
      </c>
      <c r="C155" s="3">
        <v>2849</v>
      </c>
      <c r="D155" s="3">
        <v>2752.25</v>
      </c>
      <c r="E155" s="3">
        <v>2771.45</v>
      </c>
      <c r="F155" s="4">
        <v>30583</v>
      </c>
      <c r="G155" s="20">
        <v>44725</v>
      </c>
      <c r="H155" s="38">
        <v>15877.55</v>
      </c>
      <c r="I155" s="2">
        <v>15886.15</v>
      </c>
      <c r="J155" s="2">
        <v>15684</v>
      </c>
      <c r="K155" s="2">
        <v>15774.4</v>
      </c>
      <c r="L155" s="5">
        <v>225534385</v>
      </c>
    </row>
    <row r="156" spans="1:12" x14ac:dyDescent="0.3">
      <c r="A156" s="20">
        <v>44726</v>
      </c>
      <c r="B156" s="23">
        <v>2738.1</v>
      </c>
      <c r="C156" s="3">
        <v>2780.65</v>
      </c>
      <c r="D156" s="3">
        <v>2700</v>
      </c>
      <c r="E156" s="3">
        <v>2721.6</v>
      </c>
      <c r="F156" s="4">
        <v>22981</v>
      </c>
      <c r="G156" s="20">
        <v>44726</v>
      </c>
      <c r="H156" s="38">
        <v>15674.25</v>
      </c>
      <c r="I156" s="2">
        <v>15858</v>
      </c>
      <c r="J156" s="2">
        <v>15659.45</v>
      </c>
      <c r="K156" s="2">
        <v>15732.1</v>
      </c>
      <c r="L156" s="5">
        <v>225425862</v>
      </c>
    </row>
    <row r="157" spans="1:12" x14ac:dyDescent="0.3">
      <c r="A157" s="20">
        <v>44727</v>
      </c>
      <c r="B157" s="23">
        <v>2733</v>
      </c>
      <c r="C157" s="3">
        <v>2760</v>
      </c>
      <c r="D157" s="3">
        <v>2712.5</v>
      </c>
      <c r="E157" s="3">
        <v>2750.3</v>
      </c>
      <c r="F157" s="4">
        <v>53230</v>
      </c>
      <c r="G157" s="20">
        <v>44727</v>
      </c>
      <c r="H157" s="38">
        <v>15729.25</v>
      </c>
      <c r="I157" s="2">
        <v>15783.65</v>
      </c>
      <c r="J157" s="2">
        <v>15678.9</v>
      </c>
      <c r="K157" s="2">
        <v>15692.15</v>
      </c>
      <c r="L157" s="5">
        <v>183011236</v>
      </c>
    </row>
    <row r="158" spans="1:12" x14ac:dyDescent="0.3">
      <c r="A158" s="20">
        <v>44728</v>
      </c>
      <c r="B158" s="23">
        <v>2780</v>
      </c>
      <c r="C158" s="3">
        <v>2805</v>
      </c>
      <c r="D158" s="3">
        <v>2733.55</v>
      </c>
      <c r="E158" s="3">
        <v>2759.35</v>
      </c>
      <c r="F158" s="4">
        <v>21241</v>
      </c>
      <c r="G158" s="20">
        <v>44728</v>
      </c>
      <c r="H158" s="38">
        <v>15832.25</v>
      </c>
      <c r="I158" s="2">
        <v>15863.15</v>
      </c>
      <c r="J158" s="2">
        <v>15335.1</v>
      </c>
      <c r="K158" s="2">
        <v>15360.6</v>
      </c>
      <c r="L158" s="5">
        <v>264735957</v>
      </c>
    </row>
    <row r="159" spans="1:12" x14ac:dyDescent="0.3">
      <c r="A159" s="20">
        <v>44729</v>
      </c>
      <c r="B159" s="23">
        <v>2734.3</v>
      </c>
      <c r="C159" s="3">
        <v>2799</v>
      </c>
      <c r="D159" s="3">
        <v>2692.2</v>
      </c>
      <c r="E159" s="3">
        <v>2761</v>
      </c>
      <c r="F159" s="4">
        <v>26773</v>
      </c>
      <c r="G159" s="20">
        <v>44729</v>
      </c>
      <c r="H159" s="38">
        <v>15272.65</v>
      </c>
      <c r="I159" s="2">
        <v>15400.4</v>
      </c>
      <c r="J159" s="2">
        <v>15183.4</v>
      </c>
      <c r="K159" s="2">
        <v>15293.5</v>
      </c>
      <c r="L159" s="5">
        <v>342629997</v>
      </c>
    </row>
    <row r="160" spans="1:12" x14ac:dyDescent="0.3">
      <c r="A160" s="20">
        <v>44732</v>
      </c>
      <c r="B160" s="23">
        <v>2777</v>
      </c>
      <c r="C160" s="3">
        <v>2779.75</v>
      </c>
      <c r="D160" s="3">
        <v>2652.75</v>
      </c>
      <c r="E160" s="3">
        <v>2701.05</v>
      </c>
      <c r="F160" s="4">
        <v>30298</v>
      </c>
      <c r="G160" s="20">
        <v>44732</v>
      </c>
      <c r="H160" s="38">
        <v>15334.5</v>
      </c>
      <c r="I160" s="2">
        <v>15382.5</v>
      </c>
      <c r="J160" s="2">
        <v>15191.1</v>
      </c>
      <c r="K160" s="2">
        <v>15350.15</v>
      </c>
      <c r="L160" s="5">
        <v>260022438</v>
      </c>
    </row>
    <row r="161" spans="1:12" x14ac:dyDescent="0.3">
      <c r="A161" s="20">
        <v>44733</v>
      </c>
      <c r="B161" s="23">
        <v>2714.6</v>
      </c>
      <c r="C161" s="3">
        <v>2825</v>
      </c>
      <c r="D161" s="3">
        <v>2701.1</v>
      </c>
      <c r="E161" s="3">
        <v>2792.6</v>
      </c>
      <c r="F161" s="4">
        <v>27329</v>
      </c>
      <c r="G161" s="20">
        <v>44733</v>
      </c>
      <c r="H161" s="38">
        <v>15455.95</v>
      </c>
      <c r="I161" s="2">
        <v>15707.25</v>
      </c>
      <c r="J161" s="2">
        <v>15419.85</v>
      </c>
      <c r="K161" s="2">
        <v>15638.8</v>
      </c>
      <c r="L161" s="5">
        <v>262794687</v>
      </c>
    </row>
    <row r="162" spans="1:12" x14ac:dyDescent="0.3">
      <c r="A162" s="20">
        <v>44734</v>
      </c>
      <c r="B162" s="23">
        <v>2755</v>
      </c>
      <c r="C162" s="3">
        <v>2791.45</v>
      </c>
      <c r="D162" s="3">
        <v>2721</v>
      </c>
      <c r="E162" s="3">
        <v>2741.7</v>
      </c>
      <c r="F162" s="4">
        <v>36630</v>
      </c>
      <c r="G162" s="20">
        <v>44734</v>
      </c>
      <c r="H162" s="38">
        <v>15545.65</v>
      </c>
      <c r="I162" s="2">
        <v>15565.4</v>
      </c>
      <c r="J162" s="2">
        <v>15385.95</v>
      </c>
      <c r="K162" s="2">
        <v>15413.3</v>
      </c>
      <c r="L162" s="5">
        <v>220889589</v>
      </c>
    </row>
    <row r="163" spans="1:12" x14ac:dyDescent="0.3">
      <c r="A163" s="20">
        <v>44735</v>
      </c>
      <c r="B163" s="23">
        <v>2740.55</v>
      </c>
      <c r="C163" s="3">
        <v>2779.75</v>
      </c>
      <c r="D163" s="3">
        <v>2734.4</v>
      </c>
      <c r="E163" s="3">
        <v>2764.55</v>
      </c>
      <c r="F163" s="4">
        <v>28116</v>
      </c>
      <c r="G163" s="20">
        <v>44735</v>
      </c>
      <c r="H163" s="38">
        <v>15451.55</v>
      </c>
      <c r="I163" s="2">
        <v>15628.45</v>
      </c>
      <c r="J163" s="2">
        <v>15367.5</v>
      </c>
      <c r="K163" s="2">
        <v>15556.65</v>
      </c>
      <c r="L163" s="5">
        <v>259171810</v>
      </c>
    </row>
    <row r="164" spans="1:12" x14ac:dyDescent="0.3">
      <c r="A164" s="20">
        <v>44736</v>
      </c>
      <c r="B164" s="23">
        <v>2751.1</v>
      </c>
      <c r="C164" s="3">
        <v>2774.95</v>
      </c>
      <c r="D164" s="3">
        <v>2736.95</v>
      </c>
      <c r="E164" s="3">
        <v>2756.65</v>
      </c>
      <c r="F164" s="4">
        <v>20722</v>
      </c>
      <c r="G164" s="20">
        <v>44736</v>
      </c>
      <c r="H164" s="38">
        <v>15657.4</v>
      </c>
      <c r="I164" s="2">
        <v>15749.25</v>
      </c>
      <c r="J164" s="2">
        <v>15619.45</v>
      </c>
      <c r="K164" s="2">
        <v>15699.25</v>
      </c>
      <c r="L164" s="5">
        <v>219599372</v>
      </c>
    </row>
    <row r="165" spans="1:12" x14ac:dyDescent="0.3">
      <c r="A165" s="20">
        <v>44739</v>
      </c>
      <c r="B165" s="23">
        <v>2779.95</v>
      </c>
      <c r="C165" s="3">
        <v>2830</v>
      </c>
      <c r="D165" s="3">
        <v>2710.3</v>
      </c>
      <c r="E165" s="3">
        <v>2747.1</v>
      </c>
      <c r="F165" s="4">
        <v>61211</v>
      </c>
      <c r="G165" s="20">
        <v>44739</v>
      </c>
      <c r="H165" s="38">
        <v>15926.2</v>
      </c>
      <c r="I165" s="2">
        <v>15927.45</v>
      </c>
      <c r="J165" s="2">
        <v>15815.5</v>
      </c>
      <c r="K165" s="2">
        <v>15832.05</v>
      </c>
      <c r="L165" s="5">
        <v>210932505</v>
      </c>
    </row>
    <row r="166" spans="1:12" x14ac:dyDescent="0.3">
      <c r="A166" s="20">
        <v>44740</v>
      </c>
      <c r="B166" s="23">
        <v>2703</v>
      </c>
      <c r="C166" s="3">
        <v>2759.95</v>
      </c>
      <c r="D166" s="3">
        <v>2703</v>
      </c>
      <c r="E166" s="3">
        <v>2753</v>
      </c>
      <c r="F166" s="4">
        <v>13945</v>
      </c>
      <c r="G166" s="20">
        <v>44740</v>
      </c>
      <c r="H166" s="38">
        <v>15757.45</v>
      </c>
      <c r="I166" s="2">
        <v>15892.1</v>
      </c>
      <c r="J166" s="2">
        <v>15710.15</v>
      </c>
      <c r="K166" s="2">
        <v>15850.2</v>
      </c>
      <c r="L166" s="5">
        <v>251865155</v>
      </c>
    </row>
    <row r="167" spans="1:12" x14ac:dyDescent="0.3">
      <c r="A167" s="20">
        <v>44741</v>
      </c>
      <c r="B167" s="23">
        <v>2722.15</v>
      </c>
      <c r="C167" s="3">
        <v>2780</v>
      </c>
      <c r="D167" s="3">
        <v>2713</v>
      </c>
      <c r="E167" s="3">
        <v>2737.65</v>
      </c>
      <c r="F167" s="4">
        <v>15182</v>
      </c>
      <c r="G167" s="20">
        <v>44741</v>
      </c>
      <c r="H167" s="38">
        <v>15701.7</v>
      </c>
      <c r="I167" s="2">
        <v>15861.6</v>
      </c>
      <c r="J167" s="2">
        <v>15687.8</v>
      </c>
      <c r="K167" s="2">
        <v>15799.1</v>
      </c>
      <c r="L167" s="5">
        <v>444949551</v>
      </c>
    </row>
    <row r="168" spans="1:12" x14ac:dyDescent="0.3">
      <c r="A168" s="20">
        <v>44742</v>
      </c>
      <c r="B168" s="23">
        <v>2741.45</v>
      </c>
      <c r="C168" s="3">
        <v>2777</v>
      </c>
      <c r="D168" s="3">
        <v>2719.55</v>
      </c>
      <c r="E168" s="3">
        <v>2745.3</v>
      </c>
      <c r="F168" s="4">
        <v>11907</v>
      </c>
      <c r="G168" s="20">
        <v>44742</v>
      </c>
      <c r="H168" s="38">
        <v>15774.5</v>
      </c>
      <c r="I168" s="2">
        <v>15890</v>
      </c>
      <c r="J168" s="2">
        <v>15728.85</v>
      </c>
      <c r="K168" s="2">
        <v>15780.25</v>
      </c>
      <c r="L168" s="5">
        <v>306027777</v>
      </c>
    </row>
    <row r="169" spans="1:12" x14ac:dyDescent="0.3">
      <c r="A169" s="20">
        <v>44743</v>
      </c>
      <c r="B169" s="23">
        <v>2725.2</v>
      </c>
      <c r="C169" s="3">
        <v>2769.95</v>
      </c>
      <c r="D169" s="3">
        <v>2702.2</v>
      </c>
      <c r="E169" s="3">
        <v>2722.85</v>
      </c>
      <c r="F169" s="4">
        <v>53477</v>
      </c>
      <c r="G169" s="20">
        <v>44743</v>
      </c>
      <c r="H169" s="38">
        <v>15703.7</v>
      </c>
      <c r="I169" s="2">
        <v>15793.95</v>
      </c>
      <c r="J169" s="2">
        <v>15511.05</v>
      </c>
      <c r="K169" s="2">
        <v>15752.05</v>
      </c>
      <c r="L169" s="5">
        <v>364090131</v>
      </c>
    </row>
    <row r="170" spans="1:12" x14ac:dyDescent="0.3">
      <c r="A170" s="20">
        <v>44746</v>
      </c>
      <c r="B170" s="23">
        <v>2736</v>
      </c>
      <c r="C170" s="3">
        <v>2744.9</v>
      </c>
      <c r="D170" s="3">
        <v>2690</v>
      </c>
      <c r="E170" s="3">
        <v>2728.8</v>
      </c>
      <c r="F170" s="4">
        <v>8601</v>
      </c>
      <c r="G170" s="20">
        <v>44746</v>
      </c>
      <c r="H170" s="38">
        <v>15710.5</v>
      </c>
      <c r="I170" s="2">
        <v>15852.35</v>
      </c>
      <c r="J170" s="2">
        <v>15661.8</v>
      </c>
      <c r="K170" s="2">
        <v>15835.35</v>
      </c>
      <c r="L170" s="5">
        <v>304328467</v>
      </c>
    </row>
    <row r="171" spans="1:12" x14ac:dyDescent="0.3">
      <c r="A171" s="20">
        <v>44747</v>
      </c>
      <c r="B171" s="23">
        <v>2735.55</v>
      </c>
      <c r="C171" s="3">
        <v>2744.45</v>
      </c>
      <c r="D171" s="3">
        <v>2661.05</v>
      </c>
      <c r="E171" s="3">
        <v>2670.95</v>
      </c>
      <c r="F171" s="4">
        <v>19465</v>
      </c>
      <c r="G171" s="20">
        <v>44747</v>
      </c>
      <c r="H171" s="38">
        <v>15909.15</v>
      </c>
      <c r="I171" s="2">
        <v>16025.75</v>
      </c>
      <c r="J171" s="2">
        <v>15785.45</v>
      </c>
      <c r="K171" s="2">
        <v>15810.85</v>
      </c>
      <c r="L171" s="5">
        <v>254164463</v>
      </c>
    </row>
    <row r="172" spans="1:12" x14ac:dyDescent="0.3">
      <c r="A172" s="20">
        <v>44748</v>
      </c>
      <c r="B172" s="23">
        <v>2660</v>
      </c>
      <c r="C172" s="3">
        <v>2705.8</v>
      </c>
      <c r="D172" s="3">
        <v>2619.75</v>
      </c>
      <c r="E172" s="3">
        <v>2681.6</v>
      </c>
      <c r="F172" s="4">
        <v>36303</v>
      </c>
      <c r="G172" s="20">
        <v>44748</v>
      </c>
      <c r="H172" s="38">
        <v>15818.2</v>
      </c>
      <c r="I172" s="2">
        <v>16011.35</v>
      </c>
      <c r="J172" s="2">
        <v>15800.9</v>
      </c>
      <c r="K172" s="2">
        <v>15989.8</v>
      </c>
      <c r="L172" s="5">
        <v>288375300</v>
      </c>
    </row>
    <row r="173" spans="1:12" x14ac:dyDescent="0.3">
      <c r="A173" s="20">
        <v>44749</v>
      </c>
      <c r="B173" s="23">
        <v>2704.3</v>
      </c>
      <c r="C173" s="3">
        <v>2730</v>
      </c>
      <c r="D173" s="3">
        <v>2691.35</v>
      </c>
      <c r="E173" s="3">
        <v>2715.7</v>
      </c>
      <c r="F173" s="4">
        <v>22105</v>
      </c>
      <c r="G173" s="20">
        <v>44749</v>
      </c>
      <c r="H173" s="38">
        <v>16113.75</v>
      </c>
      <c r="I173" s="2">
        <v>16150.5</v>
      </c>
      <c r="J173" s="2">
        <v>16045.95</v>
      </c>
      <c r="K173" s="2">
        <v>16132.9</v>
      </c>
      <c r="L173" s="5">
        <v>264615218</v>
      </c>
    </row>
    <row r="174" spans="1:12" x14ac:dyDescent="0.3">
      <c r="A174" s="20">
        <v>44750</v>
      </c>
      <c r="B174" s="23">
        <v>2732.75</v>
      </c>
      <c r="C174" s="3">
        <v>2739.05</v>
      </c>
      <c r="D174" s="3">
        <v>2680</v>
      </c>
      <c r="E174" s="3">
        <v>2689.8</v>
      </c>
      <c r="F174" s="4">
        <v>5992</v>
      </c>
      <c r="G174" s="20">
        <v>44750</v>
      </c>
      <c r="H174" s="38">
        <v>16273.65</v>
      </c>
      <c r="I174" s="2">
        <v>16275.5</v>
      </c>
      <c r="J174" s="2">
        <v>16157.9</v>
      </c>
      <c r="K174" s="2">
        <v>16220.6</v>
      </c>
      <c r="L174" s="5">
        <v>281102369</v>
      </c>
    </row>
    <row r="175" spans="1:12" x14ac:dyDescent="0.3">
      <c r="A175" s="20">
        <v>44753</v>
      </c>
      <c r="B175" s="23">
        <v>2698</v>
      </c>
      <c r="C175" s="3">
        <v>2715.9</v>
      </c>
      <c r="D175" s="3">
        <v>2690.5</v>
      </c>
      <c r="E175" s="3">
        <v>2709.5</v>
      </c>
      <c r="F175" s="4">
        <v>9191</v>
      </c>
      <c r="G175" s="20">
        <v>44753</v>
      </c>
      <c r="H175" s="38">
        <v>16136.15</v>
      </c>
      <c r="I175" s="2">
        <v>16248.55</v>
      </c>
      <c r="J175" s="2">
        <v>16115.5</v>
      </c>
      <c r="K175" s="2">
        <v>16216</v>
      </c>
      <c r="L175" s="5">
        <v>255915072</v>
      </c>
    </row>
    <row r="176" spans="1:12" x14ac:dyDescent="0.3">
      <c r="A176" s="20">
        <v>44754</v>
      </c>
      <c r="B176" s="23">
        <v>2723.05</v>
      </c>
      <c r="C176" s="3">
        <v>2725</v>
      </c>
      <c r="D176" s="3">
        <v>2692.25</v>
      </c>
      <c r="E176" s="3">
        <v>2714.35</v>
      </c>
      <c r="F176" s="4">
        <v>8507</v>
      </c>
      <c r="G176" s="20">
        <v>44754</v>
      </c>
      <c r="H176" s="38">
        <v>16126.2</v>
      </c>
      <c r="I176" s="2">
        <v>16158.75</v>
      </c>
      <c r="J176" s="2">
        <v>16031.15</v>
      </c>
      <c r="K176" s="2">
        <v>16058.3</v>
      </c>
      <c r="L176" s="5">
        <v>208648707</v>
      </c>
    </row>
    <row r="177" spans="1:12" x14ac:dyDescent="0.3">
      <c r="A177" s="20">
        <v>44755</v>
      </c>
      <c r="B177" s="23">
        <v>2711.35</v>
      </c>
      <c r="C177" s="3">
        <v>2719.55</v>
      </c>
      <c r="D177" s="3">
        <v>2675</v>
      </c>
      <c r="E177" s="3">
        <v>2697.15</v>
      </c>
      <c r="F177" s="4">
        <v>13991</v>
      </c>
      <c r="G177" s="20">
        <v>44755</v>
      </c>
      <c r="H177" s="38">
        <v>16128.2</v>
      </c>
      <c r="I177" s="2">
        <v>16140</v>
      </c>
      <c r="J177" s="2">
        <v>15950.15</v>
      </c>
      <c r="K177" s="2">
        <v>15966.65</v>
      </c>
      <c r="L177" s="5">
        <v>233264100</v>
      </c>
    </row>
    <row r="178" spans="1:12" x14ac:dyDescent="0.3">
      <c r="A178" s="20">
        <v>44756</v>
      </c>
      <c r="B178" s="23">
        <v>2692</v>
      </c>
      <c r="C178" s="3">
        <v>2707</v>
      </c>
      <c r="D178" s="3">
        <v>2633.7</v>
      </c>
      <c r="E178" s="3">
        <v>2641.25</v>
      </c>
      <c r="F178" s="4">
        <v>19678</v>
      </c>
      <c r="G178" s="20">
        <v>44756</v>
      </c>
      <c r="H178" s="38">
        <v>16018.85</v>
      </c>
      <c r="I178" s="2">
        <v>16070.85</v>
      </c>
      <c r="J178" s="2">
        <v>15858.2</v>
      </c>
      <c r="K178" s="2">
        <v>15938.65</v>
      </c>
      <c r="L178" s="5">
        <v>228603433</v>
      </c>
    </row>
    <row r="179" spans="1:12" x14ac:dyDescent="0.3">
      <c r="A179" s="20">
        <v>44757</v>
      </c>
      <c r="B179" s="23">
        <v>2654.5</v>
      </c>
      <c r="C179" s="3">
        <v>2661.65</v>
      </c>
      <c r="D179" s="3">
        <v>2631</v>
      </c>
      <c r="E179" s="3">
        <v>2645.5</v>
      </c>
      <c r="F179" s="4">
        <v>8871</v>
      </c>
      <c r="G179" s="20">
        <v>44757</v>
      </c>
      <c r="H179" s="38">
        <v>16010.8</v>
      </c>
      <c r="I179" s="2">
        <v>16066.95</v>
      </c>
      <c r="J179" s="2">
        <v>15927.3</v>
      </c>
      <c r="K179" s="2">
        <v>16049.2</v>
      </c>
      <c r="L179" s="5">
        <v>205768079</v>
      </c>
    </row>
    <row r="180" spans="1:12" x14ac:dyDescent="0.3">
      <c r="A180" s="20">
        <v>44760</v>
      </c>
      <c r="B180" s="23">
        <v>2669</v>
      </c>
      <c r="C180" s="3">
        <v>2710</v>
      </c>
      <c r="D180" s="3">
        <v>2644</v>
      </c>
      <c r="E180" s="3">
        <v>2698.4</v>
      </c>
      <c r="F180" s="4">
        <v>14010</v>
      </c>
      <c r="G180" s="20">
        <v>44760</v>
      </c>
      <c r="H180" s="38">
        <v>16151.4</v>
      </c>
      <c r="I180" s="2">
        <v>16287.95</v>
      </c>
      <c r="J180" s="2">
        <v>16142.2</v>
      </c>
      <c r="K180" s="2">
        <v>16278.5</v>
      </c>
      <c r="L180" s="5">
        <v>227744850</v>
      </c>
    </row>
    <row r="181" spans="1:12" x14ac:dyDescent="0.3">
      <c r="A181" s="20">
        <v>44761</v>
      </c>
      <c r="B181" s="23">
        <v>2690</v>
      </c>
      <c r="C181" s="3">
        <v>2735</v>
      </c>
      <c r="D181" s="3">
        <v>2619.65</v>
      </c>
      <c r="E181" s="3">
        <v>2683.15</v>
      </c>
      <c r="F181" s="4">
        <v>55166</v>
      </c>
      <c r="G181" s="20">
        <v>44761</v>
      </c>
      <c r="H181" s="38">
        <v>16187.05</v>
      </c>
      <c r="I181" s="2">
        <v>16359.5</v>
      </c>
      <c r="J181" s="2">
        <v>16187.05</v>
      </c>
      <c r="K181" s="2">
        <v>16340.55</v>
      </c>
      <c r="L181" s="5">
        <v>222630928</v>
      </c>
    </row>
    <row r="182" spans="1:12" x14ac:dyDescent="0.3">
      <c r="A182" s="20">
        <v>44762</v>
      </c>
      <c r="B182" s="23">
        <v>2704</v>
      </c>
      <c r="C182" s="3">
        <v>2735</v>
      </c>
      <c r="D182" s="3">
        <v>2699.85</v>
      </c>
      <c r="E182" s="3">
        <v>2715.3</v>
      </c>
      <c r="F182" s="4">
        <v>25969</v>
      </c>
      <c r="G182" s="20">
        <v>44762</v>
      </c>
      <c r="H182" s="38">
        <v>16562.8</v>
      </c>
      <c r="I182" s="2">
        <v>16588</v>
      </c>
      <c r="J182" s="2">
        <v>16490.95</v>
      </c>
      <c r="K182" s="2">
        <v>16520.849999999999</v>
      </c>
      <c r="L182" s="5">
        <v>284359582</v>
      </c>
    </row>
    <row r="183" spans="1:12" x14ac:dyDescent="0.3">
      <c r="A183" s="20">
        <v>44763</v>
      </c>
      <c r="B183" s="23">
        <v>2735</v>
      </c>
      <c r="C183" s="3">
        <v>2745</v>
      </c>
      <c r="D183" s="3">
        <v>2712</v>
      </c>
      <c r="E183" s="3">
        <v>2725.2</v>
      </c>
      <c r="F183" s="4">
        <v>13974</v>
      </c>
      <c r="G183" s="20">
        <v>44763</v>
      </c>
      <c r="H183" s="38">
        <v>16523.55</v>
      </c>
      <c r="I183" s="2">
        <v>16626.95</v>
      </c>
      <c r="J183" s="2">
        <v>16483.900000000001</v>
      </c>
      <c r="K183" s="2">
        <v>16605.25</v>
      </c>
      <c r="L183" s="5">
        <v>243625339</v>
      </c>
    </row>
    <row r="184" spans="1:12" x14ac:dyDescent="0.3">
      <c r="A184" s="20">
        <v>44764</v>
      </c>
      <c r="B184" s="23">
        <v>2738.85</v>
      </c>
      <c r="C184" s="3">
        <v>2874</v>
      </c>
      <c r="D184" s="3">
        <v>2737.55</v>
      </c>
      <c r="E184" s="3">
        <v>2815.55</v>
      </c>
      <c r="F184" s="4">
        <v>59962</v>
      </c>
      <c r="G184" s="20">
        <v>44764</v>
      </c>
      <c r="H184" s="38">
        <v>16661.25</v>
      </c>
      <c r="I184" s="2">
        <v>16752.25</v>
      </c>
      <c r="J184" s="2">
        <v>16610.900000000001</v>
      </c>
      <c r="K184" s="2">
        <v>16719.45</v>
      </c>
      <c r="L184" s="5">
        <v>190906776</v>
      </c>
    </row>
    <row r="185" spans="1:12" x14ac:dyDescent="0.3">
      <c r="A185" s="20">
        <v>44767</v>
      </c>
      <c r="B185" s="23">
        <v>2830</v>
      </c>
      <c r="C185" s="3">
        <v>2925</v>
      </c>
      <c r="D185" s="3">
        <v>2815.6</v>
      </c>
      <c r="E185" s="3">
        <v>2837.8</v>
      </c>
      <c r="F185" s="4">
        <v>114176</v>
      </c>
      <c r="G185" s="20">
        <v>44767</v>
      </c>
      <c r="H185" s="38">
        <v>16662.55</v>
      </c>
      <c r="I185" s="2">
        <v>16706.05</v>
      </c>
      <c r="J185" s="2">
        <v>16564.25</v>
      </c>
      <c r="K185" s="2">
        <v>16631</v>
      </c>
      <c r="L185" s="5">
        <v>211392171</v>
      </c>
    </row>
    <row r="186" spans="1:12" x14ac:dyDescent="0.3">
      <c r="A186" s="20">
        <v>44768</v>
      </c>
      <c r="B186" s="23">
        <v>2848</v>
      </c>
      <c r="C186" s="3">
        <v>2875</v>
      </c>
      <c r="D186" s="3">
        <v>2820</v>
      </c>
      <c r="E186" s="3">
        <v>2831.8</v>
      </c>
      <c r="F186" s="4">
        <v>40746</v>
      </c>
      <c r="G186" s="20">
        <v>44768</v>
      </c>
      <c r="H186" s="38">
        <v>16632.900000000001</v>
      </c>
      <c r="I186" s="2">
        <v>16636.099999999999</v>
      </c>
      <c r="J186" s="2">
        <v>16463.3</v>
      </c>
      <c r="K186" s="2">
        <v>16483.849999999999</v>
      </c>
      <c r="L186" s="5">
        <v>208208122</v>
      </c>
    </row>
    <row r="187" spans="1:12" x14ac:dyDescent="0.3">
      <c r="A187" s="20">
        <v>44769</v>
      </c>
      <c r="B187" s="23">
        <v>2820</v>
      </c>
      <c r="C187" s="3">
        <v>2846.7</v>
      </c>
      <c r="D187" s="3">
        <v>2790.95</v>
      </c>
      <c r="E187" s="3">
        <v>2799.75</v>
      </c>
      <c r="F187" s="4">
        <v>19663</v>
      </c>
      <c r="G187" s="20">
        <v>44769</v>
      </c>
      <c r="H187" s="38">
        <v>16475.349999999999</v>
      </c>
      <c r="I187" s="2">
        <v>16653.45</v>
      </c>
      <c r="J187" s="2">
        <v>16438.75</v>
      </c>
      <c r="K187" s="2">
        <v>16641.8</v>
      </c>
      <c r="L187" s="5">
        <v>185210970</v>
      </c>
    </row>
    <row r="188" spans="1:12" x14ac:dyDescent="0.3">
      <c r="A188" s="20">
        <v>44770</v>
      </c>
      <c r="B188" s="23">
        <v>2818.85</v>
      </c>
      <c r="C188" s="3">
        <v>2839</v>
      </c>
      <c r="D188" s="3">
        <v>2775</v>
      </c>
      <c r="E188" s="3">
        <v>2789.9</v>
      </c>
      <c r="F188" s="4">
        <v>18880</v>
      </c>
      <c r="G188" s="20">
        <v>44770</v>
      </c>
      <c r="H188" s="38">
        <v>16774.849999999999</v>
      </c>
      <c r="I188" s="2">
        <v>16947.650000000001</v>
      </c>
      <c r="J188" s="2">
        <v>16746.25</v>
      </c>
      <c r="K188" s="2">
        <v>16929.599999999999</v>
      </c>
      <c r="L188" s="5">
        <v>376256315</v>
      </c>
    </row>
    <row r="189" spans="1:12" x14ac:dyDescent="0.3">
      <c r="A189" s="20">
        <v>44771</v>
      </c>
      <c r="B189" s="23">
        <v>2800</v>
      </c>
      <c r="C189" s="3">
        <v>2819.5</v>
      </c>
      <c r="D189" s="3">
        <v>2733</v>
      </c>
      <c r="E189" s="3">
        <v>2742.1</v>
      </c>
      <c r="F189" s="4">
        <v>42914</v>
      </c>
      <c r="G189" s="20">
        <v>44771</v>
      </c>
      <c r="H189" s="38">
        <v>17079.5</v>
      </c>
      <c r="I189" s="2">
        <v>17172.8</v>
      </c>
      <c r="J189" s="2">
        <v>17018.150000000001</v>
      </c>
      <c r="K189" s="2">
        <v>17158.25</v>
      </c>
      <c r="L189" s="5">
        <v>436059722</v>
      </c>
    </row>
    <row r="190" spans="1:12" x14ac:dyDescent="0.3">
      <c r="A190" s="20">
        <v>44774</v>
      </c>
      <c r="B190" s="23">
        <v>2795</v>
      </c>
      <c r="C190" s="3">
        <v>2799</v>
      </c>
      <c r="D190" s="3">
        <v>2685</v>
      </c>
      <c r="E190" s="3">
        <v>2693.25</v>
      </c>
      <c r="F190" s="4">
        <v>41316</v>
      </c>
      <c r="G190" s="20">
        <v>44774</v>
      </c>
      <c r="H190" s="38">
        <v>17243.2</v>
      </c>
      <c r="I190" s="2">
        <v>17356.25</v>
      </c>
      <c r="J190" s="2">
        <v>17154.8</v>
      </c>
      <c r="K190" s="2">
        <v>17340.05</v>
      </c>
      <c r="L190" s="5">
        <v>381532671</v>
      </c>
    </row>
    <row r="191" spans="1:12" x14ac:dyDescent="0.3">
      <c r="A191" s="20">
        <v>44775</v>
      </c>
      <c r="B191" s="23">
        <v>2703</v>
      </c>
      <c r="C191" s="3">
        <v>2750</v>
      </c>
      <c r="D191" s="3">
        <v>2675.05</v>
      </c>
      <c r="E191" s="3">
        <v>2709.5</v>
      </c>
      <c r="F191" s="4">
        <v>113038</v>
      </c>
      <c r="G191" s="20">
        <v>44775</v>
      </c>
      <c r="H191" s="38">
        <v>17310.150000000001</v>
      </c>
      <c r="I191" s="2">
        <v>17390.150000000001</v>
      </c>
      <c r="J191" s="2">
        <v>17215.849999999999</v>
      </c>
      <c r="K191" s="2">
        <v>17345.45</v>
      </c>
      <c r="L191" s="5">
        <v>333639093</v>
      </c>
    </row>
    <row r="192" spans="1:12" x14ac:dyDescent="0.3">
      <c r="A192" s="20">
        <v>44776</v>
      </c>
      <c r="B192" s="23">
        <v>2725</v>
      </c>
      <c r="C192" s="3">
        <v>2800</v>
      </c>
      <c r="D192" s="3">
        <v>2716.15</v>
      </c>
      <c r="E192" s="3">
        <v>2795</v>
      </c>
      <c r="F192" s="4">
        <v>54967</v>
      </c>
      <c r="G192" s="20">
        <v>44776</v>
      </c>
      <c r="H192" s="38">
        <v>17349.25</v>
      </c>
      <c r="I192" s="2">
        <v>17407.5</v>
      </c>
      <c r="J192" s="2">
        <v>17225.849999999999</v>
      </c>
      <c r="K192" s="2">
        <v>17388.150000000001</v>
      </c>
      <c r="L192" s="5">
        <v>285414666</v>
      </c>
    </row>
    <row r="193" spans="1:12" x14ac:dyDescent="0.3">
      <c r="A193" s="20">
        <v>44777</v>
      </c>
      <c r="B193" s="23">
        <v>2823</v>
      </c>
      <c r="C193" s="3">
        <v>2999</v>
      </c>
      <c r="D193" s="3">
        <v>2823</v>
      </c>
      <c r="E193" s="3">
        <v>2987.15</v>
      </c>
      <c r="F193" s="4">
        <v>205275</v>
      </c>
      <c r="G193" s="20">
        <v>44777</v>
      </c>
      <c r="H193" s="38">
        <v>17463.099999999999</v>
      </c>
      <c r="I193" s="2">
        <v>17490.7</v>
      </c>
      <c r="J193" s="2">
        <v>17161.25</v>
      </c>
      <c r="K193" s="2">
        <v>17382</v>
      </c>
      <c r="L193" s="5">
        <v>324981426</v>
      </c>
    </row>
    <row r="194" spans="1:12" x14ac:dyDescent="0.3">
      <c r="A194" s="20">
        <v>44778</v>
      </c>
      <c r="B194" s="23">
        <v>3015</v>
      </c>
      <c r="C194" s="3">
        <v>3199.05</v>
      </c>
      <c r="D194" s="3">
        <v>3010.25</v>
      </c>
      <c r="E194" s="3">
        <v>3142.8</v>
      </c>
      <c r="F194" s="4">
        <v>329805</v>
      </c>
      <c r="G194" s="20">
        <v>44778</v>
      </c>
      <c r="H194" s="38">
        <v>17423.650000000001</v>
      </c>
      <c r="I194" s="2">
        <v>17474.400000000001</v>
      </c>
      <c r="J194" s="2">
        <v>17348.75</v>
      </c>
      <c r="K194" s="2">
        <v>17397.5</v>
      </c>
      <c r="L194" s="5">
        <v>355310802</v>
      </c>
    </row>
    <row r="195" spans="1:12" x14ac:dyDescent="0.3">
      <c r="A195" s="20">
        <v>44781</v>
      </c>
      <c r="B195" s="23">
        <v>3155</v>
      </c>
      <c r="C195" s="3">
        <v>3228.95</v>
      </c>
      <c r="D195" s="3">
        <v>3091</v>
      </c>
      <c r="E195" s="3">
        <v>3135.15</v>
      </c>
      <c r="F195" s="4">
        <v>125099</v>
      </c>
      <c r="G195" s="20">
        <v>44781</v>
      </c>
      <c r="H195" s="38">
        <v>17401.5</v>
      </c>
      <c r="I195" s="2">
        <v>17548.8</v>
      </c>
      <c r="J195" s="2">
        <v>17359.75</v>
      </c>
      <c r="K195" s="2">
        <v>17525.099999999999</v>
      </c>
      <c r="L195" s="5">
        <v>256994113</v>
      </c>
    </row>
    <row r="196" spans="1:12" x14ac:dyDescent="0.3">
      <c r="A196" s="20">
        <v>44783</v>
      </c>
      <c r="B196" s="23">
        <v>3150</v>
      </c>
      <c r="C196" s="3">
        <v>3267.55</v>
      </c>
      <c r="D196" s="3">
        <v>3110</v>
      </c>
      <c r="E196" s="3">
        <v>3194</v>
      </c>
      <c r="F196" s="4">
        <v>97304</v>
      </c>
      <c r="G196" s="20">
        <v>44783</v>
      </c>
      <c r="H196" s="38">
        <v>17566.099999999999</v>
      </c>
      <c r="I196" s="2">
        <v>17566.099999999999</v>
      </c>
      <c r="J196" s="2">
        <v>17442.8</v>
      </c>
      <c r="K196" s="2">
        <v>17534.75</v>
      </c>
      <c r="L196" s="5">
        <v>312716544</v>
      </c>
    </row>
    <row r="197" spans="1:12" x14ac:dyDescent="0.3">
      <c r="A197" s="20">
        <v>44784</v>
      </c>
      <c r="B197" s="23">
        <v>3220</v>
      </c>
      <c r="C197" s="3">
        <v>3235</v>
      </c>
      <c r="D197" s="3">
        <v>3162</v>
      </c>
      <c r="E197" s="3">
        <v>3220.5</v>
      </c>
      <c r="F197" s="4">
        <v>46947</v>
      </c>
      <c r="G197" s="20">
        <v>44784</v>
      </c>
      <c r="H197" s="38">
        <v>17711.650000000001</v>
      </c>
      <c r="I197" s="2">
        <v>17719.3</v>
      </c>
      <c r="J197" s="2">
        <v>17631.95</v>
      </c>
      <c r="K197" s="2">
        <v>17659</v>
      </c>
      <c r="L197" s="5">
        <v>311247237</v>
      </c>
    </row>
    <row r="198" spans="1:12" x14ac:dyDescent="0.3">
      <c r="A198" s="20">
        <v>44785</v>
      </c>
      <c r="B198" s="23">
        <v>3215</v>
      </c>
      <c r="C198" s="3">
        <v>3225</v>
      </c>
      <c r="D198" s="3">
        <v>3141.95</v>
      </c>
      <c r="E198" s="3">
        <v>3163.15</v>
      </c>
      <c r="F198" s="4">
        <v>28700</v>
      </c>
      <c r="G198" s="20">
        <v>44785</v>
      </c>
      <c r="H198" s="38">
        <v>17659.650000000001</v>
      </c>
      <c r="I198" s="2">
        <v>17724.650000000001</v>
      </c>
      <c r="J198" s="2">
        <v>17597.849999999999</v>
      </c>
      <c r="K198" s="2">
        <v>17698.150000000001</v>
      </c>
      <c r="L198" s="5">
        <v>303872483</v>
      </c>
    </row>
    <row r="199" spans="1:12" x14ac:dyDescent="0.3">
      <c r="A199" s="20">
        <v>44789</v>
      </c>
      <c r="B199" s="23">
        <v>3163.15</v>
      </c>
      <c r="C199" s="3">
        <v>3349</v>
      </c>
      <c r="D199" s="3">
        <v>3163.15</v>
      </c>
      <c r="E199" s="3">
        <v>3302.95</v>
      </c>
      <c r="F199" s="4">
        <v>175615</v>
      </c>
      <c r="G199" s="20">
        <v>44789</v>
      </c>
      <c r="H199" s="38">
        <v>17797.2</v>
      </c>
      <c r="I199" s="2">
        <v>17839.099999999999</v>
      </c>
      <c r="J199" s="2">
        <v>17764.05</v>
      </c>
      <c r="K199" s="2">
        <v>17825.25</v>
      </c>
      <c r="L199" s="5">
        <v>278042725</v>
      </c>
    </row>
    <row r="200" spans="1:12" x14ac:dyDescent="0.3">
      <c r="A200" s="20">
        <v>44790</v>
      </c>
      <c r="B200" s="23">
        <v>3315</v>
      </c>
      <c r="C200" s="3">
        <v>3378.1</v>
      </c>
      <c r="D200" s="3">
        <v>3291.2</v>
      </c>
      <c r="E200" s="3">
        <v>3298.9</v>
      </c>
      <c r="F200" s="4">
        <v>69909</v>
      </c>
      <c r="G200" s="20">
        <v>44790</v>
      </c>
      <c r="H200" s="38">
        <v>17868.150000000001</v>
      </c>
      <c r="I200" s="2">
        <v>17965.95</v>
      </c>
      <c r="J200" s="2">
        <v>17833.349999999999</v>
      </c>
      <c r="K200" s="2">
        <v>17944.25</v>
      </c>
      <c r="L200" s="5">
        <v>262768582</v>
      </c>
    </row>
    <row r="201" spans="1:12" x14ac:dyDescent="0.3">
      <c r="A201" s="20">
        <v>44791</v>
      </c>
      <c r="B201" s="23">
        <v>3300</v>
      </c>
      <c r="C201" s="3">
        <v>3402.3</v>
      </c>
      <c r="D201" s="3">
        <v>3292.1</v>
      </c>
      <c r="E201" s="3">
        <v>3386.4</v>
      </c>
      <c r="F201" s="4">
        <v>54499</v>
      </c>
      <c r="G201" s="20">
        <v>44791</v>
      </c>
      <c r="H201" s="38">
        <v>17898.650000000001</v>
      </c>
      <c r="I201" s="2">
        <v>17968.45</v>
      </c>
      <c r="J201" s="2">
        <v>17852.05</v>
      </c>
      <c r="K201" s="2">
        <v>17956.5</v>
      </c>
      <c r="L201" s="5">
        <v>263914197</v>
      </c>
    </row>
    <row r="202" spans="1:12" x14ac:dyDescent="0.3">
      <c r="A202" s="20">
        <v>44792</v>
      </c>
      <c r="B202" s="23">
        <v>3400</v>
      </c>
      <c r="C202" s="3">
        <v>3448.5</v>
      </c>
      <c r="D202" s="3">
        <v>3395</v>
      </c>
      <c r="E202" s="3">
        <v>3418.65</v>
      </c>
      <c r="F202" s="4">
        <v>41708</v>
      </c>
      <c r="G202" s="20">
        <v>44792</v>
      </c>
      <c r="H202" s="38">
        <v>17966.55</v>
      </c>
      <c r="I202" s="2">
        <v>17992.2</v>
      </c>
      <c r="J202" s="2">
        <v>17710.75</v>
      </c>
      <c r="K202" s="2">
        <v>17758.45</v>
      </c>
      <c r="L202" s="5">
        <v>295627263</v>
      </c>
    </row>
    <row r="203" spans="1:12" x14ac:dyDescent="0.3">
      <c r="A203" s="20">
        <v>44795</v>
      </c>
      <c r="B203" s="23">
        <v>3395</v>
      </c>
      <c r="C203" s="3">
        <v>3448.85</v>
      </c>
      <c r="D203" s="3">
        <v>3333.75</v>
      </c>
      <c r="E203" s="3">
        <v>3420</v>
      </c>
      <c r="F203" s="4">
        <v>55064</v>
      </c>
      <c r="G203" s="20">
        <v>44795</v>
      </c>
      <c r="H203" s="38">
        <v>17682.900000000001</v>
      </c>
      <c r="I203" s="2">
        <v>17690.05</v>
      </c>
      <c r="J203" s="2">
        <v>17467.349999999999</v>
      </c>
      <c r="K203" s="2">
        <v>17490.7</v>
      </c>
      <c r="L203" s="5">
        <v>287559133</v>
      </c>
    </row>
    <row r="204" spans="1:12" x14ac:dyDescent="0.3">
      <c r="A204" s="20">
        <v>44796</v>
      </c>
      <c r="B204" s="23">
        <v>3399.1</v>
      </c>
      <c r="C204" s="3">
        <v>3449</v>
      </c>
      <c r="D204" s="3">
        <v>3369.15</v>
      </c>
      <c r="E204" s="3">
        <v>3409.7</v>
      </c>
      <c r="F204" s="4">
        <v>29727</v>
      </c>
      <c r="G204" s="20">
        <v>44796</v>
      </c>
      <c r="H204" s="38">
        <v>17357.349999999999</v>
      </c>
      <c r="I204" s="2">
        <v>17625.55</v>
      </c>
      <c r="J204" s="2">
        <v>17345.2</v>
      </c>
      <c r="K204" s="2">
        <v>17577.5</v>
      </c>
      <c r="L204" s="5">
        <v>285616338</v>
      </c>
    </row>
    <row r="205" spans="1:12" x14ac:dyDescent="0.3">
      <c r="A205" s="20">
        <v>44797</v>
      </c>
      <c r="B205" s="23">
        <v>3422.35</v>
      </c>
      <c r="C205" s="3">
        <v>3449</v>
      </c>
      <c r="D205" s="3">
        <v>3386.45</v>
      </c>
      <c r="E205" s="3">
        <v>3439.8</v>
      </c>
      <c r="F205" s="4">
        <v>23384</v>
      </c>
      <c r="G205" s="20">
        <v>44797</v>
      </c>
      <c r="H205" s="38">
        <v>17525.45</v>
      </c>
      <c r="I205" s="2">
        <v>17623.650000000001</v>
      </c>
      <c r="J205" s="2">
        <v>17499.25</v>
      </c>
      <c r="K205" s="2">
        <v>17604.95</v>
      </c>
      <c r="L205" s="5">
        <v>261953239</v>
      </c>
    </row>
    <row r="206" spans="1:12" x14ac:dyDescent="0.3">
      <c r="A206" s="20">
        <v>44798</v>
      </c>
      <c r="B206" s="23">
        <v>3444.95</v>
      </c>
      <c r="C206" s="3">
        <v>3559.5</v>
      </c>
      <c r="D206" s="3">
        <v>3372.15</v>
      </c>
      <c r="E206" s="3">
        <v>3430.7</v>
      </c>
      <c r="F206" s="4">
        <v>73984</v>
      </c>
      <c r="G206" s="20">
        <v>44798</v>
      </c>
      <c r="H206" s="38">
        <v>17679</v>
      </c>
      <c r="I206" s="2">
        <v>17726.5</v>
      </c>
      <c r="J206" s="2">
        <v>17487.45</v>
      </c>
      <c r="K206" s="2">
        <v>17522.45</v>
      </c>
      <c r="L206" s="5">
        <v>230181848</v>
      </c>
    </row>
    <row r="207" spans="1:12" x14ac:dyDescent="0.3">
      <c r="A207" s="20">
        <v>44799</v>
      </c>
      <c r="B207" s="23">
        <v>3449</v>
      </c>
      <c r="C207" s="3">
        <v>3451.05</v>
      </c>
      <c r="D207" s="3">
        <v>3310.1</v>
      </c>
      <c r="E207" s="3">
        <v>3345.95</v>
      </c>
      <c r="F207" s="4">
        <v>70203</v>
      </c>
      <c r="G207" s="20">
        <v>44799</v>
      </c>
      <c r="H207" s="38">
        <v>17619.3</v>
      </c>
      <c r="I207" s="2">
        <v>17685.849999999999</v>
      </c>
      <c r="J207" s="2">
        <v>17519.349999999999</v>
      </c>
      <c r="K207" s="2">
        <v>17558.900000000001</v>
      </c>
      <c r="L207" s="5">
        <v>266636238</v>
      </c>
    </row>
    <row r="208" spans="1:12" x14ac:dyDescent="0.3">
      <c r="A208" s="20">
        <v>44802</v>
      </c>
      <c r="B208" s="23">
        <v>3340</v>
      </c>
      <c r="C208" s="3">
        <v>3414.35</v>
      </c>
      <c r="D208" s="3">
        <v>3278</v>
      </c>
      <c r="E208" s="3">
        <v>3300.4</v>
      </c>
      <c r="F208" s="4">
        <v>45509</v>
      </c>
      <c r="G208" s="20">
        <v>44802</v>
      </c>
      <c r="H208" s="38">
        <v>17188.650000000001</v>
      </c>
      <c r="I208" s="2">
        <v>17380.150000000001</v>
      </c>
      <c r="J208" s="2">
        <v>17166.2</v>
      </c>
      <c r="K208" s="2">
        <v>17312.900000000001</v>
      </c>
      <c r="L208" s="5">
        <v>244854637</v>
      </c>
    </row>
    <row r="209" spans="1:12" x14ac:dyDescent="0.3">
      <c r="A209" s="20">
        <v>44803</v>
      </c>
      <c r="B209" s="23">
        <v>3330.25</v>
      </c>
      <c r="C209" s="3">
        <v>3354.95</v>
      </c>
      <c r="D209" s="3">
        <v>3282.2</v>
      </c>
      <c r="E209" s="3">
        <v>3331.9</v>
      </c>
      <c r="F209" s="4">
        <v>33069</v>
      </c>
      <c r="G209" s="20">
        <v>44803</v>
      </c>
      <c r="H209" s="38">
        <v>17414.95</v>
      </c>
      <c r="I209" s="2">
        <v>17777.650000000001</v>
      </c>
      <c r="J209" s="2">
        <v>17401.5</v>
      </c>
      <c r="K209" s="2">
        <v>17759.3</v>
      </c>
      <c r="L209" s="5">
        <v>324687477</v>
      </c>
    </row>
    <row r="210" spans="1:12" x14ac:dyDescent="0.3">
      <c r="A210" s="20">
        <v>44805</v>
      </c>
      <c r="B210" s="23">
        <v>3330</v>
      </c>
      <c r="C210" s="3">
        <v>3419</v>
      </c>
      <c r="D210" s="3">
        <v>3311.1</v>
      </c>
      <c r="E210" s="3">
        <v>3326.6</v>
      </c>
      <c r="F210" s="4">
        <v>32060</v>
      </c>
      <c r="G210" s="20">
        <v>44805</v>
      </c>
      <c r="H210" s="38">
        <v>17485.7</v>
      </c>
      <c r="I210" s="2">
        <v>17695.599999999999</v>
      </c>
      <c r="J210" s="2">
        <v>17468.45</v>
      </c>
      <c r="K210" s="2">
        <v>17542.8</v>
      </c>
      <c r="L210" s="5">
        <v>308526598</v>
      </c>
    </row>
    <row r="211" spans="1:12" x14ac:dyDescent="0.3">
      <c r="A211" s="20">
        <v>44806</v>
      </c>
      <c r="B211" s="23">
        <v>3345</v>
      </c>
      <c r="C211" s="3">
        <v>3356.4</v>
      </c>
      <c r="D211" s="3">
        <v>3280</v>
      </c>
      <c r="E211" s="3">
        <v>3334.1</v>
      </c>
      <c r="F211" s="4">
        <v>25370</v>
      </c>
      <c r="G211" s="20">
        <v>44806</v>
      </c>
      <c r="H211" s="38">
        <v>17598.400000000001</v>
      </c>
      <c r="I211" s="2">
        <v>17643.849999999999</v>
      </c>
      <c r="J211" s="2">
        <v>17476.45</v>
      </c>
      <c r="K211" s="2">
        <v>17539.45</v>
      </c>
      <c r="L211" s="5">
        <v>256268616</v>
      </c>
    </row>
    <row r="212" spans="1:12" x14ac:dyDescent="0.3">
      <c r="A212" s="20">
        <v>44809</v>
      </c>
      <c r="B212" s="23">
        <v>3366.9</v>
      </c>
      <c r="C212" s="3">
        <v>3588.5</v>
      </c>
      <c r="D212" s="3">
        <v>3366.9</v>
      </c>
      <c r="E212" s="3">
        <v>3494.55</v>
      </c>
      <c r="F212" s="4">
        <v>81089</v>
      </c>
      <c r="G212" s="20">
        <v>44809</v>
      </c>
      <c r="H212" s="38">
        <v>17546.45</v>
      </c>
      <c r="I212" s="2">
        <v>17683.150000000001</v>
      </c>
      <c r="J212" s="2">
        <v>17540.349999999999</v>
      </c>
      <c r="K212" s="2">
        <v>17665.8</v>
      </c>
      <c r="L212" s="5">
        <v>230309013</v>
      </c>
    </row>
    <row r="213" spans="1:12" x14ac:dyDescent="0.3">
      <c r="A213" s="20">
        <v>44810</v>
      </c>
      <c r="B213" s="23">
        <v>3535</v>
      </c>
      <c r="C213" s="3">
        <v>3549</v>
      </c>
      <c r="D213" s="3">
        <v>3441.1</v>
      </c>
      <c r="E213" s="3">
        <v>3467</v>
      </c>
      <c r="F213" s="4">
        <v>42661</v>
      </c>
      <c r="G213" s="20">
        <v>44810</v>
      </c>
      <c r="H213" s="38">
        <v>17695.7</v>
      </c>
      <c r="I213" s="2">
        <v>17764.650000000001</v>
      </c>
      <c r="J213" s="2">
        <v>17587.650000000001</v>
      </c>
      <c r="K213" s="2">
        <v>17655.599999999999</v>
      </c>
      <c r="L213" s="5">
        <v>251204527</v>
      </c>
    </row>
    <row r="214" spans="1:12" x14ac:dyDescent="0.3">
      <c r="A214" s="20">
        <v>44811</v>
      </c>
      <c r="B214" s="23">
        <v>3480</v>
      </c>
      <c r="C214" s="3">
        <v>3510.35</v>
      </c>
      <c r="D214" s="3">
        <v>3440</v>
      </c>
      <c r="E214" s="3">
        <v>3452.05</v>
      </c>
      <c r="F214" s="4">
        <v>28471</v>
      </c>
      <c r="G214" s="20">
        <v>44811</v>
      </c>
      <c r="H214" s="38">
        <v>17519.400000000001</v>
      </c>
      <c r="I214" s="2">
        <v>17650.75</v>
      </c>
      <c r="J214" s="2">
        <v>17484.3</v>
      </c>
      <c r="K214" s="2">
        <v>17624.400000000001</v>
      </c>
      <c r="L214" s="5">
        <v>354137885</v>
      </c>
    </row>
    <row r="215" spans="1:12" x14ac:dyDescent="0.3">
      <c r="A215" s="20">
        <v>44812</v>
      </c>
      <c r="B215" s="23">
        <v>3452.05</v>
      </c>
      <c r="C215" s="3">
        <v>3491.4</v>
      </c>
      <c r="D215" s="3">
        <v>3441</v>
      </c>
      <c r="E215" s="3">
        <v>3474.5</v>
      </c>
      <c r="F215" s="4">
        <v>19388</v>
      </c>
      <c r="G215" s="20">
        <v>44812</v>
      </c>
      <c r="H215" s="38">
        <v>17748.150000000001</v>
      </c>
      <c r="I215" s="2">
        <v>17807.650000000001</v>
      </c>
      <c r="J215" s="2">
        <v>17691.95</v>
      </c>
      <c r="K215" s="2">
        <v>17798.75</v>
      </c>
      <c r="L215" s="5">
        <v>279845682</v>
      </c>
    </row>
    <row r="216" spans="1:12" x14ac:dyDescent="0.3">
      <c r="A216" s="20">
        <v>44813</v>
      </c>
      <c r="B216" s="23">
        <v>3492.8</v>
      </c>
      <c r="C216" s="3">
        <v>3600</v>
      </c>
      <c r="D216" s="3">
        <v>3484</v>
      </c>
      <c r="E216" s="3">
        <v>3549.05</v>
      </c>
      <c r="F216" s="4">
        <v>57761</v>
      </c>
      <c r="G216" s="20">
        <v>44813</v>
      </c>
      <c r="H216" s="38">
        <v>17923.349999999999</v>
      </c>
      <c r="I216" s="2">
        <v>17925.95</v>
      </c>
      <c r="J216" s="2">
        <v>17786</v>
      </c>
      <c r="K216" s="2">
        <v>17833.349999999999</v>
      </c>
      <c r="L216" s="5">
        <v>270299618</v>
      </c>
    </row>
    <row r="217" spans="1:12" x14ac:dyDescent="0.3">
      <c r="A217" s="20">
        <v>44816</v>
      </c>
      <c r="B217" s="23">
        <v>3550</v>
      </c>
      <c r="C217" s="3">
        <v>3579</v>
      </c>
      <c r="D217" s="3">
        <v>3522.5</v>
      </c>
      <c r="E217" s="3">
        <v>3534.8</v>
      </c>
      <c r="F217" s="4">
        <v>25438</v>
      </c>
      <c r="G217" s="20">
        <v>44816</v>
      </c>
      <c r="H217" s="38">
        <v>17890.849999999999</v>
      </c>
      <c r="I217" s="2">
        <v>17980.55</v>
      </c>
      <c r="J217" s="2">
        <v>17889.150000000001</v>
      </c>
      <c r="K217" s="2">
        <v>17936.349999999999</v>
      </c>
      <c r="L217" s="5">
        <v>228242025</v>
      </c>
    </row>
    <row r="218" spans="1:12" x14ac:dyDescent="0.3">
      <c r="A218" s="20">
        <v>44817</v>
      </c>
      <c r="B218" s="23">
        <v>3564.4</v>
      </c>
      <c r="C218" s="3">
        <v>3638.95</v>
      </c>
      <c r="D218" s="3">
        <v>3551.65</v>
      </c>
      <c r="E218" s="3">
        <v>3565.9</v>
      </c>
      <c r="F218" s="4">
        <v>32148</v>
      </c>
      <c r="G218" s="20">
        <v>44817</v>
      </c>
      <c r="H218" s="38">
        <v>18044.45</v>
      </c>
      <c r="I218" s="2">
        <v>18088.3</v>
      </c>
      <c r="J218" s="2">
        <v>18015.45</v>
      </c>
      <c r="K218" s="2">
        <v>18070.05</v>
      </c>
      <c r="L218" s="5">
        <v>259922741</v>
      </c>
    </row>
    <row r="219" spans="1:12" x14ac:dyDescent="0.3">
      <c r="A219" s="20">
        <v>44818</v>
      </c>
      <c r="B219" s="23">
        <v>3544.6</v>
      </c>
      <c r="C219" s="3">
        <v>3560.05</v>
      </c>
      <c r="D219" s="3">
        <v>3521.75</v>
      </c>
      <c r="E219" s="3">
        <v>3549.45</v>
      </c>
      <c r="F219" s="4">
        <v>35481</v>
      </c>
      <c r="G219" s="20">
        <v>44818</v>
      </c>
      <c r="H219" s="38">
        <v>17771.150000000001</v>
      </c>
      <c r="I219" s="2">
        <v>18091.55</v>
      </c>
      <c r="J219" s="2">
        <v>17771.150000000001</v>
      </c>
      <c r="K219" s="2">
        <v>18003.75</v>
      </c>
      <c r="L219" s="5">
        <v>365866933</v>
      </c>
    </row>
    <row r="220" spans="1:12" x14ac:dyDescent="0.3">
      <c r="A220" s="20">
        <v>44819</v>
      </c>
      <c r="B220" s="23">
        <v>3576.35</v>
      </c>
      <c r="C220" s="3">
        <v>3594</v>
      </c>
      <c r="D220" s="3">
        <v>3521</v>
      </c>
      <c r="E220" s="3">
        <v>3557.35</v>
      </c>
      <c r="F220" s="4">
        <v>40995</v>
      </c>
      <c r="G220" s="20">
        <v>44819</v>
      </c>
      <c r="H220" s="38">
        <v>18046.349999999999</v>
      </c>
      <c r="I220" s="2">
        <v>18096.150000000001</v>
      </c>
      <c r="J220" s="2">
        <v>17861.5</v>
      </c>
      <c r="K220" s="2">
        <v>17877.400000000001</v>
      </c>
      <c r="L220" s="5">
        <v>289637528</v>
      </c>
    </row>
    <row r="221" spans="1:12" x14ac:dyDescent="0.3">
      <c r="A221" s="20">
        <v>44820</v>
      </c>
      <c r="B221" s="23">
        <v>3579.9</v>
      </c>
      <c r="C221" s="3">
        <v>3600</v>
      </c>
      <c r="D221" s="3">
        <v>3541</v>
      </c>
      <c r="E221" s="3">
        <v>3578.75</v>
      </c>
      <c r="F221" s="4">
        <v>47894</v>
      </c>
      <c r="G221" s="20">
        <v>44820</v>
      </c>
      <c r="H221" s="38">
        <v>17796.8</v>
      </c>
      <c r="I221" s="2">
        <v>17820.05</v>
      </c>
      <c r="J221" s="2">
        <v>17497.25</v>
      </c>
      <c r="K221" s="2">
        <v>17530.849999999999</v>
      </c>
      <c r="L221" s="5">
        <v>468464263</v>
      </c>
    </row>
    <row r="222" spans="1:12" x14ac:dyDescent="0.3">
      <c r="A222" s="20">
        <v>44823</v>
      </c>
      <c r="B222" s="23">
        <v>3605.75</v>
      </c>
      <c r="C222" s="3">
        <v>3649.5</v>
      </c>
      <c r="D222" s="3">
        <v>3541</v>
      </c>
      <c r="E222" s="3">
        <v>3643.95</v>
      </c>
      <c r="F222" s="4">
        <v>67226</v>
      </c>
      <c r="G222" s="20">
        <v>44823</v>
      </c>
      <c r="H222" s="38">
        <v>17540.650000000001</v>
      </c>
      <c r="I222" s="2">
        <v>17667.2</v>
      </c>
      <c r="J222" s="2">
        <v>17429.7</v>
      </c>
      <c r="K222" s="2">
        <v>17622.25</v>
      </c>
      <c r="L222" s="5">
        <v>258329581</v>
      </c>
    </row>
    <row r="223" spans="1:12" x14ac:dyDescent="0.3">
      <c r="A223" s="20">
        <v>44824</v>
      </c>
      <c r="B223" s="23">
        <v>3653</v>
      </c>
      <c r="C223" s="3">
        <v>3940</v>
      </c>
      <c r="D223" s="3">
        <v>3653</v>
      </c>
      <c r="E223" s="3">
        <v>3851.45</v>
      </c>
      <c r="F223" s="4">
        <v>189105</v>
      </c>
      <c r="G223" s="20">
        <v>44824</v>
      </c>
      <c r="H223" s="38">
        <v>17770.400000000001</v>
      </c>
      <c r="I223" s="2">
        <v>17919.3</v>
      </c>
      <c r="J223" s="2">
        <v>17744.400000000001</v>
      </c>
      <c r="K223" s="2">
        <v>17816.25</v>
      </c>
      <c r="L223" s="5">
        <v>263100874</v>
      </c>
    </row>
    <row r="224" spans="1:12" x14ac:dyDescent="0.3">
      <c r="A224" s="20">
        <v>44825</v>
      </c>
      <c r="B224" s="23">
        <v>3899</v>
      </c>
      <c r="C224" s="3">
        <v>3923.9</v>
      </c>
      <c r="D224" s="3">
        <v>3801</v>
      </c>
      <c r="E224" s="3">
        <v>3851.9</v>
      </c>
      <c r="F224" s="4">
        <v>72389</v>
      </c>
      <c r="G224" s="20">
        <v>44825</v>
      </c>
      <c r="H224" s="38">
        <v>17766.349999999999</v>
      </c>
      <c r="I224" s="2">
        <v>17838.7</v>
      </c>
      <c r="J224" s="2">
        <v>17663.599999999999</v>
      </c>
      <c r="K224" s="2">
        <v>17718.349999999999</v>
      </c>
      <c r="L224" s="5">
        <v>245532498</v>
      </c>
    </row>
    <row r="225" spans="1:12" x14ac:dyDescent="0.3">
      <c r="A225" s="20">
        <v>44826</v>
      </c>
      <c r="B225" s="23">
        <v>3871.2</v>
      </c>
      <c r="C225" s="3">
        <v>3880</v>
      </c>
      <c r="D225" s="3">
        <v>3801</v>
      </c>
      <c r="E225" s="3">
        <v>3814.15</v>
      </c>
      <c r="F225" s="4">
        <v>36774</v>
      </c>
      <c r="G225" s="20">
        <v>44826</v>
      </c>
      <c r="H225" s="38">
        <v>17609.650000000001</v>
      </c>
      <c r="I225" s="2">
        <v>17722.75</v>
      </c>
      <c r="J225" s="2">
        <v>17532.45</v>
      </c>
      <c r="K225" s="2">
        <v>17629.8</v>
      </c>
      <c r="L225" s="5">
        <v>284094023</v>
      </c>
    </row>
    <row r="226" spans="1:12" x14ac:dyDescent="0.3">
      <c r="A226" s="20">
        <v>44827</v>
      </c>
      <c r="B226" s="23">
        <v>3842.95</v>
      </c>
      <c r="C226" s="3">
        <v>3842.95</v>
      </c>
      <c r="D226" s="3">
        <v>3681</v>
      </c>
      <c r="E226" s="3">
        <v>3696.65</v>
      </c>
      <c r="F226" s="4">
        <v>36862</v>
      </c>
      <c r="G226" s="20">
        <v>44827</v>
      </c>
      <c r="H226" s="38">
        <v>17593.849999999999</v>
      </c>
      <c r="I226" s="2">
        <v>17642.150000000001</v>
      </c>
      <c r="J226" s="2">
        <v>17291.650000000001</v>
      </c>
      <c r="K226" s="2">
        <v>17327.349999999999</v>
      </c>
      <c r="L226" s="5">
        <v>390754862</v>
      </c>
    </row>
    <row r="227" spans="1:12" x14ac:dyDescent="0.3">
      <c r="A227" s="20">
        <v>44830</v>
      </c>
      <c r="B227" s="23">
        <v>3663</v>
      </c>
      <c r="C227" s="3">
        <v>3686.25</v>
      </c>
      <c r="D227" s="3">
        <v>3412.75</v>
      </c>
      <c r="E227" s="3">
        <v>3441.85</v>
      </c>
      <c r="F227" s="4">
        <v>102386</v>
      </c>
      <c r="G227" s="20">
        <v>44830</v>
      </c>
      <c r="H227" s="38">
        <v>17156.3</v>
      </c>
      <c r="I227" s="2">
        <v>17196.400000000001</v>
      </c>
      <c r="J227" s="2">
        <v>16978.3</v>
      </c>
      <c r="K227" s="2">
        <v>17016.3</v>
      </c>
      <c r="L227" s="5">
        <v>492002942</v>
      </c>
    </row>
    <row r="228" spans="1:12" x14ac:dyDescent="0.3">
      <c r="A228" s="20">
        <v>44831</v>
      </c>
      <c r="B228" s="23">
        <v>3470</v>
      </c>
      <c r="C228" s="3">
        <v>3680</v>
      </c>
      <c r="D228" s="3">
        <v>3421</v>
      </c>
      <c r="E228" s="3">
        <v>3595.4</v>
      </c>
      <c r="F228" s="4">
        <v>83745</v>
      </c>
      <c r="G228" s="20">
        <v>44831</v>
      </c>
      <c r="H228" s="38">
        <v>17110.900000000001</v>
      </c>
      <c r="I228" s="2">
        <v>17176.45</v>
      </c>
      <c r="J228" s="2">
        <v>16942.349999999999</v>
      </c>
      <c r="K228" s="2">
        <v>17007.400000000001</v>
      </c>
      <c r="L228" s="5">
        <v>359895458</v>
      </c>
    </row>
    <row r="229" spans="1:12" x14ac:dyDescent="0.3">
      <c r="A229" s="20">
        <v>44832</v>
      </c>
      <c r="B229" s="23">
        <v>3562.7</v>
      </c>
      <c r="C229" s="3">
        <v>3684.95</v>
      </c>
      <c r="D229" s="3">
        <v>3480</v>
      </c>
      <c r="E229" s="3">
        <v>3647.6</v>
      </c>
      <c r="F229" s="4">
        <v>73135</v>
      </c>
      <c r="G229" s="20">
        <v>44832</v>
      </c>
      <c r="H229" s="38">
        <v>16870.55</v>
      </c>
      <c r="I229" s="2">
        <v>17037.599999999999</v>
      </c>
      <c r="J229" s="2">
        <v>16820.400000000001</v>
      </c>
      <c r="K229" s="2">
        <v>16858.599999999999</v>
      </c>
      <c r="L229" s="5">
        <v>323922457</v>
      </c>
    </row>
    <row r="230" spans="1:12" x14ac:dyDescent="0.3">
      <c r="A230" s="20">
        <v>44833</v>
      </c>
      <c r="B230" s="23">
        <v>3715.5</v>
      </c>
      <c r="C230" s="3">
        <v>3774.9</v>
      </c>
      <c r="D230" s="3">
        <v>3581</v>
      </c>
      <c r="E230" s="3">
        <v>3745.3</v>
      </c>
      <c r="F230" s="4">
        <v>62073</v>
      </c>
      <c r="G230" s="20">
        <v>44833</v>
      </c>
      <c r="H230" s="38">
        <v>16993.599999999999</v>
      </c>
      <c r="I230" s="2">
        <v>17026.05</v>
      </c>
      <c r="J230" s="2">
        <v>16788.599999999999</v>
      </c>
      <c r="K230" s="2">
        <v>16818.099999999999</v>
      </c>
      <c r="L230" s="5">
        <v>340034380</v>
      </c>
    </row>
    <row r="231" spans="1:12" x14ac:dyDescent="0.3">
      <c r="A231" s="20">
        <v>44834</v>
      </c>
      <c r="B231" s="23">
        <v>3750</v>
      </c>
      <c r="C231" s="3">
        <v>3974.95</v>
      </c>
      <c r="D231" s="3">
        <v>3719.6</v>
      </c>
      <c r="E231" s="3">
        <v>3916.8</v>
      </c>
      <c r="F231" s="4">
        <v>179007</v>
      </c>
      <c r="G231" s="20">
        <v>44834</v>
      </c>
      <c r="H231" s="38">
        <v>16798.05</v>
      </c>
      <c r="I231" s="2">
        <v>17187.099999999999</v>
      </c>
      <c r="J231" s="2">
        <v>16747.7</v>
      </c>
      <c r="K231" s="2">
        <v>17094.349999999999</v>
      </c>
      <c r="L231" s="5">
        <v>380204763</v>
      </c>
    </row>
    <row r="232" spans="1:12" x14ac:dyDescent="0.3">
      <c r="A232" s="20">
        <v>44837</v>
      </c>
      <c r="B232" s="23">
        <v>3943.8</v>
      </c>
      <c r="C232" s="3">
        <v>4046.9</v>
      </c>
      <c r="D232" s="3">
        <v>3841</v>
      </c>
      <c r="E232" s="3">
        <v>3972.55</v>
      </c>
      <c r="F232" s="4">
        <v>113509</v>
      </c>
      <c r="G232" s="20">
        <v>44837</v>
      </c>
      <c r="H232" s="38">
        <v>17102.099999999999</v>
      </c>
      <c r="I232" s="2">
        <v>17114.650000000001</v>
      </c>
      <c r="J232" s="2">
        <v>16855.55</v>
      </c>
      <c r="K232" s="2">
        <v>16887.349999999999</v>
      </c>
      <c r="L232" s="5">
        <v>285850587</v>
      </c>
    </row>
    <row r="233" spans="1:12" x14ac:dyDescent="0.3">
      <c r="A233" s="20">
        <v>44838</v>
      </c>
      <c r="B233" s="23">
        <v>4034.95</v>
      </c>
      <c r="C233" s="3">
        <v>4047.8</v>
      </c>
      <c r="D233" s="3">
        <v>3966</v>
      </c>
      <c r="E233" s="3">
        <v>3997.2</v>
      </c>
      <c r="F233" s="4">
        <v>39922</v>
      </c>
      <c r="G233" s="20">
        <v>44838</v>
      </c>
      <c r="H233" s="38">
        <v>17147.45</v>
      </c>
      <c r="I233" s="2">
        <v>17287.3</v>
      </c>
      <c r="J233" s="2">
        <v>17117.3</v>
      </c>
      <c r="K233" s="2">
        <v>17274.3</v>
      </c>
      <c r="L233" s="5">
        <v>231601639</v>
      </c>
    </row>
    <row r="234" spans="1:12" x14ac:dyDescent="0.3">
      <c r="A234" s="20">
        <v>44840</v>
      </c>
      <c r="B234" s="23">
        <v>4008.05</v>
      </c>
      <c r="C234" s="3">
        <v>4122.95</v>
      </c>
      <c r="D234" s="3">
        <v>3997.2</v>
      </c>
      <c r="E234" s="3">
        <v>4063.3</v>
      </c>
      <c r="F234" s="4">
        <v>61366</v>
      </c>
      <c r="G234" s="20">
        <v>44840</v>
      </c>
      <c r="H234" s="38">
        <v>17379.25</v>
      </c>
      <c r="I234" s="2">
        <v>17428.8</v>
      </c>
      <c r="J234" s="2">
        <v>17315.650000000001</v>
      </c>
      <c r="K234" s="2">
        <v>17331.8</v>
      </c>
      <c r="L234" s="5">
        <v>268239320</v>
      </c>
    </row>
    <row r="235" spans="1:12" x14ac:dyDescent="0.3">
      <c r="A235" s="20">
        <v>44841</v>
      </c>
      <c r="B235" s="23">
        <v>4082.65</v>
      </c>
      <c r="C235" s="3">
        <v>4175.05</v>
      </c>
      <c r="D235" s="3">
        <v>4062.05</v>
      </c>
      <c r="E235" s="3">
        <v>4139.3</v>
      </c>
      <c r="F235" s="4">
        <v>108639</v>
      </c>
      <c r="G235" s="20">
        <v>44841</v>
      </c>
      <c r="H235" s="38">
        <v>17287.2</v>
      </c>
      <c r="I235" s="2">
        <v>17337.349999999999</v>
      </c>
      <c r="J235" s="2">
        <v>17216.95</v>
      </c>
      <c r="K235" s="2">
        <v>17314.650000000001</v>
      </c>
      <c r="L235" s="5">
        <v>216273136</v>
      </c>
    </row>
    <row r="236" spans="1:12" x14ac:dyDescent="0.3">
      <c r="A236" s="20">
        <v>44844</v>
      </c>
      <c r="B236" s="23">
        <v>4100</v>
      </c>
      <c r="C236" s="3">
        <v>4170.5</v>
      </c>
      <c r="D236" s="3">
        <v>3990</v>
      </c>
      <c r="E236" s="3">
        <v>4011.7</v>
      </c>
      <c r="F236" s="4">
        <v>79407</v>
      </c>
      <c r="G236" s="20">
        <v>44844</v>
      </c>
      <c r="H236" s="38">
        <v>17094.349999999999</v>
      </c>
      <c r="I236" s="2">
        <v>17280.150000000001</v>
      </c>
      <c r="J236" s="2">
        <v>17064.7</v>
      </c>
      <c r="K236" s="2">
        <v>17241</v>
      </c>
      <c r="L236" s="5">
        <v>234005512</v>
      </c>
    </row>
    <row r="237" spans="1:12" x14ac:dyDescent="0.3">
      <c r="A237" s="20">
        <v>44845</v>
      </c>
      <c r="B237" s="23">
        <v>4044.35</v>
      </c>
      <c r="C237" s="3">
        <v>4048.75</v>
      </c>
      <c r="D237" s="3">
        <v>3840</v>
      </c>
      <c r="E237" s="3">
        <v>3866.75</v>
      </c>
      <c r="F237" s="4">
        <v>70626</v>
      </c>
      <c r="G237" s="20">
        <v>44845</v>
      </c>
      <c r="H237" s="38">
        <v>17256.05</v>
      </c>
      <c r="I237" s="2">
        <v>17261.8</v>
      </c>
      <c r="J237" s="2">
        <v>16950.3</v>
      </c>
      <c r="K237" s="2">
        <v>16983.55</v>
      </c>
      <c r="L237" s="5">
        <v>282617982</v>
      </c>
    </row>
    <row r="238" spans="1:12" x14ac:dyDescent="0.3">
      <c r="A238" s="20">
        <v>44846</v>
      </c>
      <c r="B238" s="23">
        <v>3870</v>
      </c>
      <c r="C238" s="3">
        <v>3899.65</v>
      </c>
      <c r="D238" s="3">
        <v>3837.05</v>
      </c>
      <c r="E238" s="3">
        <v>3855.6</v>
      </c>
      <c r="F238" s="4">
        <v>41119</v>
      </c>
      <c r="G238" s="20">
        <v>44846</v>
      </c>
      <c r="H238" s="38">
        <v>17025.55</v>
      </c>
      <c r="I238" s="2">
        <v>17142.349999999999</v>
      </c>
      <c r="J238" s="2">
        <v>16960.05</v>
      </c>
      <c r="K238" s="2">
        <v>17123.599999999999</v>
      </c>
      <c r="L238" s="5">
        <v>256037322</v>
      </c>
    </row>
    <row r="239" spans="1:12" x14ac:dyDescent="0.3">
      <c r="A239" s="20">
        <v>44847</v>
      </c>
      <c r="B239" s="23">
        <v>3874.6</v>
      </c>
      <c r="C239" s="3">
        <v>3884.65</v>
      </c>
      <c r="D239" s="3">
        <v>3810</v>
      </c>
      <c r="E239" s="3">
        <v>3827.25</v>
      </c>
      <c r="F239" s="4">
        <v>131940</v>
      </c>
      <c r="G239" s="20">
        <v>44847</v>
      </c>
      <c r="H239" s="38">
        <v>17087.349999999999</v>
      </c>
      <c r="I239" s="2">
        <v>17112.349999999999</v>
      </c>
      <c r="J239" s="2">
        <v>16956.95</v>
      </c>
      <c r="K239" s="2">
        <v>17014.349999999999</v>
      </c>
      <c r="L239" s="5">
        <v>266438674</v>
      </c>
    </row>
    <row r="240" spans="1:12" x14ac:dyDescent="0.3">
      <c r="A240" s="20">
        <v>44848</v>
      </c>
      <c r="B240" s="23">
        <v>3877</v>
      </c>
      <c r="C240" s="3">
        <v>3899.4</v>
      </c>
      <c r="D240" s="3">
        <v>3815</v>
      </c>
      <c r="E240" s="3">
        <v>3847.5</v>
      </c>
      <c r="F240" s="4">
        <v>22324</v>
      </c>
      <c r="G240" s="20">
        <v>44848</v>
      </c>
      <c r="H240" s="38">
        <v>17322.3</v>
      </c>
      <c r="I240" s="2">
        <v>17348.55</v>
      </c>
      <c r="J240" s="2">
        <v>17169.75</v>
      </c>
      <c r="K240" s="2">
        <v>17185.7</v>
      </c>
      <c r="L240" s="5">
        <v>226997138</v>
      </c>
    </row>
    <row r="241" spans="1:12" x14ac:dyDescent="0.3">
      <c r="A241" s="20">
        <v>44851</v>
      </c>
      <c r="B241" s="23">
        <v>3847.5</v>
      </c>
      <c r="C241" s="3">
        <v>3914</v>
      </c>
      <c r="D241" s="3">
        <v>3825.1</v>
      </c>
      <c r="E241" s="3">
        <v>3879</v>
      </c>
      <c r="F241" s="4">
        <v>36398</v>
      </c>
      <c r="G241" s="20">
        <v>44851</v>
      </c>
      <c r="H241" s="38">
        <v>17144.8</v>
      </c>
      <c r="I241" s="2">
        <v>17328.55</v>
      </c>
      <c r="J241" s="2">
        <v>17098.55</v>
      </c>
      <c r="K241" s="2">
        <v>17311.8</v>
      </c>
      <c r="L241" s="5">
        <v>212223419</v>
      </c>
    </row>
    <row r="242" spans="1:12" x14ac:dyDescent="0.3">
      <c r="A242" s="20">
        <v>44852</v>
      </c>
      <c r="B242" s="23">
        <v>3898.4</v>
      </c>
      <c r="C242" s="3">
        <v>3949.9</v>
      </c>
      <c r="D242" s="3">
        <v>3860</v>
      </c>
      <c r="E242" s="3">
        <v>3898.15</v>
      </c>
      <c r="F242" s="4">
        <v>44708</v>
      </c>
      <c r="G242" s="20">
        <v>44852</v>
      </c>
      <c r="H242" s="38">
        <v>17438.75</v>
      </c>
      <c r="I242" s="2">
        <v>17527.8</v>
      </c>
      <c r="J242" s="2">
        <v>17434.05</v>
      </c>
      <c r="K242" s="2">
        <v>17486.95</v>
      </c>
      <c r="L242" s="5">
        <v>239493630</v>
      </c>
    </row>
    <row r="243" spans="1:12" x14ac:dyDescent="0.3">
      <c r="A243" s="20">
        <v>44853</v>
      </c>
      <c r="B243" s="23">
        <v>3920</v>
      </c>
      <c r="C243" s="3">
        <v>3998.95</v>
      </c>
      <c r="D243" s="3">
        <v>3900</v>
      </c>
      <c r="E243" s="3">
        <v>3935.05</v>
      </c>
      <c r="F243" s="4">
        <v>47675</v>
      </c>
      <c r="G243" s="20">
        <v>44853</v>
      </c>
      <c r="H243" s="38">
        <v>17568.150000000001</v>
      </c>
      <c r="I243" s="2">
        <v>17607.599999999999</v>
      </c>
      <c r="J243" s="2">
        <v>17472.849999999999</v>
      </c>
      <c r="K243" s="2">
        <v>17512.25</v>
      </c>
      <c r="L243" s="5">
        <v>210480869</v>
      </c>
    </row>
    <row r="244" spans="1:12" x14ac:dyDescent="0.3">
      <c r="A244" s="20">
        <v>44854</v>
      </c>
      <c r="B244" s="23">
        <v>3936</v>
      </c>
      <c r="C244" s="3">
        <v>3955.7</v>
      </c>
      <c r="D244" s="3">
        <v>3881</v>
      </c>
      <c r="E244" s="3">
        <v>3910.4</v>
      </c>
      <c r="F244" s="4">
        <v>23213</v>
      </c>
      <c r="G244" s="20">
        <v>44854</v>
      </c>
      <c r="H244" s="38">
        <v>17423.099999999999</v>
      </c>
      <c r="I244" s="2">
        <v>17584.150000000001</v>
      </c>
      <c r="J244" s="2">
        <v>17421</v>
      </c>
      <c r="K244" s="2">
        <v>17563.95</v>
      </c>
      <c r="L244" s="5">
        <v>249604832</v>
      </c>
    </row>
    <row r="245" spans="1:12" x14ac:dyDescent="0.3">
      <c r="A245" s="20">
        <v>44855</v>
      </c>
      <c r="B245" s="23">
        <v>3930</v>
      </c>
      <c r="C245" s="3">
        <v>3974.4</v>
      </c>
      <c r="D245" s="3">
        <v>3855</v>
      </c>
      <c r="E245" s="3">
        <v>3870.2</v>
      </c>
      <c r="F245" s="4">
        <v>61371</v>
      </c>
      <c r="G245" s="20">
        <v>44855</v>
      </c>
      <c r="H245" s="38">
        <v>17622.849999999999</v>
      </c>
      <c r="I245" s="2">
        <v>17670.150000000001</v>
      </c>
      <c r="J245" s="2">
        <v>17520.75</v>
      </c>
      <c r="K245" s="2">
        <v>17576.3</v>
      </c>
      <c r="L245" s="5">
        <v>277702680</v>
      </c>
    </row>
    <row r="246" spans="1:12" x14ac:dyDescent="0.3">
      <c r="A246" s="20">
        <v>44858</v>
      </c>
      <c r="B246" s="23">
        <v>3967</v>
      </c>
      <c r="C246" s="3">
        <v>3999</v>
      </c>
      <c r="D246" s="3">
        <v>3905.05</v>
      </c>
      <c r="E246" s="3">
        <v>3986.75</v>
      </c>
      <c r="F246" s="4">
        <v>13587</v>
      </c>
      <c r="G246" s="20">
        <v>44858</v>
      </c>
      <c r="H246" s="38">
        <v>17736.349999999999</v>
      </c>
      <c r="I246" s="2">
        <v>17777.55</v>
      </c>
      <c r="J246" s="2">
        <v>17707.400000000001</v>
      </c>
      <c r="K246" s="2">
        <v>17730.75</v>
      </c>
      <c r="L246" s="5">
        <v>45029477</v>
      </c>
    </row>
    <row r="247" spans="1:12" x14ac:dyDescent="0.3">
      <c r="A247" s="20">
        <v>44859</v>
      </c>
      <c r="B247" s="23">
        <v>3986.75</v>
      </c>
      <c r="C247" s="3">
        <v>4038.6</v>
      </c>
      <c r="D247" s="3">
        <v>3873.15</v>
      </c>
      <c r="E247" s="3">
        <v>3886.3</v>
      </c>
      <c r="F247" s="4">
        <v>46759</v>
      </c>
      <c r="G247" s="20">
        <v>44859</v>
      </c>
      <c r="H247" s="38">
        <v>17808.3</v>
      </c>
      <c r="I247" s="2">
        <v>17811.5</v>
      </c>
      <c r="J247" s="2">
        <v>17637</v>
      </c>
      <c r="K247" s="2">
        <v>17656.349999999999</v>
      </c>
      <c r="L247" s="5">
        <v>251358203</v>
      </c>
    </row>
    <row r="248" spans="1:12" x14ac:dyDescent="0.3">
      <c r="A248" s="20">
        <v>44861</v>
      </c>
      <c r="B248" s="23">
        <v>3905.9</v>
      </c>
      <c r="C248" s="3">
        <v>3941.95</v>
      </c>
      <c r="D248" s="3">
        <v>3862.5</v>
      </c>
      <c r="E248" s="3">
        <v>3905.95</v>
      </c>
      <c r="F248" s="4">
        <v>22101</v>
      </c>
      <c r="G248" s="20">
        <v>44861</v>
      </c>
      <c r="H248" s="38">
        <v>17771.400000000001</v>
      </c>
      <c r="I248" s="2">
        <v>17783.900000000001</v>
      </c>
      <c r="J248" s="2">
        <v>17654.5</v>
      </c>
      <c r="K248" s="2">
        <v>17736.95</v>
      </c>
      <c r="L248" s="5">
        <v>324649088</v>
      </c>
    </row>
    <row r="249" spans="1:12" x14ac:dyDescent="0.3">
      <c r="A249" s="20">
        <v>44862</v>
      </c>
      <c r="B249" s="23">
        <v>3891.9</v>
      </c>
      <c r="C249" s="3">
        <v>3940</v>
      </c>
      <c r="D249" s="3">
        <v>3878.1</v>
      </c>
      <c r="E249" s="3">
        <v>3905.8</v>
      </c>
      <c r="F249" s="4">
        <v>14374</v>
      </c>
      <c r="G249" s="20">
        <v>44862</v>
      </c>
      <c r="H249" s="38">
        <v>17756.400000000001</v>
      </c>
      <c r="I249" s="2">
        <v>17838.900000000001</v>
      </c>
      <c r="J249" s="2">
        <v>17723.7</v>
      </c>
      <c r="K249" s="2">
        <v>17786.8</v>
      </c>
      <c r="L249" s="5">
        <v>250030113</v>
      </c>
    </row>
    <row r="250" spans="1:12" x14ac:dyDescent="0.3">
      <c r="A250" s="20">
        <v>44865</v>
      </c>
      <c r="B250" s="23">
        <v>3949</v>
      </c>
      <c r="C250" s="3">
        <v>3956.6</v>
      </c>
      <c r="D250" s="3">
        <v>3877.8</v>
      </c>
      <c r="E250" s="3">
        <v>3901.85</v>
      </c>
      <c r="F250" s="4">
        <v>27010</v>
      </c>
      <c r="G250" s="20">
        <v>44865</v>
      </c>
      <c r="H250" s="38">
        <v>17910.2</v>
      </c>
      <c r="I250" s="2">
        <v>18022.8</v>
      </c>
      <c r="J250" s="2">
        <v>17899.900000000001</v>
      </c>
      <c r="K250" s="2">
        <v>18012.2</v>
      </c>
      <c r="L250" s="5">
        <v>227174539</v>
      </c>
    </row>
    <row r="251" spans="1:12" x14ac:dyDescent="0.3">
      <c r="A251" s="20">
        <v>44866</v>
      </c>
      <c r="B251" s="23">
        <v>3977.7</v>
      </c>
      <c r="C251" s="3">
        <v>4098.8500000000004</v>
      </c>
      <c r="D251" s="3">
        <v>3941</v>
      </c>
      <c r="E251" s="3">
        <v>3955.8</v>
      </c>
      <c r="F251" s="4">
        <v>103294</v>
      </c>
      <c r="G251" s="20">
        <v>44866</v>
      </c>
      <c r="H251" s="38">
        <v>18130.7</v>
      </c>
      <c r="I251" s="2">
        <v>18175.8</v>
      </c>
      <c r="J251" s="2">
        <v>18060.150000000001</v>
      </c>
      <c r="K251" s="2">
        <v>18145.400000000001</v>
      </c>
      <c r="L251" s="5">
        <v>349924808</v>
      </c>
    </row>
    <row r="252" spans="1:12" x14ac:dyDescent="0.3">
      <c r="A252" s="20">
        <v>44867</v>
      </c>
      <c r="B252" s="23">
        <v>3965</v>
      </c>
      <c r="C252" s="3">
        <v>4048.9</v>
      </c>
      <c r="D252" s="3">
        <v>3910.1</v>
      </c>
      <c r="E252" s="3">
        <v>3963.55</v>
      </c>
      <c r="F252" s="4">
        <v>59690</v>
      </c>
      <c r="G252" s="20">
        <v>44867</v>
      </c>
      <c r="H252" s="38">
        <v>18177.900000000001</v>
      </c>
      <c r="I252" s="2">
        <v>18178.75</v>
      </c>
      <c r="J252" s="2">
        <v>18048.650000000001</v>
      </c>
      <c r="K252" s="2">
        <v>18082.849999999999</v>
      </c>
      <c r="L252" s="5">
        <v>270878019</v>
      </c>
    </row>
    <row r="253" spans="1:12" x14ac:dyDescent="0.3">
      <c r="A253" s="20">
        <v>44868</v>
      </c>
      <c r="B253" s="23">
        <v>3973.9</v>
      </c>
      <c r="C253" s="3">
        <v>4009</v>
      </c>
      <c r="D253" s="3">
        <v>3945.2</v>
      </c>
      <c r="E253" s="3">
        <v>3983.85</v>
      </c>
      <c r="F253" s="4">
        <v>30830</v>
      </c>
      <c r="G253" s="20">
        <v>44868</v>
      </c>
      <c r="H253" s="38">
        <v>17968.349999999999</v>
      </c>
      <c r="I253" s="2">
        <v>18106.3</v>
      </c>
      <c r="J253" s="2">
        <v>17959.2</v>
      </c>
      <c r="K253" s="2">
        <v>18052.7</v>
      </c>
      <c r="L253" s="5">
        <v>212968291</v>
      </c>
    </row>
    <row r="254" spans="1:12" x14ac:dyDescent="0.3">
      <c r="A254" s="20">
        <v>44869</v>
      </c>
      <c r="B254" s="23">
        <v>3999</v>
      </c>
      <c r="C254" s="3">
        <v>4056</v>
      </c>
      <c r="D254" s="3">
        <v>3960.3</v>
      </c>
      <c r="E254" s="3">
        <v>4008.65</v>
      </c>
      <c r="F254" s="4">
        <v>95451</v>
      </c>
      <c r="G254" s="20">
        <v>44869</v>
      </c>
      <c r="H254" s="38">
        <v>18053.400000000001</v>
      </c>
      <c r="I254" s="2">
        <v>18135.099999999999</v>
      </c>
      <c r="J254" s="2">
        <v>18017.150000000001</v>
      </c>
      <c r="K254" s="2">
        <v>18117.150000000001</v>
      </c>
      <c r="L254" s="5">
        <v>267941526</v>
      </c>
    </row>
    <row r="255" spans="1:12" x14ac:dyDescent="0.3">
      <c r="A255" s="20">
        <v>44872</v>
      </c>
      <c r="B255" s="23">
        <v>4050</v>
      </c>
      <c r="C255" s="3">
        <v>4200</v>
      </c>
      <c r="D255" s="3">
        <v>4050</v>
      </c>
      <c r="E255" s="3">
        <v>4087.9</v>
      </c>
      <c r="F255" s="4">
        <v>120184</v>
      </c>
      <c r="G255" s="20">
        <v>44872</v>
      </c>
      <c r="H255" s="38">
        <v>18211.75</v>
      </c>
      <c r="I255" s="2">
        <v>18255.5</v>
      </c>
      <c r="J255" s="2">
        <v>18064.75</v>
      </c>
      <c r="K255" s="2">
        <v>18202.8</v>
      </c>
      <c r="L255" s="5">
        <v>314758398</v>
      </c>
    </row>
    <row r="256" spans="1:12" x14ac:dyDescent="0.3">
      <c r="A256" s="20">
        <v>44874</v>
      </c>
      <c r="B256" s="23">
        <v>4100.05</v>
      </c>
      <c r="C256" s="3">
        <v>4224.8500000000004</v>
      </c>
      <c r="D256" s="3">
        <v>4100.05</v>
      </c>
      <c r="E256" s="3">
        <v>4167.7</v>
      </c>
      <c r="F256" s="4">
        <v>73681</v>
      </c>
      <c r="G256" s="20">
        <v>44874</v>
      </c>
      <c r="H256" s="38">
        <v>18288.25</v>
      </c>
      <c r="I256" s="2">
        <v>18296.400000000001</v>
      </c>
      <c r="J256" s="2">
        <v>18117.5</v>
      </c>
      <c r="K256" s="2">
        <v>18157</v>
      </c>
      <c r="L256" s="5">
        <v>307155149</v>
      </c>
    </row>
    <row r="257" spans="1:12" x14ac:dyDescent="0.3">
      <c r="A257" s="20">
        <v>44875</v>
      </c>
      <c r="B257" s="23">
        <v>4180.25</v>
      </c>
      <c r="C257" s="3">
        <v>4250</v>
      </c>
      <c r="D257" s="3">
        <v>4126</v>
      </c>
      <c r="E257" s="3">
        <v>4178.1499999999996</v>
      </c>
      <c r="F257" s="4">
        <v>90692</v>
      </c>
      <c r="G257" s="20">
        <v>44875</v>
      </c>
      <c r="H257" s="38">
        <v>18044.349999999999</v>
      </c>
      <c r="I257" s="2">
        <v>18103.099999999999</v>
      </c>
      <c r="J257" s="2">
        <v>17969.400000000001</v>
      </c>
      <c r="K257" s="2">
        <v>18028.2</v>
      </c>
      <c r="L257" s="5">
        <v>256451785</v>
      </c>
    </row>
    <row r="258" spans="1:12" x14ac:dyDescent="0.3">
      <c r="A258" s="20">
        <v>44876</v>
      </c>
      <c r="B258" s="23">
        <v>4225</v>
      </c>
      <c r="C258" s="3">
        <v>4268.95</v>
      </c>
      <c r="D258" s="3">
        <v>4132.05</v>
      </c>
      <c r="E258" s="3">
        <v>4146</v>
      </c>
      <c r="F258" s="4">
        <v>65498</v>
      </c>
      <c r="G258" s="20">
        <v>44876</v>
      </c>
      <c r="H258" s="38">
        <v>18272.349999999999</v>
      </c>
      <c r="I258" s="2">
        <v>18362.3</v>
      </c>
      <c r="J258" s="2">
        <v>18259.349999999999</v>
      </c>
      <c r="K258" s="2">
        <v>18349.7</v>
      </c>
      <c r="L258" s="5">
        <v>378469072</v>
      </c>
    </row>
    <row r="259" spans="1:12" x14ac:dyDescent="0.3">
      <c r="A259" s="20">
        <v>44879</v>
      </c>
      <c r="B259" s="23">
        <v>4214.75</v>
      </c>
      <c r="C259" s="3">
        <v>4214.75</v>
      </c>
      <c r="D259" s="3">
        <v>3995</v>
      </c>
      <c r="E259" s="3">
        <v>4051.1</v>
      </c>
      <c r="F259" s="4">
        <v>64778</v>
      </c>
      <c r="G259" s="20">
        <v>44879</v>
      </c>
      <c r="H259" s="38">
        <v>18376.400000000001</v>
      </c>
      <c r="I259" s="2">
        <v>18399.45</v>
      </c>
      <c r="J259" s="2">
        <v>18311.400000000001</v>
      </c>
      <c r="K259" s="2">
        <v>18329.150000000001</v>
      </c>
      <c r="L259" s="5">
        <v>301401961</v>
      </c>
    </row>
    <row r="260" spans="1:12" x14ac:dyDescent="0.3">
      <c r="A260" s="20">
        <v>44880</v>
      </c>
      <c r="B260" s="23">
        <v>4034</v>
      </c>
      <c r="C260" s="3">
        <v>4049.9</v>
      </c>
      <c r="D260" s="3">
        <v>3998</v>
      </c>
      <c r="E260" s="3">
        <v>4030.3</v>
      </c>
      <c r="F260" s="4">
        <v>34544</v>
      </c>
      <c r="G260" s="20">
        <v>44880</v>
      </c>
      <c r="H260" s="38">
        <v>18362.75</v>
      </c>
      <c r="I260" s="2">
        <v>18427.95</v>
      </c>
      <c r="J260" s="2">
        <v>18282</v>
      </c>
      <c r="K260" s="2">
        <v>18403.400000000001</v>
      </c>
      <c r="L260" s="5">
        <v>250926391</v>
      </c>
    </row>
    <row r="261" spans="1:12" x14ac:dyDescent="0.3">
      <c r="A261" s="20">
        <v>44881</v>
      </c>
      <c r="B261" s="23">
        <v>4050.5</v>
      </c>
      <c r="C261" s="3">
        <v>4090</v>
      </c>
      <c r="D261" s="3">
        <v>3964.1</v>
      </c>
      <c r="E261" s="3">
        <v>4027.5</v>
      </c>
      <c r="F261" s="4">
        <v>39520</v>
      </c>
      <c r="G261" s="20">
        <v>44881</v>
      </c>
      <c r="H261" s="38">
        <v>18398.25</v>
      </c>
      <c r="I261" s="2">
        <v>18442.150000000001</v>
      </c>
      <c r="J261" s="2">
        <v>18344.150000000001</v>
      </c>
      <c r="K261" s="2">
        <v>18409.650000000001</v>
      </c>
      <c r="L261" s="5">
        <v>219268992</v>
      </c>
    </row>
    <row r="262" spans="1:12" x14ac:dyDescent="0.3">
      <c r="A262" s="20">
        <v>44882</v>
      </c>
      <c r="B262" s="23">
        <v>4031.8</v>
      </c>
      <c r="C262" s="3">
        <v>4035.55</v>
      </c>
      <c r="D262" s="3">
        <v>3980</v>
      </c>
      <c r="E262" s="3">
        <v>3996.05</v>
      </c>
      <c r="F262" s="4">
        <v>29523</v>
      </c>
      <c r="G262" s="20">
        <v>44882</v>
      </c>
      <c r="H262" s="38">
        <v>18358.7</v>
      </c>
      <c r="I262" s="2">
        <v>18417.599999999999</v>
      </c>
      <c r="J262" s="2">
        <v>18312.95</v>
      </c>
      <c r="K262" s="2">
        <v>18343.900000000001</v>
      </c>
      <c r="L262" s="5">
        <v>200512910</v>
      </c>
    </row>
    <row r="263" spans="1:12" x14ac:dyDescent="0.3">
      <c r="A263" s="20">
        <v>44883</v>
      </c>
      <c r="B263" s="23">
        <v>4016.05</v>
      </c>
      <c r="C263" s="3">
        <v>4034.95</v>
      </c>
      <c r="D263" s="3">
        <v>3920</v>
      </c>
      <c r="E263" s="3">
        <v>3951.7</v>
      </c>
      <c r="F263" s="4">
        <v>23105</v>
      </c>
      <c r="G263" s="20">
        <v>44883</v>
      </c>
      <c r="H263" s="38">
        <v>18382.95</v>
      </c>
      <c r="I263" s="2">
        <v>18394.599999999999</v>
      </c>
      <c r="J263" s="2">
        <v>18209.8</v>
      </c>
      <c r="K263" s="2">
        <v>18307.650000000001</v>
      </c>
      <c r="L263" s="5">
        <v>198794846</v>
      </c>
    </row>
    <row r="264" spans="1:12" x14ac:dyDescent="0.3">
      <c r="A264" s="20">
        <v>44886</v>
      </c>
      <c r="B264" s="23">
        <v>3939.5</v>
      </c>
      <c r="C264" s="3">
        <v>3983</v>
      </c>
      <c r="D264" s="3">
        <v>3915</v>
      </c>
      <c r="E264" s="3">
        <v>3946.35</v>
      </c>
      <c r="F264" s="4">
        <v>18421</v>
      </c>
      <c r="G264" s="20">
        <v>44886</v>
      </c>
      <c r="H264" s="38">
        <v>18246.400000000001</v>
      </c>
      <c r="I264" s="2">
        <v>18262.3</v>
      </c>
      <c r="J264" s="2">
        <v>18133.349999999999</v>
      </c>
      <c r="K264" s="2">
        <v>18159.95</v>
      </c>
      <c r="L264" s="5">
        <v>213794598</v>
      </c>
    </row>
    <row r="265" spans="1:12" x14ac:dyDescent="0.3">
      <c r="A265" s="20">
        <v>44887</v>
      </c>
      <c r="B265" s="23">
        <v>3966.05</v>
      </c>
      <c r="C265" s="3">
        <v>3966.05</v>
      </c>
      <c r="D265" s="3">
        <v>3821</v>
      </c>
      <c r="E265" s="3">
        <v>3851.25</v>
      </c>
      <c r="F265" s="4">
        <v>64430</v>
      </c>
      <c r="G265" s="20">
        <v>44887</v>
      </c>
      <c r="H265" s="38">
        <v>18179.150000000001</v>
      </c>
      <c r="I265" s="2">
        <v>18261.849999999999</v>
      </c>
      <c r="J265" s="2">
        <v>18137.7</v>
      </c>
      <c r="K265" s="2">
        <v>18244.2</v>
      </c>
      <c r="L265" s="5">
        <v>177681099</v>
      </c>
    </row>
    <row r="266" spans="1:12" x14ac:dyDescent="0.3">
      <c r="A266" s="20">
        <v>44888</v>
      </c>
      <c r="B266" s="23">
        <v>3879.2</v>
      </c>
      <c r="C266" s="3">
        <v>3891</v>
      </c>
      <c r="D266" s="3">
        <v>3812.35</v>
      </c>
      <c r="E266" s="3">
        <v>3873.3</v>
      </c>
      <c r="F266" s="4">
        <v>32078</v>
      </c>
      <c r="G266" s="20">
        <v>44888</v>
      </c>
      <c r="H266" s="38">
        <v>18325.2</v>
      </c>
      <c r="I266" s="2">
        <v>18325.400000000001</v>
      </c>
      <c r="J266" s="2">
        <v>18246</v>
      </c>
      <c r="K266" s="2">
        <v>18267.25</v>
      </c>
      <c r="L266" s="5">
        <v>178791087</v>
      </c>
    </row>
    <row r="267" spans="1:12" x14ac:dyDescent="0.3">
      <c r="A267" s="20">
        <v>44889</v>
      </c>
      <c r="B267" s="23">
        <v>3895</v>
      </c>
      <c r="C267" s="3">
        <v>3932.55</v>
      </c>
      <c r="D267" s="3">
        <v>3875.1</v>
      </c>
      <c r="E267" s="3">
        <v>3886.2</v>
      </c>
      <c r="F267" s="4">
        <v>60264</v>
      </c>
      <c r="G267" s="20">
        <v>44889</v>
      </c>
      <c r="H267" s="38">
        <v>18326.099999999999</v>
      </c>
      <c r="I267" s="2">
        <v>18529.7</v>
      </c>
      <c r="J267" s="2">
        <v>18294.25</v>
      </c>
      <c r="K267" s="2">
        <v>18484.099999999999</v>
      </c>
      <c r="L267" s="5">
        <v>204044559</v>
      </c>
    </row>
    <row r="268" spans="1:12" x14ac:dyDescent="0.3">
      <c r="A268" s="20">
        <v>44890</v>
      </c>
      <c r="B268" s="23">
        <v>3905.6</v>
      </c>
      <c r="C268" s="3">
        <v>3919</v>
      </c>
      <c r="D268" s="3">
        <v>3751</v>
      </c>
      <c r="E268" s="3">
        <v>3759.7</v>
      </c>
      <c r="F268" s="4">
        <v>81684</v>
      </c>
      <c r="G268" s="20">
        <v>44890</v>
      </c>
      <c r="H268" s="38">
        <v>18528.45</v>
      </c>
      <c r="I268" s="2">
        <v>18534.900000000001</v>
      </c>
      <c r="J268" s="2">
        <v>18445.099999999999</v>
      </c>
      <c r="K268" s="2">
        <v>18512.75</v>
      </c>
      <c r="L268" s="5">
        <v>205876043</v>
      </c>
    </row>
    <row r="269" spans="1:12" x14ac:dyDescent="0.3">
      <c r="A269" s="20">
        <v>44893</v>
      </c>
      <c r="B269" s="23">
        <v>3750</v>
      </c>
      <c r="C269" s="3">
        <v>3794.55</v>
      </c>
      <c r="D269" s="3">
        <v>3730.05</v>
      </c>
      <c r="E269" s="3">
        <v>3745.1</v>
      </c>
      <c r="F269" s="4">
        <v>32069</v>
      </c>
      <c r="G269" s="20">
        <v>44893</v>
      </c>
      <c r="H269" s="38">
        <v>18430.55</v>
      </c>
      <c r="I269" s="2">
        <v>18614.25</v>
      </c>
      <c r="J269" s="2">
        <v>18365.599999999999</v>
      </c>
      <c r="K269" s="2">
        <v>18562.75</v>
      </c>
      <c r="L269" s="5">
        <v>206468884</v>
      </c>
    </row>
    <row r="270" spans="1:12" x14ac:dyDescent="0.3">
      <c r="A270" s="20">
        <v>44894</v>
      </c>
      <c r="B270" s="23">
        <v>3759.9</v>
      </c>
      <c r="C270" s="3">
        <v>3770.5</v>
      </c>
      <c r="D270" s="3">
        <v>3700</v>
      </c>
      <c r="E270" s="3">
        <v>3717.25</v>
      </c>
      <c r="F270" s="4">
        <v>30965</v>
      </c>
      <c r="G270" s="20">
        <v>44894</v>
      </c>
      <c r="H270" s="38">
        <v>18552.45</v>
      </c>
      <c r="I270" s="2">
        <v>18678.099999999999</v>
      </c>
      <c r="J270" s="2">
        <v>18552.150000000001</v>
      </c>
      <c r="K270" s="2">
        <v>18618.05</v>
      </c>
      <c r="L270" s="5">
        <v>195255179</v>
      </c>
    </row>
    <row r="271" spans="1:12" x14ac:dyDescent="0.3">
      <c r="A271" s="20">
        <v>44895</v>
      </c>
      <c r="B271" s="23">
        <v>3741.3</v>
      </c>
      <c r="C271" s="3">
        <v>3895</v>
      </c>
      <c r="D271" s="3">
        <v>3726.05</v>
      </c>
      <c r="E271" s="3">
        <v>3877.75</v>
      </c>
      <c r="F271" s="4">
        <v>70962</v>
      </c>
      <c r="G271" s="20">
        <v>44895</v>
      </c>
      <c r="H271" s="38">
        <v>18625.7</v>
      </c>
      <c r="I271" s="2">
        <v>18816.05</v>
      </c>
      <c r="J271" s="2">
        <v>18616.55</v>
      </c>
      <c r="K271" s="2">
        <v>18758.349999999999</v>
      </c>
      <c r="L271" s="5">
        <v>345636288</v>
      </c>
    </row>
    <row r="272" spans="1:12" x14ac:dyDescent="0.3">
      <c r="A272" s="20">
        <v>44896</v>
      </c>
      <c r="B272" s="23">
        <v>3924.35</v>
      </c>
      <c r="C272" s="3">
        <v>4098</v>
      </c>
      <c r="D272" s="3">
        <v>3888.2</v>
      </c>
      <c r="E272" s="3">
        <v>4078.55</v>
      </c>
      <c r="F272" s="4">
        <v>120245</v>
      </c>
      <c r="G272" s="20">
        <v>44896</v>
      </c>
      <c r="H272" s="38">
        <v>18871.95</v>
      </c>
      <c r="I272" s="2">
        <v>18887.599999999999</v>
      </c>
      <c r="J272" s="2">
        <v>18778.2</v>
      </c>
      <c r="K272" s="2">
        <v>18812.5</v>
      </c>
      <c r="L272" s="5">
        <v>324955829</v>
      </c>
    </row>
    <row r="273" spans="1:12" x14ac:dyDescent="0.3">
      <c r="A273" s="20">
        <v>44897</v>
      </c>
      <c r="B273" s="23">
        <v>4092.25</v>
      </c>
      <c r="C273" s="3">
        <v>4132.45</v>
      </c>
      <c r="D273" s="3">
        <v>4040.05</v>
      </c>
      <c r="E273" s="3">
        <v>4086.2</v>
      </c>
      <c r="F273" s="4">
        <v>53657</v>
      </c>
      <c r="G273" s="20">
        <v>44897</v>
      </c>
      <c r="H273" s="38">
        <v>18752.400000000001</v>
      </c>
      <c r="I273" s="2">
        <v>18781.95</v>
      </c>
      <c r="J273" s="2">
        <v>18639.2</v>
      </c>
      <c r="K273" s="2">
        <v>18696.099999999999</v>
      </c>
      <c r="L273" s="5">
        <v>254401004</v>
      </c>
    </row>
    <row r="274" spans="1:12" x14ac:dyDescent="0.3">
      <c r="A274" s="20">
        <v>44900</v>
      </c>
      <c r="B274" s="23">
        <v>4104.95</v>
      </c>
      <c r="C274" s="3">
        <v>4111.05</v>
      </c>
      <c r="D274" s="3">
        <v>4006</v>
      </c>
      <c r="E274" s="3">
        <v>4025.55</v>
      </c>
      <c r="F274" s="4">
        <v>22344</v>
      </c>
      <c r="G274" s="20">
        <v>44900</v>
      </c>
      <c r="H274" s="38">
        <v>18719.55</v>
      </c>
      <c r="I274" s="2">
        <v>18728.599999999999</v>
      </c>
      <c r="J274" s="2">
        <v>18591.349999999999</v>
      </c>
      <c r="K274" s="2">
        <v>18701.05</v>
      </c>
      <c r="L274" s="5">
        <v>288393766</v>
      </c>
    </row>
    <row r="275" spans="1:12" x14ac:dyDescent="0.3">
      <c r="A275" s="20">
        <v>44901</v>
      </c>
      <c r="B275" s="23">
        <v>4025.55</v>
      </c>
      <c r="C275" s="3">
        <v>4082</v>
      </c>
      <c r="D275" s="3">
        <v>3999.95</v>
      </c>
      <c r="E275" s="3">
        <v>4008.65</v>
      </c>
      <c r="F275" s="4">
        <v>36856</v>
      </c>
      <c r="G275" s="20">
        <v>44901</v>
      </c>
      <c r="H275" s="38">
        <v>18600.650000000001</v>
      </c>
      <c r="I275" s="2">
        <v>18654.900000000001</v>
      </c>
      <c r="J275" s="2">
        <v>18577.900000000001</v>
      </c>
      <c r="K275" s="2">
        <v>18642.75</v>
      </c>
      <c r="L275" s="5">
        <v>217777090</v>
      </c>
    </row>
    <row r="276" spans="1:12" x14ac:dyDescent="0.3">
      <c r="A276" s="20">
        <v>44902</v>
      </c>
      <c r="B276" s="23">
        <v>4000</v>
      </c>
      <c r="C276" s="3">
        <v>4029.65</v>
      </c>
      <c r="D276" s="3">
        <v>3990</v>
      </c>
      <c r="E276" s="3">
        <v>4006.2</v>
      </c>
      <c r="F276" s="4">
        <v>49177</v>
      </c>
      <c r="G276" s="20">
        <v>44902</v>
      </c>
      <c r="H276" s="38">
        <v>18638.849999999999</v>
      </c>
      <c r="I276" s="2">
        <v>18668.3</v>
      </c>
      <c r="J276" s="2">
        <v>18528.400000000001</v>
      </c>
      <c r="K276" s="2">
        <v>18560.5</v>
      </c>
      <c r="L276" s="5">
        <v>200501720</v>
      </c>
    </row>
    <row r="277" spans="1:12" x14ac:dyDescent="0.3">
      <c r="A277" s="20">
        <v>44903</v>
      </c>
      <c r="B277" s="23">
        <v>4026.25</v>
      </c>
      <c r="C277" s="3">
        <v>4059</v>
      </c>
      <c r="D277" s="3">
        <v>4000.05</v>
      </c>
      <c r="E277" s="3">
        <v>4038</v>
      </c>
      <c r="F277" s="4">
        <v>16196</v>
      </c>
      <c r="G277" s="20">
        <v>44903</v>
      </c>
      <c r="H277" s="38">
        <v>18570.849999999999</v>
      </c>
      <c r="I277" s="2">
        <v>18625</v>
      </c>
      <c r="J277" s="2">
        <v>18536.95</v>
      </c>
      <c r="K277" s="2">
        <v>18609.349999999999</v>
      </c>
      <c r="L277" s="5">
        <v>202811256</v>
      </c>
    </row>
    <row r="278" spans="1:12" x14ac:dyDescent="0.3">
      <c r="A278" s="20">
        <v>44904</v>
      </c>
      <c r="B278" s="23">
        <v>4055.5</v>
      </c>
      <c r="C278" s="3">
        <v>4110</v>
      </c>
      <c r="D278" s="3">
        <v>4009.05</v>
      </c>
      <c r="E278" s="3">
        <v>4032.4</v>
      </c>
      <c r="F278" s="4">
        <v>31079</v>
      </c>
      <c r="G278" s="20">
        <v>44904</v>
      </c>
      <c r="H278" s="38">
        <v>18662.400000000001</v>
      </c>
      <c r="I278" s="2">
        <v>18664.7</v>
      </c>
      <c r="J278" s="2">
        <v>18410.099999999999</v>
      </c>
      <c r="K278" s="2">
        <v>18496.599999999999</v>
      </c>
      <c r="L278" s="5">
        <v>215839572</v>
      </c>
    </row>
    <row r="279" spans="1:12" x14ac:dyDescent="0.3">
      <c r="A279" s="20">
        <v>44907</v>
      </c>
      <c r="B279" s="23">
        <v>4050</v>
      </c>
      <c r="C279" s="3">
        <v>4106</v>
      </c>
      <c r="D279" s="3">
        <v>3960</v>
      </c>
      <c r="E279" s="3">
        <v>4034.6</v>
      </c>
      <c r="F279" s="4">
        <v>40618</v>
      </c>
      <c r="G279" s="20">
        <v>44907</v>
      </c>
      <c r="H279" s="38">
        <v>18402.150000000001</v>
      </c>
      <c r="I279" s="2">
        <v>18521.55</v>
      </c>
      <c r="J279" s="2">
        <v>18345.7</v>
      </c>
      <c r="K279" s="2">
        <v>18497.150000000001</v>
      </c>
      <c r="L279" s="5">
        <v>193883468</v>
      </c>
    </row>
    <row r="280" spans="1:12" x14ac:dyDescent="0.3">
      <c r="A280" s="20">
        <v>44908</v>
      </c>
      <c r="B280" s="23">
        <v>4055.8</v>
      </c>
      <c r="C280" s="3">
        <v>4099.95</v>
      </c>
      <c r="D280" s="3">
        <v>4029</v>
      </c>
      <c r="E280" s="3">
        <v>4040.2</v>
      </c>
      <c r="F280" s="4">
        <v>66012</v>
      </c>
      <c r="G280" s="20">
        <v>44908</v>
      </c>
      <c r="H280" s="38">
        <v>18524.400000000001</v>
      </c>
      <c r="I280" s="2">
        <v>18617.25</v>
      </c>
      <c r="J280" s="2">
        <v>18490.2</v>
      </c>
      <c r="K280" s="2">
        <v>18608</v>
      </c>
      <c r="L280" s="5">
        <v>187585567</v>
      </c>
    </row>
    <row r="281" spans="1:12" x14ac:dyDescent="0.3">
      <c r="A281" s="20">
        <v>44909</v>
      </c>
      <c r="B281" s="23">
        <v>4030</v>
      </c>
      <c r="C281" s="3">
        <v>4193.6499999999996</v>
      </c>
      <c r="D281" s="3">
        <v>4030</v>
      </c>
      <c r="E281" s="3">
        <v>4180.3</v>
      </c>
      <c r="F281" s="4">
        <v>53022</v>
      </c>
      <c r="G281" s="20">
        <v>44909</v>
      </c>
      <c r="H281" s="38">
        <v>18671.25</v>
      </c>
      <c r="I281" s="2">
        <v>18696.099999999999</v>
      </c>
      <c r="J281" s="2">
        <v>18632.900000000001</v>
      </c>
      <c r="K281" s="2">
        <v>18660.3</v>
      </c>
      <c r="L281" s="5">
        <v>208030337</v>
      </c>
    </row>
    <row r="282" spans="1:12" x14ac:dyDescent="0.3">
      <c r="A282" s="20">
        <v>44910</v>
      </c>
      <c r="B282" s="23">
        <v>4180.3</v>
      </c>
      <c r="C282" s="3">
        <v>4266.3500000000004</v>
      </c>
      <c r="D282" s="3">
        <v>4172</v>
      </c>
      <c r="E282" s="3">
        <v>4211.75</v>
      </c>
      <c r="F282" s="4">
        <v>62034</v>
      </c>
      <c r="G282" s="20">
        <v>44910</v>
      </c>
      <c r="H282" s="38">
        <v>18614.400000000001</v>
      </c>
      <c r="I282" s="2">
        <v>18652.900000000001</v>
      </c>
      <c r="J282" s="2">
        <v>18387.7</v>
      </c>
      <c r="K282" s="2">
        <v>18414.900000000001</v>
      </c>
      <c r="L282" s="5">
        <v>183127544</v>
      </c>
    </row>
    <row r="283" spans="1:12" x14ac:dyDescent="0.3">
      <c r="A283" s="20">
        <v>44911</v>
      </c>
      <c r="B283" s="23">
        <v>4210.6499999999996</v>
      </c>
      <c r="C283" s="3">
        <v>4220</v>
      </c>
      <c r="D283" s="3">
        <v>4085.15</v>
      </c>
      <c r="E283" s="3">
        <v>4120.1499999999996</v>
      </c>
      <c r="F283" s="4">
        <v>26041</v>
      </c>
      <c r="G283" s="20">
        <v>44911</v>
      </c>
      <c r="H283" s="38">
        <v>18319.099999999999</v>
      </c>
      <c r="I283" s="2">
        <v>18440.95</v>
      </c>
      <c r="J283" s="2">
        <v>18255.150000000001</v>
      </c>
      <c r="K283" s="2">
        <v>18269</v>
      </c>
      <c r="L283" s="5">
        <v>277650193</v>
      </c>
    </row>
    <row r="284" spans="1:12" x14ac:dyDescent="0.3">
      <c r="A284" s="20">
        <v>44914</v>
      </c>
      <c r="B284" s="23">
        <v>4120.1499999999996</v>
      </c>
      <c r="C284" s="3">
        <v>4120.1499999999996</v>
      </c>
      <c r="D284" s="3">
        <v>3993</v>
      </c>
      <c r="E284" s="3">
        <v>4013.9</v>
      </c>
      <c r="F284" s="4">
        <v>20885</v>
      </c>
      <c r="G284" s="20">
        <v>44914</v>
      </c>
      <c r="H284" s="38">
        <v>18288.099999999999</v>
      </c>
      <c r="I284" s="2">
        <v>18431.650000000001</v>
      </c>
      <c r="J284" s="2">
        <v>18244.55</v>
      </c>
      <c r="K284" s="2">
        <v>18420.45</v>
      </c>
      <c r="L284" s="5">
        <v>154847475</v>
      </c>
    </row>
    <row r="285" spans="1:12" x14ac:dyDescent="0.3">
      <c r="A285" s="20">
        <v>44915</v>
      </c>
      <c r="B285" s="23">
        <v>4024</v>
      </c>
      <c r="C285" s="3">
        <v>4169.7</v>
      </c>
      <c r="D285" s="3">
        <v>4021.1</v>
      </c>
      <c r="E285" s="3">
        <v>4151.95</v>
      </c>
      <c r="F285" s="4">
        <v>52556</v>
      </c>
      <c r="G285" s="20">
        <v>44915</v>
      </c>
      <c r="H285" s="38">
        <v>18340.3</v>
      </c>
      <c r="I285" s="2">
        <v>18404.900000000001</v>
      </c>
      <c r="J285" s="2">
        <v>18202.650000000001</v>
      </c>
      <c r="K285" s="2">
        <v>18385.3</v>
      </c>
      <c r="L285" s="5">
        <v>169041783</v>
      </c>
    </row>
    <row r="286" spans="1:12" x14ac:dyDescent="0.3">
      <c r="A286" s="20">
        <v>44916</v>
      </c>
      <c r="B286" s="23">
        <v>4158.8</v>
      </c>
      <c r="C286" s="3">
        <v>4220</v>
      </c>
      <c r="D286" s="3">
        <v>4001</v>
      </c>
      <c r="E286" s="3">
        <v>4030</v>
      </c>
      <c r="F286" s="4">
        <v>49474</v>
      </c>
      <c r="G286" s="20">
        <v>44916</v>
      </c>
      <c r="H286" s="38">
        <v>18435.150000000001</v>
      </c>
      <c r="I286" s="2">
        <v>18473.349999999999</v>
      </c>
      <c r="J286" s="2">
        <v>18162.75</v>
      </c>
      <c r="K286" s="2">
        <v>18199.099999999999</v>
      </c>
      <c r="L286" s="5">
        <v>187594274</v>
      </c>
    </row>
    <row r="287" spans="1:12" x14ac:dyDescent="0.3">
      <c r="A287" s="20">
        <v>44917</v>
      </c>
      <c r="B287" s="23">
        <v>4090.4</v>
      </c>
      <c r="C287" s="3">
        <v>4100</v>
      </c>
      <c r="D287" s="3">
        <v>4010.05</v>
      </c>
      <c r="E287" s="3">
        <v>4060.85</v>
      </c>
      <c r="F287" s="4">
        <v>35724</v>
      </c>
      <c r="G287" s="20">
        <v>44917</v>
      </c>
      <c r="H287" s="38">
        <v>18288.8</v>
      </c>
      <c r="I287" s="2">
        <v>18318.75</v>
      </c>
      <c r="J287" s="2">
        <v>18068.599999999999</v>
      </c>
      <c r="K287" s="2">
        <v>18127.349999999999</v>
      </c>
      <c r="L287" s="5">
        <v>195699650</v>
      </c>
    </row>
    <row r="288" spans="1:12" x14ac:dyDescent="0.3">
      <c r="A288" s="20">
        <v>44918</v>
      </c>
      <c r="B288" s="23">
        <v>4036</v>
      </c>
      <c r="C288" s="3">
        <v>4089.35</v>
      </c>
      <c r="D288" s="3">
        <v>3968</v>
      </c>
      <c r="E288" s="3">
        <v>4036.45</v>
      </c>
      <c r="F288" s="4">
        <v>92659</v>
      </c>
      <c r="G288" s="20">
        <v>44918</v>
      </c>
      <c r="H288" s="38">
        <v>17977.650000000001</v>
      </c>
      <c r="I288" s="2">
        <v>18050.45</v>
      </c>
      <c r="J288" s="2">
        <v>17779.5</v>
      </c>
      <c r="K288" s="2">
        <v>17806.8</v>
      </c>
      <c r="L288" s="5">
        <v>221454773</v>
      </c>
    </row>
    <row r="289" spans="1:12" x14ac:dyDescent="0.3">
      <c r="A289" s="20">
        <v>44921</v>
      </c>
      <c r="B289" s="23">
        <v>3980</v>
      </c>
      <c r="C289" s="3">
        <v>4129.8</v>
      </c>
      <c r="D289" s="3">
        <v>3955.95</v>
      </c>
      <c r="E289" s="3">
        <v>4113</v>
      </c>
      <c r="F289" s="4">
        <v>20197</v>
      </c>
      <c r="G289" s="20">
        <v>44921</v>
      </c>
      <c r="H289" s="38">
        <v>17830.400000000001</v>
      </c>
      <c r="I289" s="2">
        <v>18084.099999999999</v>
      </c>
      <c r="J289" s="2">
        <v>17774.25</v>
      </c>
      <c r="K289" s="2">
        <v>18014.599999999999</v>
      </c>
      <c r="L289" s="5">
        <v>176652342</v>
      </c>
    </row>
    <row r="290" spans="1:12" x14ac:dyDescent="0.3">
      <c r="A290" s="20">
        <v>44922</v>
      </c>
      <c r="B290" s="23">
        <v>4130.25</v>
      </c>
      <c r="C290" s="3">
        <v>4167.8500000000004</v>
      </c>
      <c r="D290" s="3">
        <v>4082.1</v>
      </c>
      <c r="E290" s="3">
        <v>4106.45</v>
      </c>
      <c r="F290" s="4">
        <v>18799</v>
      </c>
      <c r="G290" s="20">
        <v>44922</v>
      </c>
      <c r="H290" s="38">
        <v>18089.8</v>
      </c>
      <c r="I290" s="2">
        <v>18149.25</v>
      </c>
      <c r="J290" s="2">
        <v>17967.45</v>
      </c>
      <c r="K290" s="2">
        <v>18132.3</v>
      </c>
      <c r="L290" s="5">
        <v>214257094</v>
      </c>
    </row>
    <row r="291" spans="1:12" x14ac:dyDescent="0.3">
      <c r="A291" s="20">
        <v>44923</v>
      </c>
      <c r="B291" s="23">
        <v>4108</v>
      </c>
      <c r="C291" s="3">
        <v>4193</v>
      </c>
      <c r="D291" s="3">
        <v>4093.05</v>
      </c>
      <c r="E291" s="3">
        <v>4147.3</v>
      </c>
      <c r="F291" s="4">
        <v>24562</v>
      </c>
      <c r="G291" s="20">
        <v>44923</v>
      </c>
      <c r="H291" s="38">
        <v>18084.75</v>
      </c>
      <c r="I291" s="2">
        <v>18173.099999999999</v>
      </c>
      <c r="J291" s="2">
        <v>18068.349999999999</v>
      </c>
      <c r="K291" s="2">
        <v>18122.5</v>
      </c>
      <c r="L291" s="5">
        <v>193873167</v>
      </c>
    </row>
    <row r="292" spans="1:12" x14ac:dyDescent="0.3">
      <c r="A292" s="20">
        <v>44924</v>
      </c>
      <c r="B292" s="23">
        <v>4127.7</v>
      </c>
      <c r="C292" s="3">
        <v>4197.8999999999996</v>
      </c>
      <c r="D292" s="3">
        <v>4122.55</v>
      </c>
      <c r="E292" s="3">
        <v>4170.75</v>
      </c>
      <c r="F292" s="4">
        <v>30598</v>
      </c>
      <c r="G292" s="20">
        <v>44924</v>
      </c>
      <c r="H292" s="38">
        <v>18045.7</v>
      </c>
      <c r="I292" s="2">
        <v>18229.7</v>
      </c>
      <c r="J292" s="2">
        <v>17992.8</v>
      </c>
      <c r="K292" s="2">
        <v>18191</v>
      </c>
      <c r="L292" s="5">
        <v>281052828</v>
      </c>
    </row>
    <row r="293" spans="1:12" x14ac:dyDescent="0.3">
      <c r="A293" s="20">
        <v>44925</v>
      </c>
      <c r="B293" s="23">
        <v>4190</v>
      </c>
      <c r="C293" s="3">
        <v>4435</v>
      </c>
      <c r="D293" s="3">
        <v>4190</v>
      </c>
      <c r="E293" s="3">
        <v>4384.55</v>
      </c>
      <c r="F293" s="4">
        <v>205607</v>
      </c>
      <c r="G293" s="20">
        <v>44925</v>
      </c>
      <c r="H293" s="38">
        <v>18259.099999999999</v>
      </c>
      <c r="I293" s="2">
        <v>18265.25</v>
      </c>
      <c r="J293" s="2">
        <v>18080.3</v>
      </c>
      <c r="K293" s="2">
        <v>18105.3</v>
      </c>
      <c r="L293" s="5">
        <v>192005563</v>
      </c>
    </row>
    <row r="294" spans="1:12" x14ac:dyDescent="0.3">
      <c r="A294" s="20">
        <v>44928</v>
      </c>
      <c r="B294" s="23">
        <v>4448</v>
      </c>
      <c r="C294" s="3">
        <v>4494</v>
      </c>
      <c r="D294" s="3">
        <v>4404.1000000000004</v>
      </c>
      <c r="E294" s="3">
        <v>4434.1499999999996</v>
      </c>
      <c r="F294" s="4">
        <v>119288</v>
      </c>
      <c r="G294" s="20">
        <v>44928</v>
      </c>
      <c r="H294" s="38">
        <v>18131.7</v>
      </c>
      <c r="I294" s="2">
        <v>18215.150000000001</v>
      </c>
      <c r="J294" s="2">
        <v>18086.5</v>
      </c>
      <c r="K294" s="2">
        <v>18197.45</v>
      </c>
      <c r="L294" s="5">
        <v>256073979</v>
      </c>
    </row>
    <row r="295" spans="1:12" x14ac:dyDescent="0.3">
      <c r="A295" s="20">
        <v>44929</v>
      </c>
      <c r="B295" s="23">
        <v>4456.3500000000004</v>
      </c>
      <c r="C295" s="3">
        <v>4538</v>
      </c>
      <c r="D295" s="3">
        <v>4406.05</v>
      </c>
      <c r="E295" s="3">
        <v>4496.3500000000004</v>
      </c>
      <c r="F295" s="4">
        <v>69559</v>
      </c>
      <c r="G295" s="20">
        <v>44929</v>
      </c>
      <c r="H295" s="38">
        <v>18163.2</v>
      </c>
      <c r="I295" s="2">
        <v>18251.95</v>
      </c>
      <c r="J295" s="2">
        <v>18149.8</v>
      </c>
      <c r="K295" s="2">
        <v>18232.55</v>
      </c>
      <c r="L295" s="5">
        <v>208699772</v>
      </c>
    </row>
    <row r="296" spans="1:12" x14ac:dyDescent="0.3">
      <c r="A296" s="20">
        <v>44930</v>
      </c>
      <c r="B296" s="23">
        <v>4513.7</v>
      </c>
      <c r="C296" s="3">
        <v>4513.7</v>
      </c>
      <c r="D296" s="3">
        <v>4432.1499999999996</v>
      </c>
      <c r="E296" s="3">
        <v>4459.8999999999996</v>
      </c>
      <c r="F296" s="4">
        <v>61771</v>
      </c>
      <c r="G296" s="20">
        <v>44930</v>
      </c>
      <c r="H296" s="38">
        <v>18230.650000000001</v>
      </c>
      <c r="I296" s="2">
        <v>18243</v>
      </c>
      <c r="J296" s="2">
        <v>18020.599999999999</v>
      </c>
      <c r="K296" s="2">
        <v>18042.95</v>
      </c>
      <c r="L296" s="5">
        <v>235162202</v>
      </c>
    </row>
    <row r="297" spans="1:12" x14ac:dyDescent="0.3">
      <c r="A297" s="20">
        <v>44931</v>
      </c>
      <c r="B297" s="23">
        <v>4474.7</v>
      </c>
      <c r="C297" s="3">
        <v>4527</v>
      </c>
      <c r="D297" s="3">
        <v>4384</v>
      </c>
      <c r="E297" s="3">
        <v>4406.45</v>
      </c>
      <c r="F297" s="4">
        <v>56499</v>
      </c>
      <c r="G297" s="20">
        <v>44931</v>
      </c>
      <c r="H297" s="38">
        <v>18101.95</v>
      </c>
      <c r="I297" s="2">
        <v>18120.3</v>
      </c>
      <c r="J297" s="2">
        <v>17892.599999999999</v>
      </c>
      <c r="K297" s="2">
        <v>17992.150000000001</v>
      </c>
      <c r="L297" s="5">
        <v>269949738</v>
      </c>
    </row>
    <row r="298" spans="1:12" x14ac:dyDescent="0.3">
      <c r="A298" s="20">
        <v>44932</v>
      </c>
      <c r="B298" s="23">
        <v>4425</v>
      </c>
      <c r="C298" s="3">
        <v>4470</v>
      </c>
      <c r="D298" s="3">
        <v>4360</v>
      </c>
      <c r="E298" s="3">
        <v>4385.3999999999996</v>
      </c>
      <c r="F298" s="4">
        <v>73481</v>
      </c>
      <c r="G298" s="20">
        <v>44932</v>
      </c>
      <c r="H298" s="38">
        <v>18008.05</v>
      </c>
      <c r="I298" s="2">
        <v>18047.400000000001</v>
      </c>
      <c r="J298" s="2">
        <v>17795.55</v>
      </c>
      <c r="K298" s="2">
        <v>17859.45</v>
      </c>
      <c r="L298" s="5">
        <v>238220578</v>
      </c>
    </row>
    <row r="299" spans="1:12" x14ac:dyDescent="0.3">
      <c r="A299" s="20">
        <v>44935</v>
      </c>
      <c r="B299" s="23">
        <v>4414.7</v>
      </c>
      <c r="C299" s="3">
        <v>4453.8</v>
      </c>
      <c r="D299" s="3">
        <v>4358.6000000000004</v>
      </c>
      <c r="E299" s="3">
        <v>4384.2</v>
      </c>
      <c r="F299" s="4">
        <v>35782</v>
      </c>
      <c r="G299" s="20">
        <v>44935</v>
      </c>
      <c r="H299" s="38">
        <v>17952.55</v>
      </c>
      <c r="I299" s="2">
        <v>18141.400000000001</v>
      </c>
      <c r="J299" s="2">
        <v>17936.150000000001</v>
      </c>
      <c r="K299" s="2">
        <v>18101.2</v>
      </c>
      <c r="L299" s="5">
        <v>257237669</v>
      </c>
    </row>
    <row r="300" spans="1:12" x14ac:dyDescent="0.3">
      <c r="A300" s="20">
        <v>44936</v>
      </c>
      <c r="B300" s="23">
        <v>4385</v>
      </c>
      <c r="C300" s="3">
        <v>4448.95</v>
      </c>
      <c r="D300" s="3">
        <v>4302.5</v>
      </c>
      <c r="E300" s="3">
        <v>4329.5</v>
      </c>
      <c r="F300" s="4">
        <v>57166</v>
      </c>
      <c r="G300" s="20">
        <v>44936</v>
      </c>
      <c r="H300" s="38">
        <v>18121.3</v>
      </c>
      <c r="I300" s="2">
        <v>18127.599999999999</v>
      </c>
      <c r="J300" s="2">
        <v>17856</v>
      </c>
      <c r="K300" s="2">
        <v>17914.150000000001</v>
      </c>
      <c r="L300" s="5">
        <v>283277918</v>
      </c>
    </row>
    <row r="301" spans="1:12" x14ac:dyDescent="0.3">
      <c r="A301" s="20">
        <v>44937</v>
      </c>
      <c r="B301" s="23">
        <v>4351.1499999999996</v>
      </c>
      <c r="C301" s="3">
        <v>4368</v>
      </c>
      <c r="D301" s="3">
        <v>4315</v>
      </c>
      <c r="E301" s="3">
        <v>4333.55</v>
      </c>
      <c r="F301" s="4">
        <v>22438</v>
      </c>
      <c r="G301" s="20">
        <v>44937</v>
      </c>
      <c r="H301" s="38">
        <v>17924.25</v>
      </c>
      <c r="I301" s="2">
        <v>17976.349999999999</v>
      </c>
      <c r="J301" s="2">
        <v>17824.349999999999</v>
      </c>
      <c r="K301" s="2">
        <v>17895.7</v>
      </c>
      <c r="L301" s="5">
        <v>259853294</v>
      </c>
    </row>
    <row r="302" spans="1:12" x14ac:dyDescent="0.3">
      <c r="A302" s="20">
        <v>44938</v>
      </c>
      <c r="B302" s="23">
        <v>4354.3999999999996</v>
      </c>
      <c r="C302" s="3">
        <v>4368.95</v>
      </c>
      <c r="D302" s="3">
        <v>4311.05</v>
      </c>
      <c r="E302" s="3">
        <v>4343.25</v>
      </c>
      <c r="F302" s="4">
        <v>21445</v>
      </c>
      <c r="G302" s="20">
        <v>44938</v>
      </c>
      <c r="H302" s="38">
        <v>17920.849999999999</v>
      </c>
      <c r="I302" s="2">
        <v>17945.8</v>
      </c>
      <c r="J302" s="2">
        <v>17761.650000000001</v>
      </c>
      <c r="K302" s="2">
        <v>17858.2</v>
      </c>
      <c r="L302" s="5">
        <v>227769060</v>
      </c>
    </row>
    <row r="303" spans="1:12" x14ac:dyDescent="0.3">
      <c r="A303" s="20">
        <v>44939</v>
      </c>
      <c r="B303" s="23">
        <v>4364.7</v>
      </c>
      <c r="C303" s="3">
        <v>4364.7</v>
      </c>
      <c r="D303" s="3">
        <v>4271</v>
      </c>
      <c r="E303" s="3">
        <v>4294.3</v>
      </c>
      <c r="F303" s="4">
        <v>58337</v>
      </c>
      <c r="G303" s="20">
        <v>44939</v>
      </c>
      <c r="H303" s="38">
        <v>17867.5</v>
      </c>
      <c r="I303" s="2">
        <v>17999.349999999999</v>
      </c>
      <c r="J303" s="2">
        <v>17774.25</v>
      </c>
      <c r="K303" s="2">
        <v>17956.599999999999</v>
      </c>
      <c r="L303" s="5">
        <v>256700729</v>
      </c>
    </row>
    <row r="304" spans="1:12" x14ac:dyDescent="0.3">
      <c r="A304" s="20">
        <v>44942</v>
      </c>
      <c r="B304" s="23">
        <v>4323.7</v>
      </c>
      <c r="C304" s="3">
        <v>4330.05</v>
      </c>
      <c r="D304" s="3">
        <v>4280</v>
      </c>
      <c r="E304" s="3">
        <v>4289</v>
      </c>
      <c r="F304" s="4">
        <v>25214</v>
      </c>
      <c r="G304" s="20">
        <v>44942</v>
      </c>
      <c r="H304" s="38">
        <v>18033.150000000001</v>
      </c>
      <c r="I304" s="2">
        <v>18049.650000000001</v>
      </c>
      <c r="J304" s="2">
        <v>17853.650000000001</v>
      </c>
      <c r="K304" s="2">
        <v>17894.849999999999</v>
      </c>
      <c r="L304" s="5">
        <v>206195816</v>
      </c>
    </row>
    <row r="305" spans="1:12" x14ac:dyDescent="0.3">
      <c r="A305" s="20">
        <v>44943</v>
      </c>
      <c r="B305" s="23">
        <v>4308.45</v>
      </c>
      <c r="C305" s="3">
        <v>4344.8</v>
      </c>
      <c r="D305" s="3">
        <v>4271</v>
      </c>
      <c r="E305" s="3">
        <v>4282.3999999999996</v>
      </c>
      <c r="F305" s="4">
        <v>28993</v>
      </c>
      <c r="G305" s="20">
        <v>44943</v>
      </c>
      <c r="H305" s="38">
        <v>17922.8</v>
      </c>
      <c r="I305" s="2">
        <v>18072.05</v>
      </c>
      <c r="J305" s="2">
        <v>17886.95</v>
      </c>
      <c r="K305" s="2">
        <v>18053.3</v>
      </c>
      <c r="L305" s="5">
        <v>219055125</v>
      </c>
    </row>
    <row r="306" spans="1:12" x14ac:dyDescent="0.3">
      <c r="A306" s="20">
        <v>44944</v>
      </c>
      <c r="B306" s="23">
        <v>4292.3999999999996</v>
      </c>
      <c r="C306" s="3">
        <v>4295.6000000000004</v>
      </c>
      <c r="D306" s="3">
        <v>4222.1499999999996</v>
      </c>
      <c r="E306" s="3">
        <v>4244.6000000000004</v>
      </c>
      <c r="F306" s="4">
        <v>36325</v>
      </c>
      <c r="G306" s="20">
        <v>44944</v>
      </c>
      <c r="H306" s="38">
        <v>18074.3</v>
      </c>
      <c r="I306" s="2">
        <v>18183.75</v>
      </c>
      <c r="J306" s="2">
        <v>18032.45</v>
      </c>
      <c r="K306" s="2">
        <v>18165.349999999999</v>
      </c>
      <c r="L306" s="5">
        <v>255840928</v>
      </c>
    </row>
    <row r="307" spans="1:12" x14ac:dyDescent="0.3">
      <c r="A307" s="20">
        <v>44945</v>
      </c>
      <c r="B307" s="23">
        <v>4230</v>
      </c>
      <c r="C307" s="3">
        <v>4381.3999999999996</v>
      </c>
      <c r="D307" s="3">
        <v>4229.7</v>
      </c>
      <c r="E307" s="3">
        <v>4337.8500000000004</v>
      </c>
      <c r="F307" s="4">
        <v>44287</v>
      </c>
      <c r="G307" s="20">
        <v>44945</v>
      </c>
      <c r="H307" s="38">
        <v>18119.8</v>
      </c>
      <c r="I307" s="2">
        <v>18155.2</v>
      </c>
      <c r="J307" s="2">
        <v>18063.75</v>
      </c>
      <c r="K307" s="2">
        <v>18107.849999999999</v>
      </c>
      <c r="L307" s="5">
        <v>237833991</v>
      </c>
    </row>
    <row r="308" spans="1:12" x14ac:dyDescent="0.3">
      <c r="A308" s="20">
        <v>44946</v>
      </c>
      <c r="B308" s="23">
        <v>4362.2</v>
      </c>
      <c r="C308" s="3">
        <v>4367.95</v>
      </c>
      <c r="D308" s="3">
        <v>4241</v>
      </c>
      <c r="E308" s="3">
        <v>4249.3500000000004</v>
      </c>
      <c r="F308" s="4">
        <v>34894</v>
      </c>
      <c r="G308" s="20">
        <v>44946</v>
      </c>
      <c r="H308" s="38">
        <v>18115.599999999999</v>
      </c>
      <c r="I308" s="2">
        <v>18145.45</v>
      </c>
      <c r="J308" s="2">
        <v>18016.2</v>
      </c>
      <c r="K308" s="2">
        <v>18027.650000000001</v>
      </c>
      <c r="L308" s="5">
        <v>237225269</v>
      </c>
    </row>
    <row r="309" spans="1:12" x14ac:dyDescent="0.3">
      <c r="A309" s="20">
        <v>44949</v>
      </c>
      <c r="B309" s="23">
        <v>4249.5</v>
      </c>
      <c r="C309" s="3">
        <v>4282.55</v>
      </c>
      <c r="D309" s="3">
        <v>4061</v>
      </c>
      <c r="E309" s="3">
        <v>4084.7</v>
      </c>
      <c r="F309" s="4">
        <v>52693</v>
      </c>
      <c r="G309" s="20">
        <v>44949</v>
      </c>
      <c r="H309" s="38">
        <v>18118.45</v>
      </c>
      <c r="I309" s="2">
        <v>18162.599999999999</v>
      </c>
      <c r="J309" s="2">
        <v>18063.45</v>
      </c>
      <c r="K309" s="2">
        <v>18118.55</v>
      </c>
      <c r="L309" s="5">
        <v>202460434</v>
      </c>
    </row>
    <row r="310" spans="1:12" x14ac:dyDescent="0.3">
      <c r="A310" s="20">
        <v>44950</v>
      </c>
      <c r="B310" s="23">
        <v>4084.7</v>
      </c>
      <c r="C310" s="3">
        <v>4175.75</v>
      </c>
      <c r="D310" s="3">
        <v>4069.15</v>
      </c>
      <c r="E310" s="3">
        <v>4101.3</v>
      </c>
      <c r="F310" s="4">
        <v>37847</v>
      </c>
      <c r="G310" s="20">
        <v>44950</v>
      </c>
      <c r="H310" s="38">
        <v>18183.95</v>
      </c>
      <c r="I310" s="2">
        <v>18201.25</v>
      </c>
      <c r="J310" s="2">
        <v>18078.650000000001</v>
      </c>
      <c r="K310" s="2">
        <v>18118.3</v>
      </c>
      <c r="L310" s="5">
        <v>216910302</v>
      </c>
    </row>
    <row r="311" spans="1:12" x14ac:dyDescent="0.3">
      <c r="A311" s="20">
        <v>44951</v>
      </c>
      <c r="B311" s="23">
        <v>4113.8</v>
      </c>
      <c r="C311" s="3">
        <v>4160</v>
      </c>
      <c r="D311" s="3">
        <v>3965</v>
      </c>
      <c r="E311" s="3">
        <v>4067.35</v>
      </c>
      <c r="F311" s="4">
        <v>111792</v>
      </c>
      <c r="G311" s="20">
        <v>44951</v>
      </c>
      <c r="H311" s="38">
        <v>18093.349999999999</v>
      </c>
      <c r="I311" s="2">
        <v>18100.599999999999</v>
      </c>
      <c r="J311" s="2">
        <v>17846.150000000001</v>
      </c>
      <c r="K311" s="2">
        <v>17891.95</v>
      </c>
      <c r="L311" s="5">
        <v>257227052</v>
      </c>
    </row>
    <row r="312" spans="1:12" x14ac:dyDescent="0.3">
      <c r="A312" s="20">
        <v>44953</v>
      </c>
      <c r="B312" s="23">
        <v>4121.1499999999996</v>
      </c>
      <c r="C312" s="3">
        <v>4167.05</v>
      </c>
      <c r="D312" s="3">
        <v>4032.25</v>
      </c>
      <c r="E312" s="3">
        <v>4104.2</v>
      </c>
      <c r="F312" s="4">
        <v>61703</v>
      </c>
      <c r="G312" s="20">
        <v>44953</v>
      </c>
      <c r="H312" s="38">
        <v>17877.2</v>
      </c>
      <c r="I312" s="2">
        <v>17884.75</v>
      </c>
      <c r="J312" s="2">
        <v>17493.55</v>
      </c>
      <c r="K312" s="2">
        <v>17604.349999999999</v>
      </c>
      <c r="L312" s="5">
        <v>476342611</v>
      </c>
    </row>
    <row r="313" spans="1:12" x14ac:dyDescent="0.3">
      <c r="A313" s="20">
        <v>44956</v>
      </c>
      <c r="B313" s="23">
        <v>4070</v>
      </c>
      <c r="C313" s="3">
        <v>4140</v>
      </c>
      <c r="D313" s="3">
        <v>4010</v>
      </c>
      <c r="E313" s="3">
        <v>4030.1</v>
      </c>
      <c r="F313" s="4">
        <v>42830</v>
      </c>
      <c r="G313" s="20">
        <v>44956</v>
      </c>
      <c r="H313" s="38">
        <v>17541.95</v>
      </c>
      <c r="I313" s="2">
        <v>17709.150000000001</v>
      </c>
      <c r="J313" s="2">
        <v>17405.55</v>
      </c>
      <c r="K313" s="2">
        <v>17648.95</v>
      </c>
      <c r="L313" s="5">
        <v>432434028</v>
      </c>
    </row>
    <row r="314" spans="1:12" x14ac:dyDescent="0.3">
      <c r="A314" s="20">
        <v>44957</v>
      </c>
      <c r="B314" s="23">
        <v>4031.05</v>
      </c>
      <c r="C314" s="3">
        <v>4038.9</v>
      </c>
      <c r="D314" s="3">
        <v>3971.2</v>
      </c>
      <c r="E314" s="3">
        <v>4002.3</v>
      </c>
      <c r="F314" s="4">
        <v>48395</v>
      </c>
      <c r="G314" s="20">
        <v>44957</v>
      </c>
      <c r="H314" s="38">
        <v>17731.45</v>
      </c>
      <c r="I314" s="2">
        <v>17735.7</v>
      </c>
      <c r="J314" s="2">
        <v>17537.55</v>
      </c>
      <c r="K314" s="2">
        <v>17662.150000000001</v>
      </c>
      <c r="L314" s="5">
        <v>398338541</v>
      </c>
    </row>
    <row r="315" spans="1:12" x14ac:dyDescent="0.3">
      <c r="A315" s="20">
        <v>44958</v>
      </c>
      <c r="B315" s="23">
        <v>4035</v>
      </c>
      <c r="C315" s="3">
        <v>4096.8999999999996</v>
      </c>
      <c r="D315" s="3">
        <v>3930</v>
      </c>
      <c r="E315" s="3">
        <v>3944.4</v>
      </c>
      <c r="F315" s="4">
        <v>62499</v>
      </c>
      <c r="G315" s="20">
        <v>44958</v>
      </c>
      <c r="H315" s="38">
        <v>17811.599999999999</v>
      </c>
      <c r="I315" s="2">
        <v>17972.2</v>
      </c>
      <c r="J315" s="2">
        <v>17353.400000000001</v>
      </c>
      <c r="K315" s="2">
        <v>17616.3</v>
      </c>
      <c r="L315" s="5">
        <v>512870802</v>
      </c>
    </row>
    <row r="316" spans="1:12" x14ac:dyDescent="0.3">
      <c r="A316" s="20">
        <v>44959</v>
      </c>
      <c r="B316" s="23">
        <v>3931</v>
      </c>
      <c r="C316" s="3">
        <v>4000</v>
      </c>
      <c r="D316" s="3">
        <v>3900</v>
      </c>
      <c r="E316" s="3">
        <v>3938.8</v>
      </c>
      <c r="F316" s="4">
        <v>39719</v>
      </c>
      <c r="G316" s="20">
        <v>44959</v>
      </c>
      <c r="H316" s="38">
        <v>17517.099999999999</v>
      </c>
      <c r="I316" s="2">
        <v>17653.900000000001</v>
      </c>
      <c r="J316" s="2">
        <v>17445.95</v>
      </c>
      <c r="K316" s="2">
        <v>17610.400000000001</v>
      </c>
      <c r="L316" s="5">
        <v>490113567</v>
      </c>
    </row>
    <row r="317" spans="1:12" x14ac:dyDescent="0.3">
      <c r="A317" s="20">
        <v>44960</v>
      </c>
      <c r="B317" s="23">
        <v>3958.5</v>
      </c>
      <c r="C317" s="3">
        <v>3961.95</v>
      </c>
      <c r="D317" s="3">
        <v>3896.85</v>
      </c>
      <c r="E317" s="3">
        <v>3911.45</v>
      </c>
      <c r="F317" s="4">
        <v>29093</v>
      </c>
      <c r="G317" s="20">
        <v>44960</v>
      </c>
      <c r="H317" s="38">
        <v>17721.75</v>
      </c>
      <c r="I317" s="2">
        <v>17870.3</v>
      </c>
      <c r="J317" s="2">
        <v>17584.2</v>
      </c>
      <c r="K317" s="2">
        <v>17854.05</v>
      </c>
      <c r="L317" s="5">
        <v>424123037</v>
      </c>
    </row>
    <row r="318" spans="1:12" x14ac:dyDescent="0.3">
      <c r="A318" s="20">
        <v>44963</v>
      </c>
      <c r="B318" s="23">
        <v>3911.45</v>
      </c>
      <c r="C318" s="3">
        <v>3969.85</v>
      </c>
      <c r="D318" s="3">
        <v>3825.75</v>
      </c>
      <c r="E318" s="3">
        <v>3914.4</v>
      </c>
      <c r="F318" s="4">
        <v>47511</v>
      </c>
      <c r="G318" s="20">
        <v>44963</v>
      </c>
      <c r="H318" s="38">
        <v>17818.55</v>
      </c>
      <c r="I318" s="2">
        <v>17823.7</v>
      </c>
      <c r="J318" s="2">
        <v>17698.349999999999</v>
      </c>
      <c r="K318" s="2">
        <v>17764.599999999999</v>
      </c>
      <c r="L318" s="5">
        <v>282544790</v>
      </c>
    </row>
    <row r="319" spans="1:12" x14ac:dyDescent="0.3">
      <c r="A319" s="20">
        <v>44964</v>
      </c>
      <c r="B319" s="23">
        <v>3914.8</v>
      </c>
      <c r="C319" s="3">
        <v>3935.95</v>
      </c>
      <c r="D319" s="3">
        <v>3840</v>
      </c>
      <c r="E319" s="3">
        <v>3865.75</v>
      </c>
      <c r="F319" s="4">
        <v>41494</v>
      </c>
      <c r="G319" s="20">
        <v>44964</v>
      </c>
      <c r="H319" s="38">
        <v>17790.099999999999</v>
      </c>
      <c r="I319" s="2">
        <v>17811.150000000001</v>
      </c>
      <c r="J319" s="2">
        <v>17652.55</v>
      </c>
      <c r="K319" s="2">
        <v>17721.5</v>
      </c>
      <c r="L319" s="5">
        <v>354395693</v>
      </c>
    </row>
    <row r="320" spans="1:12" x14ac:dyDescent="0.3">
      <c r="A320" s="20">
        <v>44965</v>
      </c>
      <c r="B320" s="23">
        <v>3871.2</v>
      </c>
      <c r="C320" s="3">
        <v>3901</v>
      </c>
      <c r="D320" s="3">
        <v>3846.7</v>
      </c>
      <c r="E320" s="3">
        <v>3891.8</v>
      </c>
      <c r="F320" s="4">
        <v>39364</v>
      </c>
      <c r="G320" s="20">
        <v>44965</v>
      </c>
      <c r="H320" s="38">
        <v>17750.3</v>
      </c>
      <c r="I320" s="2">
        <v>17898.7</v>
      </c>
      <c r="J320" s="2">
        <v>17744.150000000001</v>
      </c>
      <c r="K320" s="2">
        <v>17871.7</v>
      </c>
      <c r="L320" s="5">
        <v>290994265</v>
      </c>
    </row>
    <row r="321" spans="1:12" x14ac:dyDescent="0.3">
      <c r="A321" s="20">
        <v>44966</v>
      </c>
      <c r="B321" s="23">
        <v>3899.95</v>
      </c>
      <c r="C321" s="3">
        <v>3900.75</v>
      </c>
      <c r="D321" s="3">
        <v>3850</v>
      </c>
      <c r="E321" s="3">
        <v>3860.05</v>
      </c>
      <c r="F321" s="4">
        <v>24564</v>
      </c>
      <c r="G321" s="20">
        <v>44966</v>
      </c>
      <c r="H321" s="38">
        <v>17885.5</v>
      </c>
      <c r="I321" s="2">
        <v>17916.900000000001</v>
      </c>
      <c r="J321" s="2">
        <v>17779.8</v>
      </c>
      <c r="K321" s="2">
        <v>17893.45</v>
      </c>
      <c r="L321" s="5">
        <v>260854055</v>
      </c>
    </row>
    <row r="322" spans="1:12" x14ac:dyDescent="0.3">
      <c r="A322" s="20">
        <v>44967</v>
      </c>
      <c r="B322" s="23">
        <v>3850</v>
      </c>
      <c r="C322" s="3">
        <v>3850</v>
      </c>
      <c r="D322" s="3">
        <v>3775.25</v>
      </c>
      <c r="E322" s="3">
        <v>3787.8</v>
      </c>
      <c r="F322" s="4">
        <v>55157</v>
      </c>
      <c r="G322" s="20">
        <v>44967</v>
      </c>
      <c r="H322" s="38">
        <v>17847.55</v>
      </c>
      <c r="I322" s="2">
        <v>17876.95</v>
      </c>
      <c r="J322" s="2">
        <v>17801</v>
      </c>
      <c r="K322" s="2">
        <v>17856.5</v>
      </c>
      <c r="L322" s="5">
        <v>231991834</v>
      </c>
    </row>
    <row r="323" spans="1:12" x14ac:dyDescent="0.3">
      <c r="A323" s="20">
        <v>44970</v>
      </c>
      <c r="B323" s="23">
        <v>3751.1</v>
      </c>
      <c r="C323" s="3">
        <v>3787.85</v>
      </c>
      <c r="D323" s="3">
        <v>3721</v>
      </c>
      <c r="E323" s="3">
        <v>3730.5</v>
      </c>
      <c r="F323" s="4">
        <v>38458</v>
      </c>
      <c r="G323" s="20">
        <v>44970</v>
      </c>
      <c r="H323" s="38">
        <v>17859.099999999999</v>
      </c>
      <c r="I323" s="2">
        <v>17880.7</v>
      </c>
      <c r="J323" s="2">
        <v>17719.75</v>
      </c>
      <c r="K323" s="2">
        <v>17770.900000000001</v>
      </c>
      <c r="L323" s="5">
        <v>231276483</v>
      </c>
    </row>
    <row r="324" spans="1:12" x14ac:dyDescent="0.3">
      <c r="A324" s="20">
        <v>44971</v>
      </c>
      <c r="B324" s="23">
        <v>3730.5</v>
      </c>
      <c r="C324" s="3">
        <v>3740.45</v>
      </c>
      <c r="D324" s="3">
        <v>3656</v>
      </c>
      <c r="E324" s="3">
        <v>3665.85</v>
      </c>
      <c r="F324" s="4">
        <v>66910</v>
      </c>
      <c r="G324" s="20">
        <v>44971</v>
      </c>
      <c r="H324" s="38">
        <v>17840.349999999999</v>
      </c>
      <c r="I324" s="2">
        <v>17954.55</v>
      </c>
      <c r="J324" s="2">
        <v>17800.05</v>
      </c>
      <c r="K324" s="2">
        <v>17929.849999999999</v>
      </c>
      <c r="L324" s="5">
        <v>244512944</v>
      </c>
    </row>
    <row r="325" spans="1:12" x14ac:dyDescent="0.3">
      <c r="A325" s="20">
        <v>44972</v>
      </c>
      <c r="B325" s="23">
        <v>3660.5</v>
      </c>
      <c r="C325" s="3">
        <v>3690</v>
      </c>
      <c r="D325" s="3">
        <v>3645</v>
      </c>
      <c r="E325" s="3">
        <v>3664.65</v>
      </c>
      <c r="F325" s="4">
        <v>57723</v>
      </c>
      <c r="G325" s="20">
        <v>44972</v>
      </c>
      <c r="H325" s="38">
        <v>17896.599999999999</v>
      </c>
      <c r="I325" s="2">
        <v>18034.099999999999</v>
      </c>
      <c r="J325" s="2">
        <v>17853.8</v>
      </c>
      <c r="K325" s="2">
        <v>18015.849999999999</v>
      </c>
      <c r="L325" s="5">
        <v>229273800</v>
      </c>
    </row>
    <row r="326" spans="1:12" x14ac:dyDescent="0.3">
      <c r="A326" s="20">
        <v>44973</v>
      </c>
      <c r="B326" s="23">
        <v>3685</v>
      </c>
      <c r="C326" s="3">
        <v>3984</v>
      </c>
      <c r="D326" s="3">
        <v>3666.75</v>
      </c>
      <c r="E326" s="3">
        <v>3941.7</v>
      </c>
      <c r="F326" s="4">
        <v>230401</v>
      </c>
      <c r="G326" s="20">
        <v>44973</v>
      </c>
      <c r="H326" s="38">
        <v>18094.75</v>
      </c>
      <c r="I326" s="2">
        <v>18134.75</v>
      </c>
      <c r="J326" s="2">
        <v>18000.650000000001</v>
      </c>
      <c r="K326" s="2">
        <v>18035.849999999999</v>
      </c>
      <c r="L326" s="5">
        <v>230246175</v>
      </c>
    </row>
    <row r="327" spans="1:12" x14ac:dyDescent="0.3">
      <c r="A327" s="20">
        <v>44974</v>
      </c>
      <c r="B327" s="23">
        <v>3991</v>
      </c>
      <c r="C327" s="3">
        <v>4078.6</v>
      </c>
      <c r="D327" s="3">
        <v>3971</v>
      </c>
      <c r="E327" s="3">
        <v>4027.75</v>
      </c>
      <c r="F327" s="4">
        <v>113482</v>
      </c>
      <c r="G327" s="20">
        <v>44974</v>
      </c>
      <c r="H327" s="38">
        <v>17974.849999999999</v>
      </c>
      <c r="I327" s="2">
        <v>18034.25</v>
      </c>
      <c r="J327" s="2">
        <v>17884.599999999999</v>
      </c>
      <c r="K327" s="2">
        <v>17944.2</v>
      </c>
      <c r="L327" s="5">
        <v>208053929</v>
      </c>
    </row>
    <row r="328" spans="1:12" x14ac:dyDescent="0.3">
      <c r="A328" s="20">
        <v>44977</v>
      </c>
      <c r="B328" s="23">
        <v>4044.75</v>
      </c>
      <c r="C328" s="3">
        <v>4044.75</v>
      </c>
      <c r="D328" s="3">
        <v>3952</v>
      </c>
      <c r="E328" s="3">
        <v>3971.85</v>
      </c>
      <c r="F328" s="4">
        <v>40048</v>
      </c>
      <c r="G328" s="20">
        <v>44977</v>
      </c>
      <c r="H328" s="38">
        <v>17965.55</v>
      </c>
      <c r="I328" s="2">
        <v>18004.349999999999</v>
      </c>
      <c r="J328" s="2">
        <v>17818.400000000001</v>
      </c>
      <c r="K328" s="2">
        <v>17844.599999999999</v>
      </c>
      <c r="L328" s="5">
        <v>174563233</v>
      </c>
    </row>
    <row r="329" spans="1:12" x14ac:dyDescent="0.3">
      <c r="A329" s="20">
        <v>44978</v>
      </c>
      <c r="B329" s="23">
        <v>3921.05</v>
      </c>
      <c r="C329" s="3">
        <v>4027</v>
      </c>
      <c r="D329" s="3">
        <v>3915</v>
      </c>
      <c r="E329" s="3">
        <v>3995.5</v>
      </c>
      <c r="F329" s="4">
        <v>61487</v>
      </c>
      <c r="G329" s="20">
        <v>44978</v>
      </c>
      <c r="H329" s="38">
        <v>17905.8</v>
      </c>
      <c r="I329" s="2">
        <v>17924.900000000001</v>
      </c>
      <c r="J329" s="2">
        <v>17800.3</v>
      </c>
      <c r="K329" s="2">
        <v>17826.7</v>
      </c>
      <c r="L329" s="5">
        <v>198248205</v>
      </c>
    </row>
    <row r="330" spans="1:12" x14ac:dyDescent="0.3">
      <c r="A330" s="20">
        <v>44979</v>
      </c>
      <c r="B330" s="23">
        <v>4004</v>
      </c>
      <c r="C330" s="3">
        <v>4004</v>
      </c>
      <c r="D330" s="3">
        <v>3948.05</v>
      </c>
      <c r="E330" s="3">
        <v>3958.45</v>
      </c>
      <c r="F330" s="4">
        <v>23248</v>
      </c>
      <c r="G330" s="20">
        <v>44979</v>
      </c>
      <c r="H330" s="38">
        <v>17755.349999999999</v>
      </c>
      <c r="I330" s="2">
        <v>17772.5</v>
      </c>
      <c r="J330" s="2">
        <v>17529.45</v>
      </c>
      <c r="K330" s="2">
        <v>17554.3</v>
      </c>
      <c r="L330" s="5">
        <v>204021979</v>
      </c>
    </row>
    <row r="331" spans="1:12" x14ac:dyDescent="0.3">
      <c r="A331" s="20">
        <v>44980</v>
      </c>
      <c r="B331" s="23">
        <v>3970</v>
      </c>
      <c r="C331" s="3">
        <v>3977</v>
      </c>
      <c r="D331" s="3">
        <v>3850</v>
      </c>
      <c r="E331" s="3">
        <v>3862.65</v>
      </c>
      <c r="F331" s="4">
        <v>44178</v>
      </c>
      <c r="G331" s="20">
        <v>44980</v>
      </c>
      <c r="H331" s="38">
        <v>17574.650000000001</v>
      </c>
      <c r="I331" s="2">
        <v>17620.05</v>
      </c>
      <c r="J331" s="2">
        <v>17455.400000000001</v>
      </c>
      <c r="K331" s="2">
        <v>17511.25</v>
      </c>
      <c r="L331" s="5">
        <v>240807918</v>
      </c>
    </row>
    <row r="332" spans="1:12" x14ac:dyDescent="0.3">
      <c r="A332" s="20">
        <v>44981</v>
      </c>
      <c r="B332" s="23">
        <v>3809</v>
      </c>
      <c r="C332" s="3">
        <v>3868.8</v>
      </c>
      <c r="D332" s="3">
        <v>3800</v>
      </c>
      <c r="E332" s="3">
        <v>3803.05</v>
      </c>
      <c r="F332" s="4">
        <v>26210</v>
      </c>
      <c r="G332" s="20">
        <v>44981</v>
      </c>
      <c r="H332" s="38">
        <v>17591.349999999999</v>
      </c>
      <c r="I332" s="2">
        <v>17599.75</v>
      </c>
      <c r="J332" s="2">
        <v>17421.8</v>
      </c>
      <c r="K332" s="2">
        <v>17465.8</v>
      </c>
      <c r="L332" s="5">
        <v>209406363</v>
      </c>
    </row>
    <row r="333" spans="1:12" x14ac:dyDescent="0.3">
      <c r="A333" s="20">
        <v>44984</v>
      </c>
      <c r="B333" s="23">
        <v>3800</v>
      </c>
      <c r="C333" s="3">
        <v>3800.55</v>
      </c>
      <c r="D333" s="3">
        <v>3715</v>
      </c>
      <c r="E333" s="3">
        <v>3736.1</v>
      </c>
      <c r="F333" s="4">
        <v>29613</v>
      </c>
      <c r="G333" s="20">
        <v>44984</v>
      </c>
      <c r="H333" s="38">
        <v>17428.599999999999</v>
      </c>
      <c r="I333" s="2">
        <v>17451.599999999999</v>
      </c>
      <c r="J333" s="2">
        <v>17299</v>
      </c>
      <c r="K333" s="2">
        <v>17392.7</v>
      </c>
      <c r="L333" s="5">
        <v>246448847</v>
      </c>
    </row>
    <row r="334" spans="1:12" x14ac:dyDescent="0.3">
      <c r="A334" s="20">
        <v>44985</v>
      </c>
      <c r="B334" s="23">
        <v>3736.95</v>
      </c>
      <c r="C334" s="3">
        <v>3981.6</v>
      </c>
      <c r="D334" s="3">
        <v>3710.8</v>
      </c>
      <c r="E334" s="3">
        <v>3919.85</v>
      </c>
      <c r="F334" s="4">
        <v>117004</v>
      </c>
      <c r="G334" s="20">
        <v>44985</v>
      </c>
      <c r="H334" s="38">
        <v>17383.25</v>
      </c>
      <c r="I334" s="2">
        <v>17440.45</v>
      </c>
      <c r="J334" s="2">
        <v>17255.2</v>
      </c>
      <c r="K334" s="2">
        <v>17303.95</v>
      </c>
      <c r="L334" s="5">
        <v>420881259</v>
      </c>
    </row>
    <row r="335" spans="1:12" x14ac:dyDescent="0.3">
      <c r="A335" s="20">
        <v>44986</v>
      </c>
      <c r="B335" s="23">
        <v>3919.85</v>
      </c>
      <c r="C335" s="3">
        <v>3930</v>
      </c>
      <c r="D335" s="3">
        <v>3873</v>
      </c>
      <c r="E335" s="3">
        <v>3906.3</v>
      </c>
      <c r="F335" s="4">
        <v>23216</v>
      </c>
      <c r="G335" s="20">
        <v>44986</v>
      </c>
      <c r="H335" s="38">
        <v>17360.099999999999</v>
      </c>
      <c r="I335" s="2">
        <v>17467.75</v>
      </c>
      <c r="J335" s="2">
        <v>17345.25</v>
      </c>
      <c r="K335" s="2">
        <v>17450.900000000001</v>
      </c>
      <c r="L335" s="5">
        <v>272881409</v>
      </c>
    </row>
    <row r="336" spans="1:12" x14ac:dyDescent="0.3">
      <c r="A336" s="20">
        <v>44987</v>
      </c>
      <c r="B336" s="23">
        <v>3925</v>
      </c>
      <c r="C336" s="3">
        <v>3925.8</v>
      </c>
      <c r="D336" s="3">
        <v>3850</v>
      </c>
      <c r="E336" s="3">
        <v>3861.6</v>
      </c>
      <c r="F336" s="4">
        <v>19020</v>
      </c>
      <c r="G336" s="20">
        <v>44987</v>
      </c>
      <c r="H336" s="38">
        <v>17421.5</v>
      </c>
      <c r="I336" s="2">
        <v>17445.8</v>
      </c>
      <c r="J336" s="2">
        <v>17306</v>
      </c>
      <c r="K336" s="2">
        <v>17321.900000000001</v>
      </c>
      <c r="L336" s="5">
        <v>310669094</v>
      </c>
    </row>
    <row r="337" spans="1:12" x14ac:dyDescent="0.3">
      <c r="A337" s="20">
        <v>44988</v>
      </c>
      <c r="B337" s="23">
        <v>3890</v>
      </c>
      <c r="C337" s="3">
        <v>3937.7</v>
      </c>
      <c r="D337" s="3">
        <v>3786</v>
      </c>
      <c r="E337" s="3">
        <v>3801.85</v>
      </c>
      <c r="F337" s="4">
        <v>37360</v>
      </c>
      <c r="G337" s="20">
        <v>44988</v>
      </c>
      <c r="H337" s="38">
        <v>17451.25</v>
      </c>
      <c r="I337" s="2">
        <v>17644.75</v>
      </c>
      <c r="J337" s="2">
        <v>17427.7</v>
      </c>
      <c r="K337" s="2">
        <v>17594.349999999999</v>
      </c>
      <c r="L337" s="5">
        <v>356169518</v>
      </c>
    </row>
    <row r="338" spans="1:12" x14ac:dyDescent="0.3">
      <c r="A338" s="20">
        <v>44991</v>
      </c>
      <c r="B338" s="23">
        <v>3799</v>
      </c>
      <c r="C338" s="3">
        <v>3814.7</v>
      </c>
      <c r="D338" s="3">
        <v>3754.25</v>
      </c>
      <c r="E338" s="3">
        <v>3764.95</v>
      </c>
      <c r="F338" s="4">
        <v>30173</v>
      </c>
      <c r="G338" s="20">
        <v>44991</v>
      </c>
      <c r="H338" s="38">
        <v>17680.349999999999</v>
      </c>
      <c r="I338" s="2">
        <v>17799.95</v>
      </c>
      <c r="J338" s="2">
        <v>17671.95</v>
      </c>
      <c r="K338" s="2">
        <v>17711.45</v>
      </c>
      <c r="L338" s="5">
        <v>362801096</v>
      </c>
    </row>
    <row r="339" spans="1:12" x14ac:dyDescent="0.3">
      <c r="A339" s="20">
        <v>44993</v>
      </c>
      <c r="B339" s="23">
        <v>3764.95</v>
      </c>
      <c r="C339" s="3">
        <v>3890.15</v>
      </c>
      <c r="D339" s="3">
        <v>3754.95</v>
      </c>
      <c r="E339" s="3">
        <v>3822.25</v>
      </c>
      <c r="F339" s="4">
        <v>51611</v>
      </c>
      <c r="G339" s="20">
        <v>44993</v>
      </c>
      <c r="H339" s="38">
        <v>17665.75</v>
      </c>
      <c r="I339" s="2">
        <v>17766.5</v>
      </c>
      <c r="J339" s="2">
        <v>17602.25</v>
      </c>
      <c r="K339" s="2">
        <v>17754.400000000001</v>
      </c>
      <c r="L339" s="5">
        <v>267041402</v>
      </c>
    </row>
    <row r="340" spans="1:12" x14ac:dyDescent="0.3">
      <c r="A340" s="20">
        <v>44994</v>
      </c>
      <c r="B340" s="23">
        <v>3840</v>
      </c>
      <c r="C340" s="3">
        <v>3840</v>
      </c>
      <c r="D340" s="3">
        <v>3770.45</v>
      </c>
      <c r="E340" s="3">
        <v>3784.65</v>
      </c>
      <c r="F340" s="4">
        <v>22581</v>
      </c>
      <c r="G340" s="20">
        <v>44994</v>
      </c>
      <c r="H340" s="38">
        <v>17772.05</v>
      </c>
      <c r="I340" s="2">
        <v>17772.349999999999</v>
      </c>
      <c r="J340" s="2">
        <v>17573.599999999999</v>
      </c>
      <c r="K340" s="2">
        <v>17589.599999999999</v>
      </c>
      <c r="L340" s="5">
        <v>262352056</v>
      </c>
    </row>
    <row r="341" spans="1:12" x14ac:dyDescent="0.3">
      <c r="A341" s="20">
        <v>44995</v>
      </c>
      <c r="B341" s="23">
        <v>3750</v>
      </c>
      <c r="C341" s="3">
        <v>3840</v>
      </c>
      <c r="D341" s="3">
        <v>3750</v>
      </c>
      <c r="E341" s="3">
        <v>3769.3</v>
      </c>
      <c r="F341" s="4">
        <v>34515</v>
      </c>
      <c r="G341" s="20">
        <v>44995</v>
      </c>
      <c r="H341" s="38">
        <v>17443.8</v>
      </c>
      <c r="I341" s="2">
        <v>17451.5</v>
      </c>
      <c r="J341" s="2">
        <v>17324.349999999999</v>
      </c>
      <c r="K341" s="2">
        <v>17412.900000000001</v>
      </c>
      <c r="L341" s="5">
        <v>235927570</v>
      </c>
    </row>
    <row r="342" spans="1:12" x14ac:dyDescent="0.3">
      <c r="A342" s="20">
        <v>44998</v>
      </c>
      <c r="B342" s="23">
        <v>3777.9</v>
      </c>
      <c r="C342" s="3">
        <v>3856</v>
      </c>
      <c r="D342" s="3">
        <v>3741</v>
      </c>
      <c r="E342" s="3">
        <v>3791.1</v>
      </c>
      <c r="F342" s="4">
        <v>42086</v>
      </c>
      <c r="G342" s="20">
        <v>44998</v>
      </c>
      <c r="H342" s="38">
        <v>17421.900000000001</v>
      </c>
      <c r="I342" s="2">
        <v>17529.900000000001</v>
      </c>
      <c r="J342" s="2">
        <v>17113.45</v>
      </c>
      <c r="K342" s="2">
        <v>17154.3</v>
      </c>
      <c r="L342" s="5">
        <v>254914657</v>
      </c>
    </row>
    <row r="343" spans="1:12" x14ac:dyDescent="0.3">
      <c r="A343" s="20">
        <v>44999</v>
      </c>
      <c r="B343" s="23">
        <v>3810.1</v>
      </c>
      <c r="C343" s="3">
        <v>3835</v>
      </c>
      <c r="D343" s="3">
        <v>3730</v>
      </c>
      <c r="E343" s="3">
        <v>3747.65</v>
      </c>
      <c r="F343" s="4">
        <v>31477</v>
      </c>
      <c r="G343" s="20">
        <v>44999</v>
      </c>
      <c r="H343" s="38">
        <v>17160.55</v>
      </c>
      <c r="I343" s="2">
        <v>17224.650000000001</v>
      </c>
      <c r="J343" s="2">
        <v>16987.099999999999</v>
      </c>
      <c r="K343" s="2">
        <v>17043.3</v>
      </c>
      <c r="L343" s="5">
        <v>290604200</v>
      </c>
    </row>
    <row r="344" spans="1:12" x14ac:dyDescent="0.3">
      <c r="A344" s="20">
        <v>45000</v>
      </c>
      <c r="B344" s="23">
        <v>3769.7</v>
      </c>
      <c r="C344" s="3">
        <v>3823.85</v>
      </c>
      <c r="D344" s="3">
        <v>3756.5</v>
      </c>
      <c r="E344" s="3">
        <v>3801.45</v>
      </c>
      <c r="F344" s="4">
        <v>24665</v>
      </c>
      <c r="G344" s="20">
        <v>45000</v>
      </c>
      <c r="H344" s="38">
        <v>17166.45</v>
      </c>
      <c r="I344" s="2">
        <v>17211.349999999999</v>
      </c>
      <c r="J344" s="2">
        <v>16938.900000000001</v>
      </c>
      <c r="K344" s="2">
        <v>16972.150000000001</v>
      </c>
      <c r="L344" s="5">
        <v>248188970</v>
      </c>
    </row>
    <row r="345" spans="1:12" x14ac:dyDescent="0.3">
      <c r="A345" s="20">
        <v>45001</v>
      </c>
      <c r="B345" s="23">
        <v>3793.75</v>
      </c>
      <c r="C345" s="3">
        <v>3796.95</v>
      </c>
      <c r="D345" s="3">
        <v>3736.65</v>
      </c>
      <c r="E345" s="3">
        <v>3753.3</v>
      </c>
      <c r="F345" s="4">
        <v>20901</v>
      </c>
      <c r="G345" s="20">
        <v>45001</v>
      </c>
      <c r="H345" s="38">
        <v>16994.650000000001</v>
      </c>
      <c r="I345" s="2">
        <v>17062.45</v>
      </c>
      <c r="J345" s="2">
        <v>16850.150000000001</v>
      </c>
      <c r="K345" s="2">
        <v>16985.599999999999</v>
      </c>
      <c r="L345" s="5">
        <v>349820607</v>
      </c>
    </row>
    <row r="346" spans="1:12" x14ac:dyDescent="0.3">
      <c r="A346" s="20">
        <v>45002</v>
      </c>
      <c r="B346" s="23">
        <v>3775</v>
      </c>
      <c r="C346" s="3">
        <v>3980.35</v>
      </c>
      <c r="D346" s="3">
        <v>3735</v>
      </c>
      <c r="E346" s="3">
        <v>3907.1</v>
      </c>
      <c r="F346" s="4">
        <v>325608</v>
      </c>
      <c r="G346" s="20">
        <v>45002</v>
      </c>
      <c r="H346" s="38">
        <v>17111.8</v>
      </c>
      <c r="I346" s="2">
        <v>17145.8</v>
      </c>
      <c r="J346" s="2">
        <v>16958.150000000001</v>
      </c>
      <c r="K346" s="2">
        <v>17100.05</v>
      </c>
      <c r="L346" s="5">
        <v>408121255</v>
      </c>
    </row>
    <row r="347" spans="1:12" x14ac:dyDescent="0.3">
      <c r="A347" s="20">
        <v>45005</v>
      </c>
      <c r="B347" s="23">
        <v>3900</v>
      </c>
      <c r="C347" s="3">
        <v>3900</v>
      </c>
      <c r="D347" s="3">
        <v>3777.6</v>
      </c>
      <c r="E347" s="3">
        <v>3816.35</v>
      </c>
      <c r="F347" s="4">
        <v>20215</v>
      </c>
      <c r="G347" s="20">
        <v>45005</v>
      </c>
      <c r="H347" s="38">
        <v>17066.599999999999</v>
      </c>
      <c r="I347" s="2">
        <v>17066.599999999999</v>
      </c>
      <c r="J347" s="2">
        <v>16828.349999999999</v>
      </c>
      <c r="K347" s="2">
        <v>16988.400000000001</v>
      </c>
      <c r="L347" s="5">
        <v>241777405</v>
      </c>
    </row>
    <row r="348" spans="1:12" x14ac:dyDescent="0.3">
      <c r="A348" s="20">
        <v>45006</v>
      </c>
      <c r="B348" s="23">
        <v>3820</v>
      </c>
      <c r="C348" s="3">
        <v>3935</v>
      </c>
      <c r="D348" s="3">
        <v>3820</v>
      </c>
      <c r="E348" s="3">
        <v>3888.35</v>
      </c>
      <c r="F348" s="4">
        <v>23924</v>
      </c>
      <c r="G348" s="20">
        <v>45006</v>
      </c>
      <c r="H348" s="38">
        <v>17060.400000000001</v>
      </c>
      <c r="I348" s="2">
        <v>17127.7</v>
      </c>
      <c r="J348" s="2">
        <v>17016</v>
      </c>
      <c r="K348" s="2">
        <v>17107.5</v>
      </c>
      <c r="L348" s="5">
        <v>246737873</v>
      </c>
    </row>
    <row r="349" spans="1:12" x14ac:dyDescent="0.3">
      <c r="A349" s="20">
        <v>45007</v>
      </c>
      <c r="B349" s="23">
        <v>3888.35</v>
      </c>
      <c r="C349" s="3">
        <v>3918.95</v>
      </c>
      <c r="D349" s="3">
        <v>3803</v>
      </c>
      <c r="E349" s="3">
        <v>3820.7</v>
      </c>
      <c r="F349" s="4">
        <v>25002</v>
      </c>
      <c r="G349" s="20">
        <v>45007</v>
      </c>
      <c r="H349" s="38">
        <v>17177.45</v>
      </c>
      <c r="I349" s="2">
        <v>17207.25</v>
      </c>
      <c r="J349" s="2">
        <v>17107.849999999999</v>
      </c>
      <c r="K349" s="2">
        <v>17151.900000000001</v>
      </c>
      <c r="L349" s="5">
        <v>185700457</v>
      </c>
    </row>
    <row r="350" spans="1:12" x14ac:dyDescent="0.3">
      <c r="A350" s="20">
        <v>45008</v>
      </c>
      <c r="B350" s="23">
        <v>3821.25</v>
      </c>
      <c r="C350" s="3">
        <v>3830</v>
      </c>
      <c r="D350" s="3">
        <v>3788.25</v>
      </c>
      <c r="E350" s="3">
        <v>3811.45</v>
      </c>
      <c r="F350" s="4">
        <v>12462</v>
      </c>
      <c r="G350" s="20">
        <v>45008</v>
      </c>
      <c r="H350" s="38">
        <v>17097.400000000001</v>
      </c>
      <c r="I350" s="2">
        <v>17205.400000000001</v>
      </c>
      <c r="J350" s="2">
        <v>17045.3</v>
      </c>
      <c r="K350" s="2">
        <v>17076.900000000001</v>
      </c>
      <c r="L350" s="5">
        <v>219171517</v>
      </c>
    </row>
    <row r="351" spans="1:12" x14ac:dyDescent="0.3">
      <c r="A351" s="20">
        <v>45009</v>
      </c>
      <c r="B351" s="23">
        <v>3825</v>
      </c>
      <c r="C351" s="3">
        <v>3855</v>
      </c>
      <c r="D351" s="3">
        <v>3807.1</v>
      </c>
      <c r="E351" s="3">
        <v>3837.6</v>
      </c>
      <c r="F351" s="4">
        <v>9808</v>
      </c>
      <c r="G351" s="20">
        <v>45009</v>
      </c>
      <c r="H351" s="38">
        <v>17076.2</v>
      </c>
      <c r="I351" s="2">
        <v>17109.45</v>
      </c>
      <c r="J351" s="2">
        <v>16917.349999999999</v>
      </c>
      <c r="K351" s="2">
        <v>16945.05</v>
      </c>
      <c r="L351" s="5">
        <v>228038299</v>
      </c>
    </row>
    <row r="352" spans="1:12" x14ac:dyDescent="0.3">
      <c r="A352" s="20">
        <v>45012</v>
      </c>
      <c r="B352" s="23">
        <v>3857.15</v>
      </c>
      <c r="C352" s="3">
        <v>3866.95</v>
      </c>
      <c r="D352" s="3">
        <v>3726.5</v>
      </c>
      <c r="E352" s="3">
        <v>3752.6</v>
      </c>
      <c r="F352" s="4">
        <v>23301</v>
      </c>
      <c r="G352" s="20">
        <v>45012</v>
      </c>
      <c r="H352" s="38">
        <v>16984.3</v>
      </c>
      <c r="I352" s="2">
        <v>17091</v>
      </c>
      <c r="J352" s="2">
        <v>16918.55</v>
      </c>
      <c r="K352" s="2">
        <v>16985.7</v>
      </c>
      <c r="L352" s="5">
        <v>218418670</v>
      </c>
    </row>
    <row r="353" spans="1:12" x14ac:dyDescent="0.3">
      <c r="A353" s="20">
        <v>45013</v>
      </c>
      <c r="B353" s="23">
        <v>3740</v>
      </c>
      <c r="C353" s="3">
        <v>3751.75</v>
      </c>
      <c r="D353" s="3">
        <v>3631.05</v>
      </c>
      <c r="E353" s="3">
        <v>3654.6</v>
      </c>
      <c r="F353" s="4">
        <v>43783</v>
      </c>
      <c r="G353" s="20">
        <v>45013</v>
      </c>
      <c r="H353" s="38">
        <v>17031.75</v>
      </c>
      <c r="I353" s="2">
        <v>17061.75</v>
      </c>
      <c r="J353" s="2">
        <v>16913.75</v>
      </c>
      <c r="K353" s="2">
        <v>16951.7</v>
      </c>
      <c r="L353" s="5">
        <v>238840919</v>
      </c>
    </row>
    <row r="354" spans="1:12" x14ac:dyDescent="0.3">
      <c r="A354" s="20">
        <v>45014</v>
      </c>
      <c r="B354" s="23">
        <v>3655</v>
      </c>
      <c r="C354" s="3">
        <v>3789.1</v>
      </c>
      <c r="D354" s="3">
        <v>3655</v>
      </c>
      <c r="E354" s="3">
        <v>3779.45</v>
      </c>
      <c r="F354" s="4">
        <v>28726</v>
      </c>
      <c r="G354" s="20">
        <v>45014</v>
      </c>
      <c r="H354" s="38">
        <v>16977.3</v>
      </c>
      <c r="I354" s="2">
        <v>17126.150000000001</v>
      </c>
      <c r="J354" s="2">
        <v>16940.599999999999</v>
      </c>
      <c r="K354" s="2">
        <v>17080.7</v>
      </c>
      <c r="L354" s="5">
        <v>345911087</v>
      </c>
    </row>
    <row r="355" spans="1:12" x14ac:dyDescent="0.3">
      <c r="A355" s="20">
        <v>45016</v>
      </c>
      <c r="B355" s="23">
        <v>3781</v>
      </c>
      <c r="C355" s="3">
        <v>3836.25</v>
      </c>
      <c r="D355" s="3">
        <v>3701</v>
      </c>
      <c r="E355" s="3">
        <v>3792.5</v>
      </c>
      <c r="F355" s="4">
        <v>41030</v>
      </c>
      <c r="G355" s="20">
        <v>45016</v>
      </c>
      <c r="H355" s="38">
        <v>17210.349999999999</v>
      </c>
      <c r="I355" s="2">
        <v>17381.599999999999</v>
      </c>
      <c r="J355" s="2">
        <v>17204.650000000001</v>
      </c>
      <c r="K355" s="2">
        <v>17359.75</v>
      </c>
      <c r="L355" s="5">
        <v>263889033</v>
      </c>
    </row>
    <row r="356" spans="1:12" x14ac:dyDescent="0.3">
      <c r="A356" s="20">
        <v>45019</v>
      </c>
      <c r="B356" s="23">
        <v>3792.5</v>
      </c>
      <c r="C356" s="3">
        <v>3811.5</v>
      </c>
      <c r="D356" s="3">
        <v>3728</v>
      </c>
      <c r="E356" s="3">
        <v>3737.2</v>
      </c>
      <c r="F356" s="4">
        <v>26284</v>
      </c>
      <c r="G356" s="20">
        <v>45019</v>
      </c>
      <c r="H356" s="38">
        <v>17427.95</v>
      </c>
      <c r="I356" s="2">
        <v>17428.05</v>
      </c>
      <c r="J356" s="2">
        <v>17312.75</v>
      </c>
      <c r="K356" s="2">
        <v>17398.05</v>
      </c>
      <c r="L356" s="5">
        <v>230170687</v>
      </c>
    </row>
    <row r="357" spans="1:12" x14ac:dyDescent="0.3">
      <c r="A357" s="20">
        <v>45021</v>
      </c>
      <c r="B357" s="23">
        <v>3712.25</v>
      </c>
      <c r="C357" s="3">
        <v>3737.95</v>
      </c>
      <c r="D357" s="3">
        <v>3675.7</v>
      </c>
      <c r="E357" s="3">
        <v>3710.75</v>
      </c>
      <c r="F357" s="4">
        <v>42825</v>
      </c>
      <c r="G357" s="20">
        <v>45021</v>
      </c>
      <c r="H357" s="38">
        <v>17422.3</v>
      </c>
      <c r="I357" s="2">
        <v>17570.55</v>
      </c>
      <c r="J357" s="2">
        <v>17402.7</v>
      </c>
      <c r="K357" s="2">
        <v>17557.05</v>
      </c>
      <c r="L357" s="5">
        <v>248345193</v>
      </c>
    </row>
    <row r="358" spans="1:12" x14ac:dyDescent="0.3">
      <c r="A358" s="20">
        <v>45022</v>
      </c>
      <c r="B358" s="23">
        <v>3710.75</v>
      </c>
      <c r="C358" s="3">
        <v>3777.65</v>
      </c>
      <c r="D358" s="3">
        <v>3681.05</v>
      </c>
      <c r="E358" s="3">
        <v>3765</v>
      </c>
      <c r="F358" s="4">
        <v>34963</v>
      </c>
      <c r="G358" s="20">
        <v>45022</v>
      </c>
      <c r="H358" s="38">
        <v>17533.849999999999</v>
      </c>
      <c r="I358" s="2">
        <v>17638.7</v>
      </c>
      <c r="J358" s="2">
        <v>17502.849999999999</v>
      </c>
      <c r="K358" s="2">
        <v>17599.150000000001</v>
      </c>
      <c r="L358" s="5">
        <v>242708337</v>
      </c>
    </row>
    <row r="359" spans="1:12" x14ac:dyDescent="0.3">
      <c r="A359" s="20">
        <v>45026</v>
      </c>
      <c r="B359" s="23">
        <v>3768.45</v>
      </c>
      <c r="C359" s="3">
        <v>3826.05</v>
      </c>
      <c r="D359" s="3">
        <v>3710</v>
      </c>
      <c r="E359" s="3">
        <v>3724.35</v>
      </c>
      <c r="F359" s="4">
        <v>80658</v>
      </c>
      <c r="G359" s="20">
        <v>45026</v>
      </c>
      <c r="H359" s="38">
        <v>17634.900000000001</v>
      </c>
      <c r="I359" s="2">
        <v>17694.099999999999</v>
      </c>
      <c r="J359" s="2">
        <v>17597.95</v>
      </c>
      <c r="K359" s="2">
        <v>17624.05</v>
      </c>
      <c r="L359" s="5">
        <v>254819382</v>
      </c>
    </row>
    <row r="360" spans="1:12" x14ac:dyDescent="0.3">
      <c r="A360" s="20">
        <v>45027</v>
      </c>
      <c r="B360" s="23">
        <v>3742</v>
      </c>
      <c r="C360" s="3">
        <v>3820</v>
      </c>
      <c r="D360" s="3">
        <v>3722.65</v>
      </c>
      <c r="E360" s="3">
        <v>3784.3</v>
      </c>
      <c r="F360" s="4">
        <v>61340</v>
      </c>
      <c r="G360" s="20">
        <v>45027</v>
      </c>
      <c r="H360" s="38">
        <v>17704.8</v>
      </c>
      <c r="I360" s="2">
        <v>17748.75</v>
      </c>
      <c r="J360" s="2">
        <v>17655.150000000001</v>
      </c>
      <c r="K360" s="2">
        <v>17722.3</v>
      </c>
      <c r="L360" s="5">
        <v>304263454</v>
      </c>
    </row>
    <row r="361" spans="1:12" x14ac:dyDescent="0.3">
      <c r="A361" s="20">
        <v>45028</v>
      </c>
      <c r="B361" s="23">
        <v>3796.85</v>
      </c>
      <c r="C361" s="3">
        <v>3865.9</v>
      </c>
      <c r="D361" s="3">
        <v>3795</v>
      </c>
      <c r="E361" s="3">
        <v>3813.85</v>
      </c>
      <c r="F361" s="4">
        <v>109871</v>
      </c>
      <c r="G361" s="20">
        <v>45028</v>
      </c>
      <c r="H361" s="38">
        <v>17759.55</v>
      </c>
      <c r="I361" s="2">
        <v>17825.75</v>
      </c>
      <c r="J361" s="2">
        <v>17717.25</v>
      </c>
      <c r="K361" s="2">
        <v>17812.400000000001</v>
      </c>
      <c r="L361" s="5">
        <v>232816318</v>
      </c>
    </row>
    <row r="362" spans="1:12" x14ac:dyDescent="0.3">
      <c r="A362" s="20">
        <v>45029</v>
      </c>
      <c r="B362" s="23">
        <v>3821</v>
      </c>
      <c r="C362" s="3">
        <v>3853.85</v>
      </c>
      <c r="D362" s="3">
        <v>3780</v>
      </c>
      <c r="E362" s="3">
        <v>3799.15</v>
      </c>
      <c r="F362" s="4">
        <v>18934</v>
      </c>
      <c r="G362" s="20">
        <v>45029</v>
      </c>
      <c r="H362" s="38">
        <v>17807.3</v>
      </c>
      <c r="I362" s="2">
        <v>17842.150000000001</v>
      </c>
      <c r="J362" s="2">
        <v>17729.650000000001</v>
      </c>
      <c r="K362" s="2">
        <v>17828</v>
      </c>
      <c r="L362" s="5">
        <v>285764798</v>
      </c>
    </row>
    <row r="363" spans="1:12" x14ac:dyDescent="0.3">
      <c r="A363" s="20">
        <v>45033</v>
      </c>
      <c r="B363" s="23">
        <v>3802</v>
      </c>
      <c r="C363" s="3">
        <v>3905.95</v>
      </c>
      <c r="D363" s="3">
        <v>3771.7</v>
      </c>
      <c r="E363" s="3">
        <v>3853.95</v>
      </c>
      <c r="F363" s="4">
        <v>42969</v>
      </c>
      <c r="G363" s="20">
        <v>45033</v>
      </c>
      <c r="H363" s="38">
        <v>17863</v>
      </c>
      <c r="I363" s="2">
        <v>17863</v>
      </c>
      <c r="J363" s="2">
        <v>17574.05</v>
      </c>
      <c r="K363" s="2">
        <v>17706.849999999999</v>
      </c>
      <c r="L363" s="5">
        <v>357401212</v>
      </c>
    </row>
    <row r="364" spans="1:12" x14ac:dyDescent="0.3">
      <c r="A364" s="20">
        <v>45034</v>
      </c>
      <c r="B364" s="23">
        <v>3853</v>
      </c>
      <c r="C364" s="3">
        <v>3883.2</v>
      </c>
      <c r="D364" s="3">
        <v>3845</v>
      </c>
      <c r="E364" s="3">
        <v>3861.15</v>
      </c>
      <c r="F364" s="4">
        <v>18487</v>
      </c>
      <c r="G364" s="20">
        <v>45034</v>
      </c>
      <c r="H364" s="38">
        <v>17766.599999999999</v>
      </c>
      <c r="I364" s="2">
        <v>17766.599999999999</v>
      </c>
      <c r="J364" s="2">
        <v>17610.2</v>
      </c>
      <c r="K364" s="2">
        <v>17660.150000000001</v>
      </c>
      <c r="L364" s="5">
        <v>258856690</v>
      </c>
    </row>
    <row r="365" spans="1:12" x14ac:dyDescent="0.3">
      <c r="A365" s="20">
        <v>45035</v>
      </c>
      <c r="B365" s="23">
        <v>3855.1</v>
      </c>
      <c r="C365" s="3">
        <v>3880.1</v>
      </c>
      <c r="D365" s="3">
        <v>3816.1</v>
      </c>
      <c r="E365" s="3">
        <v>3844.6</v>
      </c>
      <c r="F365" s="4">
        <v>12754</v>
      </c>
      <c r="G365" s="20">
        <v>45035</v>
      </c>
      <c r="H365" s="38">
        <v>17653.349999999999</v>
      </c>
      <c r="I365" s="2">
        <v>17666.150000000001</v>
      </c>
      <c r="J365" s="2">
        <v>17579.849999999999</v>
      </c>
      <c r="K365" s="2">
        <v>17618.75</v>
      </c>
      <c r="L365" s="5">
        <v>281463379</v>
      </c>
    </row>
    <row r="366" spans="1:12" x14ac:dyDescent="0.3">
      <c r="A366" s="20">
        <v>45036</v>
      </c>
      <c r="B366" s="23">
        <v>3840</v>
      </c>
      <c r="C366" s="3">
        <v>3850</v>
      </c>
      <c r="D366" s="3">
        <v>3745.15</v>
      </c>
      <c r="E366" s="3">
        <v>3757.6</v>
      </c>
      <c r="F366" s="4">
        <v>23923</v>
      </c>
      <c r="G366" s="20">
        <v>45036</v>
      </c>
      <c r="H366" s="38">
        <v>17638.599999999999</v>
      </c>
      <c r="I366" s="2">
        <v>17684.45</v>
      </c>
      <c r="J366" s="2">
        <v>17584.349999999999</v>
      </c>
      <c r="K366" s="2">
        <v>17624.45</v>
      </c>
      <c r="L366" s="5">
        <v>215103396</v>
      </c>
    </row>
    <row r="367" spans="1:12" x14ac:dyDescent="0.3">
      <c r="A367" s="20">
        <v>45037</v>
      </c>
      <c r="B367" s="23">
        <v>3777.35</v>
      </c>
      <c r="C367" s="3">
        <v>3849</v>
      </c>
      <c r="D367" s="3">
        <v>3727</v>
      </c>
      <c r="E367" s="3">
        <v>3831.8</v>
      </c>
      <c r="F367" s="4">
        <v>29487</v>
      </c>
      <c r="G367" s="20">
        <v>45037</v>
      </c>
      <c r="H367" s="38">
        <v>17639.75</v>
      </c>
      <c r="I367" s="2">
        <v>17663.2</v>
      </c>
      <c r="J367" s="2">
        <v>17553.95</v>
      </c>
      <c r="K367" s="2">
        <v>17624.05</v>
      </c>
      <c r="L367" s="5">
        <v>230156645</v>
      </c>
    </row>
    <row r="368" spans="1:12" x14ac:dyDescent="0.3">
      <c r="A368" s="20">
        <v>45040</v>
      </c>
      <c r="B368" s="23">
        <v>3860</v>
      </c>
      <c r="C368" s="3">
        <v>3883.95</v>
      </c>
      <c r="D368" s="3">
        <v>3825.2</v>
      </c>
      <c r="E368" s="3">
        <v>3856.85</v>
      </c>
      <c r="F368" s="4">
        <v>30079</v>
      </c>
      <c r="G368" s="20">
        <v>45040</v>
      </c>
      <c r="H368" s="38">
        <v>17707.55</v>
      </c>
      <c r="I368" s="2">
        <v>17754.5</v>
      </c>
      <c r="J368" s="2">
        <v>17612.5</v>
      </c>
      <c r="K368" s="2">
        <v>17743.400000000001</v>
      </c>
      <c r="L368" s="5">
        <v>255740393</v>
      </c>
    </row>
    <row r="369" spans="1:12" x14ac:dyDescent="0.3">
      <c r="A369" s="20">
        <v>45041</v>
      </c>
      <c r="B369" s="23">
        <v>3850</v>
      </c>
      <c r="C369" s="3">
        <v>3874</v>
      </c>
      <c r="D369" s="3">
        <v>3765</v>
      </c>
      <c r="E369" s="3">
        <v>3779</v>
      </c>
      <c r="F369" s="4">
        <v>26254</v>
      </c>
      <c r="G369" s="20">
        <v>45041</v>
      </c>
      <c r="H369" s="38">
        <v>17761.55</v>
      </c>
      <c r="I369" s="2">
        <v>17807.45</v>
      </c>
      <c r="J369" s="2">
        <v>17716.849999999999</v>
      </c>
      <c r="K369" s="2">
        <v>17769.25</v>
      </c>
      <c r="L369" s="5">
        <v>297445999</v>
      </c>
    </row>
    <row r="370" spans="1:12" x14ac:dyDescent="0.3">
      <c r="A370" s="20">
        <v>45042</v>
      </c>
      <c r="B370" s="23">
        <v>3769</v>
      </c>
      <c r="C370" s="3">
        <v>3785.95</v>
      </c>
      <c r="D370" s="3">
        <v>3750</v>
      </c>
      <c r="E370" s="3">
        <v>3764.3</v>
      </c>
      <c r="F370" s="4">
        <v>21665</v>
      </c>
      <c r="G370" s="20">
        <v>45042</v>
      </c>
      <c r="H370" s="38">
        <v>17767.3</v>
      </c>
      <c r="I370" s="2">
        <v>17827.75</v>
      </c>
      <c r="J370" s="2">
        <v>17711.2</v>
      </c>
      <c r="K370" s="2">
        <v>17813.599999999999</v>
      </c>
      <c r="L370" s="5">
        <v>233008677</v>
      </c>
    </row>
    <row r="371" spans="1:12" x14ac:dyDescent="0.3">
      <c r="A371" s="20">
        <v>45043</v>
      </c>
      <c r="B371" s="23">
        <v>3764.3</v>
      </c>
      <c r="C371" s="3">
        <v>3805</v>
      </c>
      <c r="D371" s="3">
        <v>3753.1</v>
      </c>
      <c r="E371" s="3">
        <v>3777.5</v>
      </c>
      <c r="F371" s="4">
        <v>22898</v>
      </c>
      <c r="G371" s="20">
        <v>45043</v>
      </c>
      <c r="H371" s="38">
        <v>17813.099999999999</v>
      </c>
      <c r="I371" s="2">
        <v>17931.599999999999</v>
      </c>
      <c r="J371" s="2">
        <v>17797.900000000001</v>
      </c>
      <c r="K371" s="2">
        <v>17915.05</v>
      </c>
      <c r="L371" s="5">
        <v>241434660</v>
      </c>
    </row>
    <row r="372" spans="1:12" x14ac:dyDescent="0.3">
      <c r="A372" s="20">
        <v>45044</v>
      </c>
      <c r="B372" s="23">
        <v>3786.95</v>
      </c>
      <c r="C372" s="3">
        <v>3845</v>
      </c>
      <c r="D372" s="3">
        <v>3780.1</v>
      </c>
      <c r="E372" s="3">
        <v>3823.8</v>
      </c>
      <c r="F372" s="4">
        <v>41440</v>
      </c>
      <c r="G372" s="20">
        <v>45044</v>
      </c>
      <c r="H372" s="38">
        <v>17950.400000000001</v>
      </c>
      <c r="I372" s="2">
        <v>18089.150000000001</v>
      </c>
      <c r="J372" s="2">
        <v>17885.3</v>
      </c>
      <c r="K372" s="2">
        <v>18065</v>
      </c>
      <c r="L372" s="5">
        <v>290263674</v>
      </c>
    </row>
    <row r="373" spans="1:12" x14ac:dyDescent="0.3">
      <c r="A373" s="20">
        <v>45048</v>
      </c>
      <c r="B373" s="23">
        <v>3870</v>
      </c>
      <c r="C373" s="3">
        <v>3895.3</v>
      </c>
      <c r="D373" s="3">
        <v>3780.05</v>
      </c>
      <c r="E373" s="3">
        <v>3838.9</v>
      </c>
      <c r="F373" s="4">
        <v>51707</v>
      </c>
      <c r="G373" s="20">
        <v>45048</v>
      </c>
      <c r="H373" s="38">
        <v>18124.8</v>
      </c>
      <c r="I373" s="2">
        <v>18180.25</v>
      </c>
      <c r="J373" s="2">
        <v>18101.75</v>
      </c>
      <c r="K373" s="2">
        <v>18147.650000000001</v>
      </c>
      <c r="L373" s="5">
        <v>265216308</v>
      </c>
    </row>
    <row r="374" spans="1:12" x14ac:dyDescent="0.3">
      <c r="A374" s="20">
        <v>45049</v>
      </c>
      <c r="B374" s="23">
        <v>3854.95</v>
      </c>
      <c r="C374" s="3">
        <v>3914</v>
      </c>
      <c r="D374" s="3">
        <v>3801</v>
      </c>
      <c r="E374" s="3">
        <v>3825.75</v>
      </c>
      <c r="F374" s="4">
        <v>105274</v>
      </c>
      <c r="G374" s="20">
        <v>45049</v>
      </c>
      <c r="H374" s="38">
        <v>18113.8</v>
      </c>
      <c r="I374" s="2">
        <v>18116.349999999999</v>
      </c>
      <c r="J374" s="2">
        <v>18042.400000000001</v>
      </c>
      <c r="K374" s="2">
        <v>18089.849999999999</v>
      </c>
      <c r="L374" s="5">
        <v>226171254</v>
      </c>
    </row>
    <row r="375" spans="1:12" x14ac:dyDescent="0.3">
      <c r="A375" s="20">
        <v>45050</v>
      </c>
      <c r="B375" s="23">
        <v>3850</v>
      </c>
      <c r="C375" s="3">
        <v>3860</v>
      </c>
      <c r="D375" s="3">
        <v>3804.35</v>
      </c>
      <c r="E375" s="3">
        <v>3847.65</v>
      </c>
      <c r="F375" s="4">
        <v>51009</v>
      </c>
      <c r="G375" s="20">
        <v>45050</v>
      </c>
      <c r="H375" s="38">
        <v>18081</v>
      </c>
      <c r="I375" s="2">
        <v>18267.45</v>
      </c>
      <c r="J375" s="2">
        <v>18066.7</v>
      </c>
      <c r="K375" s="2">
        <v>18255.8</v>
      </c>
      <c r="L375" s="5">
        <v>226643581</v>
      </c>
    </row>
    <row r="376" spans="1:12" x14ac:dyDescent="0.3">
      <c r="A376" s="20">
        <v>45051</v>
      </c>
      <c r="B376" s="23">
        <v>3867.05</v>
      </c>
      <c r="C376" s="3">
        <v>3867.05</v>
      </c>
      <c r="D376" s="3">
        <v>3785</v>
      </c>
      <c r="E376" s="3">
        <v>3803.5</v>
      </c>
      <c r="F376" s="4">
        <v>31814</v>
      </c>
      <c r="G376" s="20">
        <v>45051</v>
      </c>
      <c r="H376" s="38">
        <v>18117.3</v>
      </c>
      <c r="I376" s="2">
        <v>18216.95</v>
      </c>
      <c r="J376" s="2">
        <v>18055.45</v>
      </c>
      <c r="K376" s="2">
        <v>18069</v>
      </c>
      <c r="L376" s="5">
        <v>239702311</v>
      </c>
    </row>
    <row r="377" spans="1:12" x14ac:dyDescent="0.3">
      <c r="A377" s="20">
        <v>45054</v>
      </c>
      <c r="B377" s="23">
        <v>3805</v>
      </c>
      <c r="C377" s="3">
        <v>3823.95</v>
      </c>
      <c r="D377" s="3">
        <v>3765.2</v>
      </c>
      <c r="E377" s="3">
        <v>3783.55</v>
      </c>
      <c r="F377" s="4">
        <v>37738</v>
      </c>
      <c r="G377" s="20">
        <v>45054</v>
      </c>
      <c r="H377" s="38">
        <v>18120.599999999999</v>
      </c>
      <c r="I377" s="2">
        <v>18286.95</v>
      </c>
      <c r="J377" s="2">
        <v>18100.3</v>
      </c>
      <c r="K377" s="2">
        <v>18264.400000000001</v>
      </c>
      <c r="L377" s="5">
        <v>228399379</v>
      </c>
    </row>
    <row r="378" spans="1:12" x14ac:dyDescent="0.3">
      <c r="A378" s="20">
        <v>45055</v>
      </c>
      <c r="B378" s="23">
        <v>3799.9</v>
      </c>
      <c r="C378" s="3">
        <v>3819.8</v>
      </c>
      <c r="D378" s="3">
        <v>3766.05</v>
      </c>
      <c r="E378" s="3">
        <v>3776.65</v>
      </c>
      <c r="F378" s="4">
        <v>28439</v>
      </c>
      <c r="G378" s="20">
        <v>45055</v>
      </c>
      <c r="H378" s="38">
        <v>18303.400000000001</v>
      </c>
      <c r="I378" s="2">
        <v>18344.2</v>
      </c>
      <c r="J378" s="2">
        <v>18229.650000000001</v>
      </c>
      <c r="K378" s="2">
        <v>18265.95</v>
      </c>
      <c r="L378" s="5">
        <v>245368649</v>
      </c>
    </row>
    <row r="379" spans="1:12" x14ac:dyDescent="0.3">
      <c r="A379" s="20">
        <v>45056</v>
      </c>
      <c r="B379" s="23">
        <v>3776.65</v>
      </c>
      <c r="C379" s="3">
        <v>3778.7</v>
      </c>
      <c r="D379" s="3">
        <v>3691.8</v>
      </c>
      <c r="E379" s="3">
        <v>3719.35</v>
      </c>
      <c r="F379" s="4">
        <v>59157</v>
      </c>
      <c r="G379" s="20">
        <v>45056</v>
      </c>
      <c r="H379" s="38">
        <v>18313.599999999999</v>
      </c>
      <c r="I379" s="2">
        <v>18326.75</v>
      </c>
      <c r="J379" s="2">
        <v>18211.95</v>
      </c>
      <c r="K379" s="2">
        <v>18315.099999999999</v>
      </c>
      <c r="L379" s="5">
        <v>220450874</v>
      </c>
    </row>
    <row r="380" spans="1:12" x14ac:dyDescent="0.3">
      <c r="A380" s="20">
        <v>45057</v>
      </c>
      <c r="B380" s="23">
        <v>3721.5</v>
      </c>
      <c r="C380" s="3">
        <v>3779.9</v>
      </c>
      <c r="D380" s="3">
        <v>3693.75</v>
      </c>
      <c r="E380" s="3">
        <v>3704.95</v>
      </c>
      <c r="F380" s="4">
        <v>43865</v>
      </c>
      <c r="G380" s="20">
        <v>45057</v>
      </c>
      <c r="H380" s="38">
        <v>18357.8</v>
      </c>
      <c r="I380" s="2">
        <v>18389.7</v>
      </c>
      <c r="J380" s="2">
        <v>18270.400000000001</v>
      </c>
      <c r="K380" s="2">
        <v>18297</v>
      </c>
      <c r="L380" s="5">
        <v>248932544</v>
      </c>
    </row>
    <row r="381" spans="1:12" x14ac:dyDescent="0.3">
      <c r="A381" s="20">
        <v>45058</v>
      </c>
      <c r="B381" s="23">
        <v>3665.75</v>
      </c>
      <c r="C381" s="3">
        <v>3774.85</v>
      </c>
      <c r="D381" s="3">
        <v>3665.75</v>
      </c>
      <c r="E381" s="3">
        <v>3726.75</v>
      </c>
      <c r="F381" s="4">
        <v>51525</v>
      </c>
      <c r="G381" s="20">
        <v>45058</v>
      </c>
      <c r="H381" s="38">
        <v>18273.75</v>
      </c>
      <c r="I381" s="2">
        <v>18342.75</v>
      </c>
      <c r="J381" s="2">
        <v>18194.55</v>
      </c>
      <c r="K381" s="2">
        <v>18314.8</v>
      </c>
      <c r="L381" s="5">
        <v>241702589</v>
      </c>
    </row>
    <row r="382" spans="1:12" x14ac:dyDescent="0.3">
      <c r="A382" s="20">
        <v>45061</v>
      </c>
      <c r="B382" s="23">
        <v>3727.05</v>
      </c>
      <c r="C382" s="3">
        <v>3772.45</v>
      </c>
      <c r="D382" s="3">
        <v>3718</v>
      </c>
      <c r="E382" s="3">
        <v>3746</v>
      </c>
      <c r="F382" s="4">
        <v>27789</v>
      </c>
      <c r="G382" s="20">
        <v>45061</v>
      </c>
      <c r="H382" s="38">
        <v>18339.3</v>
      </c>
      <c r="I382" s="2">
        <v>18458.900000000001</v>
      </c>
      <c r="J382" s="2">
        <v>18287.900000000001</v>
      </c>
      <c r="K382" s="2">
        <v>18398.849999999999</v>
      </c>
      <c r="L382" s="5">
        <v>216088535</v>
      </c>
    </row>
    <row r="383" spans="1:12" x14ac:dyDescent="0.3">
      <c r="A383" s="20">
        <v>45062</v>
      </c>
      <c r="B383" s="23">
        <v>3765</v>
      </c>
      <c r="C383" s="3">
        <v>3785</v>
      </c>
      <c r="D383" s="3">
        <v>3725</v>
      </c>
      <c r="E383" s="3">
        <v>3764.25</v>
      </c>
      <c r="F383" s="4">
        <v>59589</v>
      </c>
      <c r="G383" s="20">
        <v>45062</v>
      </c>
      <c r="H383" s="38">
        <v>18432.349999999999</v>
      </c>
      <c r="I383" s="2">
        <v>18432.349999999999</v>
      </c>
      <c r="J383" s="2">
        <v>18264.349999999999</v>
      </c>
      <c r="K383" s="2">
        <v>18286.5</v>
      </c>
      <c r="L383" s="5">
        <v>219490491</v>
      </c>
    </row>
    <row r="384" spans="1:12" x14ac:dyDescent="0.3">
      <c r="A384" s="20">
        <v>45063</v>
      </c>
      <c r="B384" s="23">
        <v>3770</v>
      </c>
      <c r="C384" s="3">
        <v>3797</v>
      </c>
      <c r="D384" s="3">
        <v>3738</v>
      </c>
      <c r="E384" s="3">
        <v>3743.35</v>
      </c>
      <c r="F384" s="4">
        <v>20196</v>
      </c>
      <c r="G384" s="20">
        <v>45063</v>
      </c>
      <c r="H384" s="38">
        <v>18300.45</v>
      </c>
      <c r="I384" s="2">
        <v>18309</v>
      </c>
      <c r="J384" s="2">
        <v>18115.349999999999</v>
      </c>
      <c r="K384" s="2">
        <v>18181.75</v>
      </c>
      <c r="L384" s="5">
        <v>229898510</v>
      </c>
    </row>
    <row r="385" spans="1:12" x14ac:dyDescent="0.3">
      <c r="A385" s="20">
        <v>45064</v>
      </c>
      <c r="B385" s="23">
        <v>3750</v>
      </c>
      <c r="C385" s="3">
        <v>3769</v>
      </c>
      <c r="D385" s="3">
        <v>3721.1</v>
      </c>
      <c r="E385" s="3">
        <v>3762.65</v>
      </c>
      <c r="F385" s="4">
        <v>26444</v>
      </c>
      <c r="G385" s="20">
        <v>45064</v>
      </c>
      <c r="H385" s="38">
        <v>18287.5</v>
      </c>
      <c r="I385" s="2">
        <v>18297.2</v>
      </c>
      <c r="J385" s="2">
        <v>18104.849999999999</v>
      </c>
      <c r="K385" s="2">
        <v>18129.95</v>
      </c>
      <c r="L385" s="5">
        <v>272103515</v>
      </c>
    </row>
    <row r="386" spans="1:12" x14ac:dyDescent="0.3">
      <c r="A386" s="20">
        <v>45065</v>
      </c>
      <c r="B386" s="23">
        <v>3760</v>
      </c>
      <c r="C386" s="3">
        <v>3824</v>
      </c>
      <c r="D386" s="3">
        <v>3730</v>
      </c>
      <c r="E386" s="3">
        <v>3800.45</v>
      </c>
      <c r="F386" s="4">
        <v>52318</v>
      </c>
      <c r="G386" s="20">
        <v>45065</v>
      </c>
      <c r="H386" s="38">
        <v>18186.150000000001</v>
      </c>
      <c r="I386" s="2">
        <v>18218.099999999999</v>
      </c>
      <c r="J386" s="2">
        <v>18060.400000000001</v>
      </c>
      <c r="K386" s="2">
        <v>18203.400000000001</v>
      </c>
      <c r="L386" s="5">
        <v>260898407</v>
      </c>
    </row>
    <row r="387" spans="1:12" x14ac:dyDescent="0.3">
      <c r="A387" s="20">
        <v>45068</v>
      </c>
      <c r="B387" s="23">
        <v>3819.85</v>
      </c>
      <c r="C387" s="3">
        <v>3830</v>
      </c>
      <c r="D387" s="3">
        <v>3795.2</v>
      </c>
      <c r="E387" s="3">
        <v>3814.1</v>
      </c>
      <c r="F387" s="4">
        <v>32393</v>
      </c>
      <c r="G387" s="20">
        <v>45068</v>
      </c>
      <c r="H387" s="38">
        <v>18201.099999999999</v>
      </c>
      <c r="I387" s="2">
        <v>18335.25</v>
      </c>
      <c r="J387" s="2">
        <v>18178.849999999999</v>
      </c>
      <c r="K387" s="2">
        <v>18314.400000000001</v>
      </c>
      <c r="L387" s="5">
        <v>262560942</v>
      </c>
    </row>
    <row r="388" spans="1:12" x14ac:dyDescent="0.3">
      <c r="A388" s="20">
        <v>45069</v>
      </c>
      <c r="B388" s="23">
        <v>3820.95</v>
      </c>
      <c r="C388" s="3">
        <v>3829.7</v>
      </c>
      <c r="D388" s="3">
        <v>3794.05</v>
      </c>
      <c r="E388" s="3">
        <v>3821.05</v>
      </c>
      <c r="F388" s="4">
        <v>64698</v>
      </c>
      <c r="G388" s="20">
        <v>45069</v>
      </c>
      <c r="H388" s="38">
        <v>18362.900000000001</v>
      </c>
      <c r="I388" s="2">
        <v>18419.75</v>
      </c>
      <c r="J388" s="2">
        <v>18324.2</v>
      </c>
      <c r="K388" s="2">
        <v>18348</v>
      </c>
      <c r="L388" s="5">
        <v>270354216</v>
      </c>
    </row>
    <row r="389" spans="1:12" x14ac:dyDescent="0.3">
      <c r="A389" s="20">
        <v>45070</v>
      </c>
      <c r="B389" s="23">
        <v>3834.85</v>
      </c>
      <c r="C389" s="3">
        <v>3834.85</v>
      </c>
      <c r="D389" s="3">
        <v>3789.1</v>
      </c>
      <c r="E389" s="3">
        <v>3795.1</v>
      </c>
      <c r="F389" s="4">
        <v>46342</v>
      </c>
      <c r="G389" s="20">
        <v>45070</v>
      </c>
      <c r="H389" s="38">
        <v>18294.8</v>
      </c>
      <c r="I389" s="2">
        <v>18392.599999999999</v>
      </c>
      <c r="J389" s="2">
        <v>18262.95</v>
      </c>
      <c r="K389" s="2">
        <v>18285.400000000001</v>
      </c>
      <c r="L389" s="5">
        <v>232621507</v>
      </c>
    </row>
    <row r="390" spans="1:12" x14ac:dyDescent="0.3">
      <c r="A390" s="20">
        <v>45071</v>
      </c>
      <c r="B390" s="23">
        <v>3799.5</v>
      </c>
      <c r="C390" s="3">
        <v>3799.5</v>
      </c>
      <c r="D390" s="3">
        <v>3761.2</v>
      </c>
      <c r="E390" s="3">
        <v>3785.2</v>
      </c>
      <c r="F390" s="4">
        <v>14871</v>
      </c>
      <c r="G390" s="20">
        <v>45071</v>
      </c>
      <c r="H390" s="38">
        <v>18268.900000000001</v>
      </c>
      <c r="I390" s="2">
        <v>18338.099999999999</v>
      </c>
      <c r="J390" s="2">
        <v>18202.400000000001</v>
      </c>
      <c r="K390" s="2">
        <v>18321.150000000001</v>
      </c>
      <c r="L390" s="5">
        <v>235915651</v>
      </c>
    </row>
    <row r="391" spans="1:12" x14ac:dyDescent="0.3">
      <c r="A391" s="20">
        <v>45072</v>
      </c>
      <c r="B391" s="23">
        <v>3795.85</v>
      </c>
      <c r="C391" s="3">
        <v>3807.15</v>
      </c>
      <c r="D391" s="3">
        <v>3760.05</v>
      </c>
      <c r="E391" s="3">
        <v>3798.55</v>
      </c>
      <c r="F391" s="4">
        <v>39079</v>
      </c>
      <c r="G391" s="20">
        <v>45072</v>
      </c>
      <c r="H391" s="38">
        <v>18368.349999999999</v>
      </c>
      <c r="I391" s="2">
        <v>18508.55</v>
      </c>
      <c r="J391" s="2">
        <v>18333.150000000001</v>
      </c>
      <c r="K391" s="2">
        <v>18499.349999999999</v>
      </c>
      <c r="L391" s="5">
        <v>198668359</v>
      </c>
    </row>
    <row r="392" spans="1:12" x14ac:dyDescent="0.3">
      <c r="A392" s="20">
        <v>45075</v>
      </c>
      <c r="B392" s="23">
        <v>3818.45</v>
      </c>
      <c r="C392" s="3">
        <v>3818.45</v>
      </c>
      <c r="D392" s="3">
        <v>3782.55</v>
      </c>
      <c r="E392" s="3">
        <v>3797.35</v>
      </c>
      <c r="F392" s="4">
        <v>17050</v>
      </c>
      <c r="G392" s="20">
        <v>45075</v>
      </c>
      <c r="H392" s="38">
        <v>18619.150000000001</v>
      </c>
      <c r="I392" s="2">
        <v>18641.2</v>
      </c>
      <c r="J392" s="2">
        <v>18581.25</v>
      </c>
      <c r="K392" s="2">
        <v>18598.650000000001</v>
      </c>
      <c r="L392" s="5">
        <v>265323978</v>
      </c>
    </row>
    <row r="393" spans="1:12" x14ac:dyDescent="0.3">
      <c r="A393" s="20">
        <v>45076</v>
      </c>
      <c r="B393" s="23">
        <v>3792.1</v>
      </c>
      <c r="C393" s="3">
        <v>3800.9</v>
      </c>
      <c r="D393" s="3">
        <v>3742.95</v>
      </c>
      <c r="E393" s="3">
        <v>3789.75</v>
      </c>
      <c r="F393" s="4">
        <v>66014</v>
      </c>
      <c r="G393" s="20">
        <v>45076</v>
      </c>
      <c r="H393" s="38">
        <v>18606.650000000001</v>
      </c>
      <c r="I393" s="2">
        <v>18662.45</v>
      </c>
      <c r="J393" s="2">
        <v>18575.5</v>
      </c>
      <c r="K393" s="2">
        <v>18633.849999999999</v>
      </c>
      <c r="L393" s="5">
        <v>234391323</v>
      </c>
    </row>
    <row r="394" spans="1:12" x14ac:dyDescent="0.3">
      <c r="A394" s="20">
        <v>45077</v>
      </c>
      <c r="B394" s="23">
        <v>3809.7</v>
      </c>
      <c r="C394" s="3">
        <v>3829.7</v>
      </c>
      <c r="D394" s="3">
        <v>3734.95</v>
      </c>
      <c r="E394" s="3">
        <v>3752.4</v>
      </c>
      <c r="F394" s="4">
        <v>25644</v>
      </c>
      <c r="G394" s="20">
        <v>45077</v>
      </c>
      <c r="H394" s="38">
        <v>18594.2</v>
      </c>
      <c r="I394" s="2">
        <v>18603.900000000001</v>
      </c>
      <c r="J394" s="2">
        <v>18483.849999999999</v>
      </c>
      <c r="K394" s="2">
        <v>18534.400000000001</v>
      </c>
      <c r="L394" s="5">
        <v>696495765</v>
      </c>
    </row>
    <row r="395" spans="1:12" x14ac:dyDescent="0.3">
      <c r="A395" s="20">
        <v>45078</v>
      </c>
      <c r="B395" s="23">
        <v>3752.4</v>
      </c>
      <c r="C395" s="3">
        <v>3774.9</v>
      </c>
      <c r="D395" s="3">
        <v>3710</v>
      </c>
      <c r="E395" s="3">
        <v>3765.9</v>
      </c>
      <c r="F395" s="4">
        <v>27133</v>
      </c>
      <c r="G395" s="20">
        <v>45078</v>
      </c>
      <c r="H395" s="38">
        <v>18579.400000000001</v>
      </c>
      <c r="I395" s="2">
        <v>18580.3</v>
      </c>
      <c r="J395" s="2">
        <v>18464.55</v>
      </c>
      <c r="K395" s="2">
        <v>18487.75</v>
      </c>
      <c r="L395" s="5">
        <v>265630759</v>
      </c>
    </row>
    <row r="396" spans="1:12" x14ac:dyDescent="0.3">
      <c r="A396" s="20">
        <v>45079</v>
      </c>
      <c r="B396" s="23">
        <v>3779.9</v>
      </c>
      <c r="C396" s="3">
        <v>3800</v>
      </c>
      <c r="D396" s="3">
        <v>3760</v>
      </c>
      <c r="E396" s="3">
        <v>3783.3</v>
      </c>
      <c r="F396" s="4">
        <v>20044</v>
      </c>
      <c r="G396" s="20">
        <v>45079</v>
      </c>
      <c r="H396" s="38">
        <v>18550.849999999999</v>
      </c>
      <c r="I396" s="2">
        <v>18573.7</v>
      </c>
      <c r="J396" s="2">
        <v>18478.400000000001</v>
      </c>
      <c r="K396" s="2">
        <v>18534.099999999999</v>
      </c>
      <c r="L396" s="5">
        <v>270923679</v>
      </c>
    </row>
    <row r="397" spans="1:12" x14ac:dyDescent="0.3">
      <c r="A397" s="20">
        <v>45082</v>
      </c>
      <c r="B397" s="23">
        <v>3811</v>
      </c>
      <c r="C397" s="3">
        <v>3850</v>
      </c>
      <c r="D397" s="3">
        <v>3787.5</v>
      </c>
      <c r="E397" s="3">
        <v>3831.45</v>
      </c>
      <c r="F397" s="4">
        <v>53086</v>
      </c>
      <c r="G397" s="20">
        <v>45082</v>
      </c>
      <c r="H397" s="38">
        <v>18612</v>
      </c>
      <c r="I397" s="2">
        <v>18640.150000000001</v>
      </c>
      <c r="J397" s="2">
        <v>18582.8</v>
      </c>
      <c r="K397" s="2">
        <v>18593.849999999999</v>
      </c>
      <c r="L397" s="5">
        <v>256111496</v>
      </c>
    </row>
    <row r="398" spans="1:12" x14ac:dyDescent="0.3">
      <c r="A398" s="20">
        <v>45083</v>
      </c>
      <c r="B398" s="23">
        <v>3850</v>
      </c>
      <c r="C398" s="3">
        <v>3860</v>
      </c>
      <c r="D398" s="3">
        <v>3825.05</v>
      </c>
      <c r="E398" s="3">
        <v>3847</v>
      </c>
      <c r="F398" s="4">
        <v>53103</v>
      </c>
      <c r="G398" s="20">
        <v>45083</v>
      </c>
      <c r="H398" s="38">
        <v>18600.8</v>
      </c>
      <c r="I398" s="2">
        <v>18622.75</v>
      </c>
      <c r="J398" s="2">
        <v>18531.599999999999</v>
      </c>
      <c r="K398" s="2">
        <v>18599</v>
      </c>
      <c r="L398" s="5">
        <v>220789926</v>
      </c>
    </row>
    <row r="399" spans="1:12" x14ac:dyDescent="0.3">
      <c r="A399" s="20">
        <v>45084</v>
      </c>
      <c r="B399" s="23">
        <v>3857</v>
      </c>
      <c r="C399" s="3">
        <v>3890</v>
      </c>
      <c r="D399" s="3">
        <v>3838.2</v>
      </c>
      <c r="E399" s="3">
        <v>3886.9</v>
      </c>
      <c r="F399" s="4">
        <v>64038</v>
      </c>
      <c r="G399" s="20">
        <v>45084</v>
      </c>
      <c r="H399" s="38">
        <v>18665.599999999999</v>
      </c>
      <c r="I399" s="2">
        <v>18738.95</v>
      </c>
      <c r="J399" s="2">
        <v>18636</v>
      </c>
      <c r="K399" s="2">
        <v>18726.400000000001</v>
      </c>
      <c r="L399" s="5">
        <v>260109671</v>
      </c>
    </row>
    <row r="400" spans="1:12" x14ac:dyDescent="0.3">
      <c r="A400" s="20">
        <v>45085</v>
      </c>
      <c r="B400" s="23">
        <v>3905</v>
      </c>
      <c r="C400" s="3">
        <v>3950</v>
      </c>
      <c r="D400" s="3">
        <v>3869</v>
      </c>
      <c r="E400" s="3">
        <v>3888.6</v>
      </c>
      <c r="F400" s="4">
        <v>66584</v>
      </c>
      <c r="G400" s="20">
        <v>45085</v>
      </c>
      <c r="H400" s="38">
        <v>18725.349999999999</v>
      </c>
      <c r="I400" s="2">
        <v>18777.900000000001</v>
      </c>
      <c r="J400" s="2">
        <v>18615.599999999999</v>
      </c>
      <c r="K400" s="2">
        <v>18634.55</v>
      </c>
      <c r="L400" s="5">
        <v>286468927</v>
      </c>
    </row>
    <row r="401" spans="1:12" x14ac:dyDescent="0.3">
      <c r="A401" s="20">
        <v>45086</v>
      </c>
      <c r="B401" s="23">
        <v>3900</v>
      </c>
      <c r="C401" s="3">
        <v>3900.05</v>
      </c>
      <c r="D401" s="3">
        <v>3861.2</v>
      </c>
      <c r="E401" s="3">
        <v>3884</v>
      </c>
      <c r="F401" s="4">
        <v>20217</v>
      </c>
      <c r="G401" s="20">
        <v>45086</v>
      </c>
      <c r="H401" s="38">
        <v>18655.900000000001</v>
      </c>
      <c r="I401" s="2">
        <v>18676.650000000001</v>
      </c>
      <c r="J401" s="2">
        <v>18555.400000000001</v>
      </c>
      <c r="K401" s="2">
        <v>18563.400000000001</v>
      </c>
      <c r="L401" s="5">
        <v>221760885</v>
      </c>
    </row>
    <row r="402" spans="1:12" x14ac:dyDescent="0.3">
      <c r="A402" s="20">
        <v>45089</v>
      </c>
      <c r="B402" s="23">
        <v>3890.35</v>
      </c>
      <c r="C402" s="3">
        <v>3894.9</v>
      </c>
      <c r="D402" s="3">
        <v>3830.9</v>
      </c>
      <c r="E402" s="3">
        <v>3881.75</v>
      </c>
      <c r="F402" s="4">
        <v>25939</v>
      </c>
      <c r="G402" s="20">
        <v>45089</v>
      </c>
      <c r="H402" s="38">
        <v>18595.05</v>
      </c>
      <c r="I402" s="2">
        <v>18633.599999999999</v>
      </c>
      <c r="J402" s="2">
        <v>18559.75</v>
      </c>
      <c r="K402" s="2">
        <v>18601.5</v>
      </c>
      <c r="L402" s="5">
        <v>179463966</v>
      </c>
    </row>
    <row r="403" spans="1:12" x14ac:dyDescent="0.3">
      <c r="A403" s="20">
        <v>45090</v>
      </c>
      <c r="B403" s="23">
        <v>3899.75</v>
      </c>
      <c r="C403" s="3">
        <v>3951.95</v>
      </c>
      <c r="D403" s="3">
        <v>3861</v>
      </c>
      <c r="E403" s="3">
        <v>3871.7</v>
      </c>
      <c r="F403" s="4">
        <v>86848</v>
      </c>
      <c r="G403" s="20">
        <v>45090</v>
      </c>
      <c r="H403" s="38">
        <v>18631.8</v>
      </c>
      <c r="I403" s="2">
        <v>18728.900000000001</v>
      </c>
      <c r="J403" s="2">
        <v>18631.8</v>
      </c>
      <c r="K403" s="2">
        <v>18716.150000000001</v>
      </c>
      <c r="L403" s="5">
        <v>233167883</v>
      </c>
    </row>
    <row r="404" spans="1:12" x14ac:dyDescent="0.3">
      <c r="A404" s="20">
        <v>45091</v>
      </c>
      <c r="B404" s="23">
        <v>3899</v>
      </c>
      <c r="C404" s="3">
        <v>3899</v>
      </c>
      <c r="D404" s="3">
        <v>3851</v>
      </c>
      <c r="E404" s="3">
        <v>3868.75</v>
      </c>
      <c r="F404" s="4">
        <v>45657</v>
      </c>
      <c r="G404" s="20">
        <v>45091</v>
      </c>
      <c r="H404" s="38">
        <v>18744.599999999999</v>
      </c>
      <c r="I404" s="2">
        <v>18769.7</v>
      </c>
      <c r="J404" s="2">
        <v>18690</v>
      </c>
      <c r="K404" s="2">
        <v>18755.900000000001</v>
      </c>
      <c r="L404" s="5">
        <v>261354575</v>
      </c>
    </row>
    <row r="405" spans="1:12" x14ac:dyDescent="0.3">
      <c r="A405" s="20">
        <v>45092</v>
      </c>
      <c r="B405" s="23">
        <v>3888.9</v>
      </c>
      <c r="C405" s="3">
        <v>3888.9</v>
      </c>
      <c r="D405" s="3">
        <v>3835</v>
      </c>
      <c r="E405" s="3">
        <v>3845.45</v>
      </c>
      <c r="F405" s="4">
        <v>98819</v>
      </c>
      <c r="G405" s="20">
        <v>45092</v>
      </c>
      <c r="H405" s="38">
        <v>18774.45</v>
      </c>
      <c r="I405" s="2">
        <v>18794.099999999999</v>
      </c>
      <c r="J405" s="2">
        <v>18669.05</v>
      </c>
      <c r="K405" s="2">
        <v>18688.099999999999</v>
      </c>
      <c r="L405" s="5">
        <v>263004991</v>
      </c>
    </row>
    <row r="406" spans="1:12" x14ac:dyDescent="0.3">
      <c r="A406" s="20">
        <v>45093</v>
      </c>
      <c r="B406" s="23">
        <v>3847.9</v>
      </c>
      <c r="C406" s="3">
        <v>3877</v>
      </c>
      <c r="D406" s="3">
        <v>3750</v>
      </c>
      <c r="E406" s="3">
        <v>3799.15</v>
      </c>
      <c r="F406" s="4">
        <v>232664</v>
      </c>
      <c r="G406" s="20">
        <v>45093</v>
      </c>
      <c r="H406" s="38">
        <v>18723.3</v>
      </c>
      <c r="I406" s="2">
        <v>18864.7</v>
      </c>
      <c r="J406" s="2">
        <v>18710.5</v>
      </c>
      <c r="K406" s="2">
        <v>18826</v>
      </c>
      <c r="L406" s="5">
        <v>272771256</v>
      </c>
    </row>
    <row r="407" spans="1:12" x14ac:dyDescent="0.3">
      <c r="A407" s="20">
        <v>45096</v>
      </c>
      <c r="B407" s="23">
        <v>3816</v>
      </c>
      <c r="C407" s="3">
        <v>3857.95</v>
      </c>
      <c r="D407" s="3">
        <v>3803.7</v>
      </c>
      <c r="E407" s="3">
        <v>3833.8</v>
      </c>
      <c r="F407" s="4">
        <v>141039</v>
      </c>
      <c r="G407" s="20">
        <v>45096</v>
      </c>
      <c r="H407" s="38">
        <v>18873.3</v>
      </c>
      <c r="I407" s="2">
        <v>18881.45</v>
      </c>
      <c r="J407" s="2">
        <v>18719.150000000001</v>
      </c>
      <c r="K407" s="2">
        <v>18755.45</v>
      </c>
      <c r="L407" s="5">
        <v>219815214</v>
      </c>
    </row>
    <row r="408" spans="1:12" x14ac:dyDescent="0.3">
      <c r="A408" s="20">
        <v>45097</v>
      </c>
      <c r="B408" s="23">
        <v>3810</v>
      </c>
      <c r="C408" s="3">
        <v>3833.8</v>
      </c>
      <c r="D408" s="3">
        <v>3788.05</v>
      </c>
      <c r="E408" s="3">
        <v>3811.35</v>
      </c>
      <c r="F408" s="4">
        <v>39107</v>
      </c>
      <c r="G408" s="20">
        <v>45097</v>
      </c>
      <c r="H408" s="38">
        <v>18752.349999999999</v>
      </c>
      <c r="I408" s="2">
        <v>18839.7</v>
      </c>
      <c r="J408" s="2">
        <v>18660.650000000001</v>
      </c>
      <c r="K408" s="2">
        <v>18816.7</v>
      </c>
      <c r="L408" s="5">
        <v>211649257</v>
      </c>
    </row>
    <row r="409" spans="1:12" x14ac:dyDescent="0.3">
      <c r="A409" s="20">
        <v>45098</v>
      </c>
      <c r="B409" s="23">
        <v>3816.65</v>
      </c>
      <c r="C409" s="3">
        <v>3885</v>
      </c>
      <c r="D409" s="3">
        <v>3802.2</v>
      </c>
      <c r="E409" s="3">
        <v>3849.05</v>
      </c>
      <c r="F409" s="4">
        <v>213790</v>
      </c>
      <c r="G409" s="20">
        <v>45098</v>
      </c>
      <c r="H409" s="38">
        <v>18849.400000000001</v>
      </c>
      <c r="I409" s="2">
        <v>18875.900000000001</v>
      </c>
      <c r="J409" s="2">
        <v>18794.849999999999</v>
      </c>
      <c r="K409" s="2">
        <v>18856.849999999999</v>
      </c>
      <c r="L409" s="5">
        <v>217481345</v>
      </c>
    </row>
    <row r="410" spans="1:12" x14ac:dyDescent="0.3">
      <c r="A410" s="20">
        <v>45099</v>
      </c>
      <c r="B410" s="23">
        <v>3866.1</v>
      </c>
      <c r="C410" s="3">
        <v>3894</v>
      </c>
      <c r="D410" s="3">
        <v>3821</v>
      </c>
      <c r="E410" s="3">
        <v>3832.6</v>
      </c>
      <c r="F410" s="4">
        <v>35945</v>
      </c>
      <c r="G410" s="20">
        <v>45099</v>
      </c>
      <c r="H410" s="38">
        <v>18853.599999999999</v>
      </c>
      <c r="I410" s="2">
        <v>18886.599999999999</v>
      </c>
      <c r="J410" s="2">
        <v>18759.5</v>
      </c>
      <c r="K410" s="2">
        <v>18771.25</v>
      </c>
      <c r="L410" s="5">
        <v>252697871</v>
      </c>
    </row>
    <row r="411" spans="1:12" x14ac:dyDescent="0.3">
      <c r="A411" s="20">
        <v>45100</v>
      </c>
      <c r="B411" s="23">
        <v>3832.6</v>
      </c>
      <c r="C411" s="3">
        <v>3845</v>
      </c>
      <c r="D411" s="3">
        <v>3730.35</v>
      </c>
      <c r="E411" s="3">
        <v>3746.05</v>
      </c>
      <c r="F411" s="4">
        <v>31552</v>
      </c>
      <c r="G411" s="20">
        <v>45100</v>
      </c>
      <c r="H411" s="38">
        <v>18741.849999999999</v>
      </c>
      <c r="I411" s="2">
        <v>18756.400000000001</v>
      </c>
      <c r="J411" s="2">
        <v>18647.099999999999</v>
      </c>
      <c r="K411" s="2">
        <v>18665.5</v>
      </c>
      <c r="L411" s="5">
        <v>210562119</v>
      </c>
    </row>
    <row r="412" spans="1:12" x14ac:dyDescent="0.3">
      <c r="A412" s="20">
        <v>45103</v>
      </c>
      <c r="B412" s="23">
        <v>3765</v>
      </c>
      <c r="C412" s="3">
        <v>3775</v>
      </c>
      <c r="D412" s="3">
        <v>3706.15</v>
      </c>
      <c r="E412" s="3">
        <v>3753.2</v>
      </c>
      <c r="F412" s="4">
        <v>22036</v>
      </c>
      <c r="G412" s="20">
        <v>45103</v>
      </c>
      <c r="H412" s="38">
        <v>18682.349999999999</v>
      </c>
      <c r="I412" s="2">
        <v>18722.05</v>
      </c>
      <c r="J412" s="2">
        <v>18646.7</v>
      </c>
      <c r="K412" s="2">
        <v>18691.2</v>
      </c>
      <c r="L412" s="5">
        <v>171271325</v>
      </c>
    </row>
    <row r="413" spans="1:12" x14ac:dyDescent="0.3">
      <c r="A413" s="20">
        <v>45104</v>
      </c>
      <c r="B413" s="23">
        <v>3770</v>
      </c>
      <c r="C413" s="3">
        <v>3790</v>
      </c>
      <c r="D413" s="3">
        <v>3707</v>
      </c>
      <c r="E413" s="3">
        <v>3745.2</v>
      </c>
      <c r="F413" s="4">
        <v>152884</v>
      </c>
      <c r="G413" s="20">
        <v>45104</v>
      </c>
      <c r="H413" s="38">
        <v>18748.55</v>
      </c>
      <c r="I413" s="2">
        <v>18829.25</v>
      </c>
      <c r="J413" s="2">
        <v>18714.25</v>
      </c>
      <c r="K413" s="2">
        <v>18817.400000000001</v>
      </c>
      <c r="L413" s="5">
        <v>222464605</v>
      </c>
    </row>
    <row r="414" spans="1:12" x14ac:dyDescent="0.3">
      <c r="A414" s="20">
        <v>45105</v>
      </c>
      <c r="B414" s="23">
        <v>3775.7</v>
      </c>
      <c r="C414" s="3">
        <v>3850</v>
      </c>
      <c r="D414" s="3">
        <v>3725.2</v>
      </c>
      <c r="E414" s="3">
        <v>3843</v>
      </c>
      <c r="F414" s="4">
        <v>240050</v>
      </c>
      <c r="G414" s="20">
        <v>45105</v>
      </c>
      <c r="H414" s="38">
        <v>18908.150000000001</v>
      </c>
      <c r="I414" s="2">
        <v>19011.25</v>
      </c>
      <c r="J414" s="2">
        <v>18861.349999999999</v>
      </c>
      <c r="K414" s="2">
        <v>18972.099999999999</v>
      </c>
      <c r="L414" s="5">
        <v>398782019</v>
      </c>
    </row>
    <row r="415" spans="1:12" x14ac:dyDescent="0.3">
      <c r="A415" s="20">
        <v>45107</v>
      </c>
      <c r="B415" s="23">
        <v>3780.05</v>
      </c>
      <c r="C415" s="3">
        <v>3788.05</v>
      </c>
      <c r="D415" s="3">
        <v>3730</v>
      </c>
      <c r="E415" s="3">
        <v>3740.3</v>
      </c>
      <c r="F415" s="4">
        <v>91426</v>
      </c>
      <c r="G415" s="20">
        <v>45107</v>
      </c>
      <c r="H415" s="38">
        <v>19076.849999999999</v>
      </c>
      <c r="I415" s="2">
        <v>19201.7</v>
      </c>
      <c r="J415" s="2">
        <v>19024.599999999999</v>
      </c>
      <c r="K415" s="2">
        <v>19189.05</v>
      </c>
      <c r="L415" s="5">
        <v>247906587</v>
      </c>
    </row>
    <row r="416" spans="1:12" x14ac:dyDescent="0.3">
      <c r="A416" s="20">
        <v>45110</v>
      </c>
      <c r="B416" s="23">
        <v>3739.3</v>
      </c>
      <c r="C416" s="3">
        <v>3780</v>
      </c>
      <c r="D416" s="3">
        <v>3720</v>
      </c>
      <c r="E416" s="3">
        <v>3724.6</v>
      </c>
      <c r="F416" s="4">
        <v>49858</v>
      </c>
      <c r="G416" s="20">
        <v>45110</v>
      </c>
      <c r="H416" s="38">
        <v>19246.5</v>
      </c>
      <c r="I416" s="2">
        <v>19345.099999999999</v>
      </c>
      <c r="J416" s="2">
        <v>19234.400000000001</v>
      </c>
      <c r="K416" s="2">
        <v>19322.55</v>
      </c>
      <c r="L416" s="5">
        <v>226050219</v>
      </c>
    </row>
    <row r="417" spans="1:12" x14ac:dyDescent="0.3">
      <c r="A417" s="20">
        <v>45111</v>
      </c>
      <c r="B417" s="23">
        <v>3730.35</v>
      </c>
      <c r="C417" s="3">
        <v>3764.2</v>
      </c>
      <c r="D417" s="3">
        <v>3706.05</v>
      </c>
      <c r="E417" s="3">
        <v>3727.1</v>
      </c>
      <c r="F417" s="4">
        <v>29500</v>
      </c>
      <c r="G417" s="20">
        <v>45111</v>
      </c>
      <c r="H417" s="38">
        <v>19406.599999999999</v>
      </c>
      <c r="I417" s="2">
        <v>19434.150000000001</v>
      </c>
      <c r="J417" s="2">
        <v>19300</v>
      </c>
      <c r="K417" s="2">
        <v>19389</v>
      </c>
      <c r="L417" s="5">
        <v>226916635</v>
      </c>
    </row>
    <row r="418" spans="1:12" x14ac:dyDescent="0.3">
      <c r="A418" s="20">
        <v>45112</v>
      </c>
      <c r="B418" s="23">
        <v>3756.95</v>
      </c>
      <c r="C418" s="3">
        <v>3756.95</v>
      </c>
      <c r="D418" s="3">
        <v>3697.6</v>
      </c>
      <c r="E418" s="3">
        <v>3708</v>
      </c>
      <c r="F418" s="4">
        <v>24615</v>
      </c>
      <c r="G418" s="20">
        <v>45112</v>
      </c>
      <c r="H418" s="38">
        <v>19405.95</v>
      </c>
      <c r="I418" s="2">
        <v>19421.599999999999</v>
      </c>
      <c r="J418" s="2">
        <v>19339.599999999999</v>
      </c>
      <c r="K418" s="2">
        <v>19398.5</v>
      </c>
      <c r="L418" s="5">
        <v>224418797</v>
      </c>
    </row>
    <row r="419" spans="1:12" x14ac:dyDescent="0.3">
      <c r="A419" s="20">
        <v>45113</v>
      </c>
      <c r="B419" s="23">
        <v>3733.3</v>
      </c>
      <c r="C419" s="3">
        <v>3745</v>
      </c>
      <c r="D419" s="3">
        <v>3681.1</v>
      </c>
      <c r="E419" s="3">
        <v>3702.6</v>
      </c>
      <c r="F419" s="4">
        <v>56431</v>
      </c>
      <c r="G419" s="20">
        <v>45113</v>
      </c>
      <c r="H419" s="38">
        <v>19385.7</v>
      </c>
      <c r="I419" s="2">
        <v>19512.2</v>
      </c>
      <c r="J419" s="2">
        <v>19373</v>
      </c>
      <c r="K419" s="2">
        <v>19497.3</v>
      </c>
      <c r="L419" s="5">
        <v>268261285</v>
      </c>
    </row>
    <row r="420" spans="1:12" x14ac:dyDescent="0.3">
      <c r="A420" s="20">
        <v>45114</v>
      </c>
      <c r="B420" s="23">
        <v>3716.95</v>
      </c>
      <c r="C420" s="3">
        <v>3726.95</v>
      </c>
      <c r="D420" s="3">
        <v>3658.5</v>
      </c>
      <c r="E420" s="3">
        <v>3667.2</v>
      </c>
      <c r="F420" s="4">
        <v>29009</v>
      </c>
      <c r="G420" s="20">
        <v>45114</v>
      </c>
      <c r="H420" s="38">
        <v>19422.8</v>
      </c>
      <c r="I420" s="2">
        <v>19523.599999999999</v>
      </c>
      <c r="J420" s="2">
        <v>19303.599999999999</v>
      </c>
      <c r="K420" s="2">
        <v>19331.8</v>
      </c>
      <c r="L420" s="5">
        <v>237102566</v>
      </c>
    </row>
    <row r="421" spans="1:12" x14ac:dyDescent="0.3">
      <c r="A421" s="20">
        <v>45117</v>
      </c>
      <c r="B421" s="23">
        <v>3698.95</v>
      </c>
      <c r="C421" s="3">
        <v>3698.95</v>
      </c>
      <c r="D421" s="3">
        <v>3536.95</v>
      </c>
      <c r="E421" s="3">
        <v>3550.4</v>
      </c>
      <c r="F421" s="4">
        <v>61018</v>
      </c>
      <c r="G421" s="20">
        <v>45117</v>
      </c>
      <c r="H421" s="38">
        <v>19400.349999999999</v>
      </c>
      <c r="I421" s="2">
        <v>19435.849999999999</v>
      </c>
      <c r="J421" s="2">
        <v>19327.099999999999</v>
      </c>
      <c r="K421" s="2">
        <v>19355.900000000001</v>
      </c>
      <c r="L421" s="5">
        <v>268246132</v>
      </c>
    </row>
    <row r="422" spans="1:12" x14ac:dyDescent="0.3">
      <c r="A422" s="20">
        <v>45118</v>
      </c>
      <c r="B422" s="23">
        <v>3579.75</v>
      </c>
      <c r="C422" s="3">
        <v>3592.85</v>
      </c>
      <c r="D422" s="3">
        <v>3453.35</v>
      </c>
      <c r="E422" s="3">
        <v>3543.85</v>
      </c>
      <c r="F422" s="4">
        <v>160933</v>
      </c>
      <c r="G422" s="20">
        <v>45118</v>
      </c>
      <c r="H422" s="38">
        <v>19427.099999999999</v>
      </c>
      <c r="I422" s="2">
        <v>19515.099999999999</v>
      </c>
      <c r="J422" s="2">
        <v>19406.45</v>
      </c>
      <c r="K422" s="2">
        <v>19439.400000000001</v>
      </c>
      <c r="L422" s="5">
        <v>251263638</v>
      </c>
    </row>
    <row r="423" spans="1:12" x14ac:dyDescent="0.3">
      <c r="A423" s="20">
        <v>45119</v>
      </c>
      <c r="B423" s="23">
        <v>3530</v>
      </c>
      <c r="C423" s="3">
        <v>3646.8</v>
      </c>
      <c r="D423" s="3">
        <v>3511.5</v>
      </c>
      <c r="E423" s="3">
        <v>3603</v>
      </c>
      <c r="F423" s="4">
        <v>92983</v>
      </c>
      <c r="G423" s="20">
        <v>45119</v>
      </c>
      <c r="H423" s="38">
        <v>19497.45</v>
      </c>
      <c r="I423" s="2">
        <v>19507.7</v>
      </c>
      <c r="J423" s="2">
        <v>19361.75</v>
      </c>
      <c r="K423" s="2">
        <v>19384.3</v>
      </c>
      <c r="L423" s="5">
        <v>327941559</v>
      </c>
    </row>
    <row r="424" spans="1:12" x14ac:dyDescent="0.3">
      <c r="A424" s="20">
        <v>45120</v>
      </c>
      <c r="B424" s="23">
        <v>3625</v>
      </c>
      <c r="C424" s="3">
        <v>3705</v>
      </c>
      <c r="D424" s="3">
        <v>3625</v>
      </c>
      <c r="E424" s="3">
        <v>3665.4</v>
      </c>
      <c r="F424" s="4">
        <v>42760</v>
      </c>
      <c r="G424" s="20">
        <v>45120</v>
      </c>
      <c r="H424" s="38">
        <v>19495.2</v>
      </c>
      <c r="I424" s="2">
        <v>19567</v>
      </c>
      <c r="J424" s="2">
        <v>19385.8</v>
      </c>
      <c r="K424" s="2">
        <v>19413.75</v>
      </c>
      <c r="L424" s="5">
        <v>310442517</v>
      </c>
    </row>
    <row r="425" spans="1:12" x14ac:dyDescent="0.3">
      <c r="A425" s="20">
        <v>45121</v>
      </c>
      <c r="B425" s="23">
        <v>3684.75</v>
      </c>
      <c r="C425" s="3">
        <v>3714.95</v>
      </c>
      <c r="D425" s="3">
        <v>3660.85</v>
      </c>
      <c r="E425" s="3">
        <v>3684.25</v>
      </c>
      <c r="F425" s="4">
        <v>32405</v>
      </c>
      <c r="G425" s="20">
        <v>45121</v>
      </c>
      <c r="H425" s="38">
        <v>19493.45</v>
      </c>
      <c r="I425" s="2">
        <v>19595.349999999999</v>
      </c>
      <c r="J425" s="2">
        <v>19433.5</v>
      </c>
      <c r="K425" s="2">
        <v>19564.5</v>
      </c>
      <c r="L425" s="5">
        <v>291165841</v>
      </c>
    </row>
    <row r="426" spans="1:12" x14ac:dyDescent="0.3">
      <c r="A426" s="20">
        <v>45124</v>
      </c>
      <c r="B426" s="23">
        <v>3693.45</v>
      </c>
      <c r="C426" s="3">
        <v>3724</v>
      </c>
      <c r="D426" s="3">
        <v>3655.15</v>
      </c>
      <c r="E426" s="3">
        <v>3681.4</v>
      </c>
      <c r="F426" s="4">
        <v>45565</v>
      </c>
      <c r="G426" s="20">
        <v>45124</v>
      </c>
      <c r="H426" s="38">
        <v>19612.150000000001</v>
      </c>
      <c r="I426" s="2">
        <v>19731.849999999999</v>
      </c>
      <c r="J426" s="2">
        <v>19562.95</v>
      </c>
      <c r="K426" s="2">
        <v>19711.45</v>
      </c>
      <c r="L426" s="5">
        <v>268707894</v>
      </c>
    </row>
    <row r="427" spans="1:12" x14ac:dyDescent="0.3">
      <c r="A427" s="20">
        <v>45125</v>
      </c>
      <c r="B427" s="23">
        <v>3681</v>
      </c>
      <c r="C427" s="3">
        <v>3699.95</v>
      </c>
      <c r="D427" s="3">
        <v>3665</v>
      </c>
      <c r="E427" s="3">
        <v>3686.05</v>
      </c>
      <c r="F427" s="4">
        <v>28585</v>
      </c>
      <c r="G427" s="20">
        <v>45125</v>
      </c>
      <c r="H427" s="38">
        <v>19787.5</v>
      </c>
      <c r="I427" s="2">
        <v>19819.45</v>
      </c>
      <c r="J427" s="2">
        <v>19690.2</v>
      </c>
      <c r="K427" s="2">
        <v>19749.25</v>
      </c>
      <c r="L427" s="5">
        <v>286353897</v>
      </c>
    </row>
    <row r="428" spans="1:12" x14ac:dyDescent="0.3">
      <c r="A428" s="20">
        <v>45126</v>
      </c>
      <c r="B428" s="23">
        <v>3699.8</v>
      </c>
      <c r="C428" s="3">
        <v>3715</v>
      </c>
      <c r="D428" s="3">
        <v>3673.65</v>
      </c>
      <c r="E428" s="3">
        <v>3699.55</v>
      </c>
      <c r="F428" s="4">
        <v>20008</v>
      </c>
      <c r="G428" s="20">
        <v>45126</v>
      </c>
      <c r="H428" s="38">
        <v>19802.95</v>
      </c>
      <c r="I428" s="2">
        <v>19851.7</v>
      </c>
      <c r="J428" s="2">
        <v>19727.45</v>
      </c>
      <c r="K428" s="2">
        <v>19833.150000000001</v>
      </c>
      <c r="L428" s="5">
        <v>259660464</v>
      </c>
    </row>
    <row r="429" spans="1:12" x14ac:dyDescent="0.3">
      <c r="A429" s="20">
        <v>45127</v>
      </c>
      <c r="B429" s="23">
        <v>3725</v>
      </c>
      <c r="C429" s="3">
        <v>3750</v>
      </c>
      <c r="D429" s="3">
        <v>3679.55</v>
      </c>
      <c r="E429" s="3">
        <v>3746.4</v>
      </c>
      <c r="F429" s="4">
        <v>36501</v>
      </c>
      <c r="G429" s="20">
        <v>45127</v>
      </c>
      <c r="H429" s="38">
        <v>19831.7</v>
      </c>
      <c r="I429" s="2">
        <v>19991.849999999999</v>
      </c>
      <c r="J429" s="2">
        <v>19758.400000000001</v>
      </c>
      <c r="K429" s="2">
        <v>19979.150000000001</v>
      </c>
      <c r="L429" s="5">
        <v>274698867</v>
      </c>
    </row>
    <row r="430" spans="1:12" x14ac:dyDescent="0.3">
      <c r="A430" s="20">
        <v>45128</v>
      </c>
      <c r="B430" s="23">
        <v>3746.4</v>
      </c>
      <c r="C430" s="3">
        <v>3809.2</v>
      </c>
      <c r="D430" s="3">
        <v>3721.2</v>
      </c>
      <c r="E430" s="3">
        <v>3775.95</v>
      </c>
      <c r="F430" s="4">
        <v>52376</v>
      </c>
      <c r="G430" s="20">
        <v>45128</v>
      </c>
      <c r="H430" s="38">
        <v>19800.45</v>
      </c>
      <c r="I430" s="2">
        <v>19887.400000000001</v>
      </c>
      <c r="J430" s="2">
        <v>19700</v>
      </c>
      <c r="K430" s="2">
        <v>19745</v>
      </c>
      <c r="L430" s="5">
        <v>312461795</v>
      </c>
    </row>
    <row r="431" spans="1:12" x14ac:dyDescent="0.3">
      <c r="A431" s="20">
        <v>45131</v>
      </c>
      <c r="B431" s="23">
        <v>3800</v>
      </c>
      <c r="C431" s="3">
        <v>3811</v>
      </c>
      <c r="D431" s="3">
        <v>3707.05</v>
      </c>
      <c r="E431" s="3">
        <v>3764.35</v>
      </c>
      <c r="F431" s="4">
        <v>31177</v>
      </c>
      <c r="G431" s="20">
        <v>45131</v>
      </c>
      <c r="H431" s="38">
        <v>19748.45</v>
      </c>
      <c r="I431" s="2">
        <v>19782.75</v>
      </c>
      <c r="J431" s="2">
        <v>19658.3</v>
      </c>
      <c r="K431" s="2">
        <v>19672.349999999999</v>
      </c>
      <c r="L431" s="5">
        <v>265562151</v>
      </c>
    </row>
    <row r="432" spans="1:12" x14ac:dyDescent="0.3">
      <c r="A432" s="20">
        <v>45132</v>
      </c>
      <c r="B432" s="23">
        <v>3784.2</v>
      </c>
      <c r="C432" s="3">
        <v>3805</v>
      </c>
      <c r="D432" s="3">
        <v>3760.05</v>
      </c>
      <c r="E432" s="3">
        <v>3779.65</v>
      </c>
      <c r="F432" s="4">
        <v>53038</v>
      </c>
      <c r="G432" s="20">
        <v>45132</v>
      </c>
      <c r="H432" s="38">
        <v>19729.349999999999</v>
      </c>
      <c r="I432" s="2">
        <v>19729.349999999999</v>
      </c>
      <c r="J432" s="2">
        <v>19615.95</v>
      </c>
      <c r="K432" s="2">
        <v>19680.599999999999</v>
      </c>
      <c r="L432" s="5">
        <v>369653496</v>
      </c>
    </row>
    <row r="433" spans="1:12" x14ac:dyDescent="0.3">
      <c r="A433" s="20">
        <v>45133</v>
      </c>
      <c r="B433" s="23">
        <v>3800</v>
      </c>
      <c r="C433" s="3">
        <v>3847.2</v>
      </c>
      <c r="D433" s="3">
        <v>3796.15</v>
      </c>
      <c r="E433" s="3">
        <v>3831.45</v>
      </c>
      <c r="F433" s="4">
        <v>49364</v>
      </c>
      <c r="G433" s="20">
        <v>45133</v>
      </c>
      <c r="H433" s="38">
        <v>19733.349999999999</v>
      </c>
      <c r="I433" s="2">
        <v>19825.599999999999</v>
      </c>
      <c r="J433" s="2">
        <v>19716.7</v>
      </c>
      <c r="K433" s="2">
        <v>19778.3</v>
      </c>
      <c r="L433" s="5">
        <v>244747425</v>
      </c>
    </row>
    <row r="434" spans="1:12" x14ac:dyDescent="0.3">
      <c r="A434" s="20">
        <v>45134</v>
      </c>
      <c r="B434" s="23">
        <v>3839.95</v>
      </c>
      <c r="C434" s="3">
        <v>3857</v>
      </c>
      <c r="D434" s="3">
        <v>3824.5</v>
      </c>
      <c r="E434" s="3">
        <v>3840.55</v>
      </c>
      <c r="F434" s="4">
        <v>33906</v>
      </c>
      <c r="G434" s="20">
        <v>45134</v>
      </c>
      <c r="H434" s="38">
        <v>19850.900000000001</v>
      </c>
      <c r="I434" s="2">
        <v>19867.55</v>
      </c>
      <c r="J434" s="2">
        <v>19603.55</v>
      </c>
      <c r="K434" s="2">
        <v>19659.900000000001</v>
      </c>
      <c r="L434" s="5">
        <v>334891351</v>
      </c>
    </row>
    <row r="435" spans="1:12" x14ac:dyDescent="0.3">
      <c r="A435" s="20">
        <v>45135</v>
      </c>
      <c r="B435" s="23">
        <v>3850</v>
      </c>
      <c r="C435" s="3">
        <v>3864.95</v>
      </c>
      <c r="D435" s="3">
        <v>3801.1</v>
      </c>
      <c r="E435" s="3">
        <v>3814.95</v>
      </c>
      <c r="F435" s="4">
        <v>85555</v>
      </c>
      <c r="G435" s="20">
        <v>45135</v>
      </c>
      <c r="H435" s="38">
        <v>19659.75</v>
      </c>
      <c r="I435" s="2">
        <v>19695.900000000001</v>
      </c>
      <c r="J435" s="2">
        <v>19563.099999999999</v>
      </c>
      <c r="K435" s="2">
        <v>19646.05</v>
      </c>
      <c r="L435" s="5">
        <v>258671382</v>
      </c>
    </row>
    <row r="436" spans="1:12" x14ac:dyDescent="0.3">
      <c r="A436" s="20">
        <v>45138</v>
      </c>
      <c r="B436" s="23">
        <v>3822.55</v>
      </c>
      <c r="C436" s="3">
        <v>3855</v>
      </c>
      <c r="D436" s="3">
        <v>3762</v>
      </c>
      <c r="E436" s="3">
        <v>3800.55</v>
      </c>
      <c r="F436" s="4">
        <v>61471</v>
      </c>
      <c r="G436" s="20">
        <v>45138</v>
      </c>
      <c r="H436" s="38">
        <v>19666.349999999999</v>
      </c>
      <c r="I436" s="2">
        <v>19772.75</v>
      </c>
      <c r="J436" s="2">
        <v>19597.599999999999</v>
      </c>
      <c r="K436" s="2">
        <v>19753.8</v>
      </c>
      <c r="L436" s="5">
        <v>295053318</v>
      </c>
    </row>
    <row r="437" spans="1:12" x14ac:dyDescent="0.3">
      <c r="A437" s="20">
        <v>45139</v>
      </c>
      <c r="B437" s="23">
        <v>3802.2</v>
      </c>
      <c r="C437" s="3">
        <v>3850</v>
      </c>
      <c r="D437" s="3">
        <v>3802.2</v>
      </c>
      <c r="E437" s="3">
        <v>3848.55</v>
      </c>
      <c r="F437" s="4">
        <v>28283</v>
      </c>
      <c r="G437" s="20">
        <v>45139</v>
      </c>
      <c r="H437" s="38">
        <v>19784</v>
      </c>
      <c r="I437" s="2">
        <v>19795.599999999999</v>
      </c>
      <c r="J437" s="2">
        <v>19704.599999999999</v>
      </c>
      <c r="K437" s="2">
        <v>19733.55</v>
      </c>
      <c r="L437" s="5">
        <v>298048161</v>
      </c>
    </row>
    <row r="438" spans="1:12" x14ac:dyDescent="0.3">
      <c r="A438" s="20">
        <v>45140</v>
      </c>
      <c r="B438" s="23">
        <v>3859.95</v>
      </c>
      <c r="C438" s="3">
        <v>3890</v>
      </c>
      <c r="D438" s="3">
        <v>3824</v>
      </c>
      <c r="E438" s="3">
        <v>3879</v>
      </c>
      <c r="F438" s="4">
        <v>83593</v>
      </c>
      <c r="G438" s="20">
        <v>45140</v>
      </c>
      <c r="H438" s="38">
        <v>19655.400000000001</v>
      </c>
      <c r="I438" s="2">
        <v>19678.25</v>
      </c>
      <c r="J438" s="2">
        <v>19423.55</v>
      </c>
      <c r="K438" s="2">
        <v>19526.55</v>
      </c>
      <c r="L438" s="5">
        <v>290666798</v>
      </c>
    </row>
    <row r="439" spans="1:12" x14ac:dyDescent="0.3">
      <c r="A439" s="20">
        <v>45141</v>
      </c>
      <c r="B439" s="23">
        <v>3888</v>
      </c>
      <c r="C439" s="3">
        <v>3912.7</v>
      </c>
      <c r="D439" s="3">
        <v>3758.05</v>
      </c>
      <c r="E439" s="3">
        <v>3797.95</v>
      </c>
      <c r="F439" s="4">
        <v>58559</v>
      </c>
      <c r="G439" s="20">
        <v>45141</v>
      </c>
      <c r="H439" s="38">
        <v>19463.75</v>
      </c>
      <c r="I439" s="2">
        <v>19537.650000000001</v>
      </c>
      <c r="J439" s="2">
        <v>19296.45</v>
      </c>
      <c r="K439" s="2">
        <v>19381.650000000001</v>
      </c>
      <c r="L439" s="5">
        <v>315688612</v>
      </c>
    </row>
    <row r="440" spans="1:12" x14ac:dyDescent="0.3">
      <c r="A440" s="20">
        <v>45142</v>
      </c>
      <c r="B440" s="23">
        <v>3770.15</v>
      </c>
      <c r="C440" s="3">
        <v>3860.8</v>
      </c>
      <c r="D440" s="3">
        <v>3768.25</v>
      </c>
      <c r="E440" s="3">
        <v>3851.85</v>
      </c>
      <c r="F440" s="4">
        <v>38815</v>
      </c>
      <c r="G440" s="20">
        <v>45142</v>
      </c>
      <c r="H440" s="38">
        <v>19462.8</v>
      </c>
      <c r="I440" s="2">
        <v>19538.849999999999</v>
      </c>
      <c r="J440" s="2">
        <v>19436.45</v>
      </c>
      <c r="K440" s="2">
        <v>19517</v>
      </c>
      <c r="L440" s="5">
        <v>280799561</v>
      </c>
    </row>
    <row r="441" spans="1:12" x14ac:dyDescent="0.3">
      <c r="A441" s="20">
        <v>45145</v>
      </c>
      <c r="B441" s="23">
        <v>3875</v>
      </c>
      <c r="C441" s="3">
        <v>3890</v>
      </c>
      <c r="D441" s="3">
        <v>3852.05</v>
      </c>
      <c r="E441" s="3">
        <v>3880.1</v>
      </c>
      <c r="F441" s="4">
        <v>23408</v>
      </c>
      <c r="G441" s="20">
        <v>45145</v>
      </c>
      <c r="H441" s="38">
        <v>19576.849999999999</v>
      </c>
      <c r="I441" s="2">
        <v>19620.45</v>
      </c>
      <c r="J441" s="2">
        <v>19524.8</v>
      </c>
      <c r="K441" s="2">
        <v>19597.3</v>
      </c>
      <c r="L441" s="5">
        <v>216586074</v>
      </c>
    </row>
    <row r="442" spans="1:12" x14ac:dyDescent="0.3">
      <c r="A442" s="20">
        <v>45146</v>
      </c>
      <c r="B442" s="23">
        <v>3886.3</v>
      </c>
      <c r="C442" s="3">
        <v>3915.9</v>
      </c>
      <c r="D442" s="3">
        <v>3852.25</v>
      </c>
      <c r="E442" s="3">
        <v>3891.5</v>
      </c>
      <c r="F442" s="4">
        <v>243082</v>
      </c>
      <c r="G442" s="20">
        <v>45146</v>
      </c>
      <c r="H442" s="38">
        <v>19627.2</v>
      </c>
      <c r="I442" s="2">
        <v>19634.400000000001</v>
      </c>
      <c r="J442" s="2">
        <v>19533.099999999999</v>
      </c>
      <c r="K442" s="2">
        <v>19570.849999999999</v>
      </c>
      <c r="L442" s="5">
        <v>260294052</v>
      </c>
    </row>
    <row r="443" spans="1:12" x14ac:dyDescent="0.3">
      <c r="A443" s="20">
        <v>45147</v>
      </c>
      <c r="B443" s="23">
        <v>3880</v>
      </c>
      <c r="C443" s="3">
        <v>3970</v>
      </c>
      <c r="D443" s="3">
        <v>3877.65</v>
      </c>
      <c r="E443" s="3">
        <v>3955.65</v>
      </c>
      <c r="F443" s="4">
        <v>57503</v>
      </c>
      <c r="G443" s="20">
        <v>45147</v>
      </c>
      <c r="H443" s="38">
        <v>19578.8</v>
      </c>
      <c r="I443" s="2">
        <v>19645.5</v>
      </c>
      <c r="J443" s="2">
        <v>19467.5</v>
      </c>
      <c r="K443" s="2">
        <v>19632.55</v>
      </c>
      <c r="L443" s="5">
        <v>266495074</v>
      </c>
    </row>
    <row r="444" spans="1:12" x14ac:dyDescent="0.3">
      <c r="A444" s="20">
        <v>45148</v>
      </c>
      <c r="B444" s="23">
        <v>3970</v>
      </c>
      <c r="C444" s="3">
        <v>4125</v>
      </c>
      <c r="D444" s="3">
        <v>3956.05</v>
      </c>
      <c r="E444" s="3">
        <v>4107.45</v>
      </c>
      <c r="F444" s="4">
        <v>119778</v>
      </c>
      <c r="G444" s="20">
        <v>45148</v>
      </c>
      <c r="H444" s="38">
        <v>19605.55</v>
      </c>
      <c r="I444" s="2">
        <v>19623.599999999999</v>
      </c>
      <c r="J444" s="2">
        <v>19495.400000000001</v>
      </c>
      <c r="K444" s="2">
        <v>19543.099999999999</v>
      </c>
      <c r="L444" s="5">
        <v>312193785</v>
      </c>
    </row>
    <row r="445" spans="1:12" x14ac:dyDescent="0.3">
      <c r="A445" s="20">
        <v>45149</v>
      </c>
      <c r="B445" s="23">
        <v>4130</v>
      </c>
      <c r="C445" s="3">
        <v>4190</v>
      </c>
      <c r="D445" s="3">
        <v>4040</v>
      </c>
      <c r="E445" s="3">
        <v>4073.65</v>
      </c>
      <c r="F445" s="4">
        <v>45658</v>
      </c>
      <c r="G445" s="20">
        <v>45149</v>
      </c>
      <c r="H445" s="38">
        <v>19554.25</v>
      </c>
      <c r="I445" s="2">
        <v>19557.75</v>
      </c>
      <c r="J445" s="2">
        <v>19412.75</v>
      </c>
      <c r="K445" s="2">
        <v>19428.3</v>
      </c>
      <c r="L445" s="5">
        <v>235524048</v>
      </c>
    </row>
    <row r="446" spans="1:12" x14ac:dyDescent="0.3">
      <c r="A446" s="20">
        <v>45152</v>
      </c>
      <c r="B446" s="23">
        <v>4107.8999999999996</v>
      </c>
      <c r="C446" s="3">
        <v>4193.8</v>
      </c>
      <c r="D446" s="3">
        <v>4052.55</v>
      </c>
      <c r="E446" s="3">
        <v>4162.25</v>
      </c>
      <c r="F446" s="4">
        <v>46296</v>
      </c>
      <c r="G446" s="20">
        <v>45152</v>
      </c>
      <c r="H446" s="38">
        <v>19383.95</v>
      </c>
      <c r="I446" s="2">
        <v>19465.849999999999</v>
      </c>
      <c r="J446" s="2">
        <v>19257.900000000001</v>
      </c>
      <c r="K446" s="2">
        <v>19434.55</v>
      </c>
      <c r="L446" s="5">
        <v>243850815</v>
      </c>
    </row>
    <row r="447" spans="1:12" x14ac:dyDescent="0.3">
      <c r="A447" s="20">
        <v>45154</v>
      </c>
      <c r="B447" s="23">
        <v>4184.3999999999996</v>
      </c>
      <c r="C447" s="3">
        <v>4290.5</v>
      </c>
      <c r="D447" s="3">
        <v>4150</v>
      </c>
      <c r="E447" s="3">
        <v>4264.55</v>
      </c>
      <c r="F447" s="4">
        <v>62148</v>
      </c>
      <c r="G447" s="20">
        <v>45154</v>
      </c>
      <c r="H447" s="38">
        <v>19369</v>
      </c>
      <c r="I447" s="2">
        <v>19482.75</v>
      </c>
      <c r="J447" s="2">
        <v>19317.2</v>
      </c>
      <c r="K447" s="2">
        <v>19465</v>
      </c>
      <c r="L447" s="5">
        <v>226627230</v>
      </c>
    </row>
    <row r="448" spans="1:12" x14ac:dyDescent="0.3">
      <c r="A448" s="20">
        <v>45155</v>
      </c>
      <c r="B448" s="23">
        <v>4285</v>
      </c>
      <c r="C448" s="3">
        <v>4397.8</v>
      </c>
      <c r="D448" s="3">
        <v>4252.55</v>
      </c>
      <c r="E448" s="3">
        <v>4344.45</v>
      </c>
      <c r="F448" s="4">
        <v>60645</v>
      </c>
      <c r="G448" s="20">
        <v>45155</v>
      </c>
      <c r="H448" s="38">
        <v>19450.55</v>
      </c>
      <c r="I448" s="2">
        <v>19461.55</v>
      </c>
      <c r="J448" s="2">
        <v>19326.25</v>
      </c>
      <c r="K448" s="2">
        <v>19365.25</v>
      </c>
      <c r="L448" s="5">
        <v>268663456</v>
      </c>
    </row>
    <row r="449" spans="1:12" x14ac:dyDescent="0.3">
      <c r="A449" s="20">
        <v>45156</v>
      </c>
      <c r="B449" s="23">
        <v>4344.45</v>
      </c>
      <c r="C449" s="3">
        <v>4410</v>
      </c>
      <c r="D449" s="3">
        <v>4282.55</v>
      </c>
      <c r="E449" s="3">
        <v>4348.6499999999996</v>
      </c>
      <c r="F449" s="4">
        <v>49407</v>
      </c>
      <c r="G449" s="20">
        <v>45156</v>
      </c>
      <c r="H449" s="38">
        <v>19301.75</v>
      </c>
      <c r="I449" s="2">
        <v>19373.8</v>
      </c>
      <c r="J449" s="2">
        <v>19253.599999999999</v>
      </c>
      <c r="K449" s="2">
        <v>19310.150000000001</v>
      </c>
      <c r="L449" s="5">
        <v>256142364</v>
      </c>
    </row>
    <row r="450" spans="1:12" x14ac:dyDescent="0.3">
      <c r="A450" s="20">
        <v>45159</v>
      </c>
      <c r="B450" s="23">
        <v>4374.8999999999996</v>
      </c>
      <c r="C450" s="3">
        <v>4450</v>
      </c>
      <c r="D450" s="3">
        <v>4285</v>
      </c>
      <c r="E450" s="3">
        <v>4364.1000000000004</v>
      </c>
      <c r="F450" s="4">
        <v>61692</v>
      </c>
      <c r="G450" s="20">
        <v>45159</v>
      </c>
      <c r="H450" s="38">
        <v>19320.650000000001</v>
      </c>
      <c r="I450" s="2">
        <v>19425.95</v>
      </c>
      <c r="J450" s="2">
        <v>19296.3</v>
      </c>
      <c r="K450" s="2">
        <v>19393.599999999999</v>
      </c>
      <c r="L450" s="5">
        <v>262589133</v>
      </c>
    </row>
    <row r="451" spans="1:12" x14ac:dyDescent="0.3">
      <c r="A451" s="20">
        <v>45160</v>
      </c>
      <c r="B451" s="23">
        <v>4367.1000000000004</v>
      </c>
      <c r="C451" s="3">
        <v>4387.1000000000004</v>
      </c>
      <c r="D451" s="3">
        <v>4285</v>
      </c>
      <c r="E451" s="3">
        <v>4359.3999999999996</v>
      </c>
      <c r="F451" s="4">
        <v>234829</v>
      </c>
      <c r="G451" s="20">
        <v>45160</v>
      </c>
      <c r="H451" s="38">
        <v>19417.099999999999</v>
      </c>
      <c r="I451" s="2">
        <v>19443.5</v>
      </c>
      <c r="J451" s="2">
        <v>19381.3</v>
      </c>
      <c r="K451" s="2">
        <v>19396.45</v>
      </c>
      <c r="L451" s="5">
        <v>208704354</v>
      </c>
    </row>
    <row r="452" spans="1:12" x14ac:dyDescent="0.3">
      <c r="A452" s="20">
        <v>45161</v>
      </c>
      <c r="B452" s="23">
        <v>4369.95</v>
      </c>
      <c r="C452" s="3">
        <v>4425</v>
      </c>
      <c r="D452" s="3">
        <v>4359.8</v>
      </c>
      <c r="E452" s="3">
        <v>4370.75</v>
      </c>
      <c r="F452" s="4">
        <v>33899</v>
      </c>
      <c r="G452" s="20">
        <v>45161</v>
      </c>
      <c r="H452" s="38">
        <v>19439.2</v>
      </c>
      <c r="I452" s="2">
        <v>19472.05</v>
      </c>
      <c r="J452" s="2">
        <v>19366.599999999999</v>
      </c>
      <c r="K452" s="2">
        <v>19444</v>
      </c>
      <c r="L452" s="5">
        <v>225214991</v>
      </c>
    </row>
    <row r="453" spans="1:12" x14ac:dyDescent="0.3">
      <c r="A453" s="20">
        <v>45162</v>
      </c>
      <c r="B453" s="23">
        <v>4404.95</v>
      </c>
      <c r="C453" s="3">
        <v>4519.75</v>
      </c>
      <c r="D453" s="3">
        <v>4375</v>
      </c>
      <c r="E453" s="3">
        <v>4505.55</v>
      </c>
      <c r="F453" s="4">
        <v>64543</v>
      </c>
      <c r="G453" s="20">
        <v>45162</v>
      </c>
      <c r="H453" s="38">
        <v>19535.150000000001</v>
      </c>
      <c r="I453" s="2">
        <v>19584.45</v>
      </c>
      <c r="J453" s="2">
        <v>19369</v>
      </c>
      <c r="K453" s="2">
        <v>19386.7</v>
      </c>
      <c r="L453" s="5">
        <v>268256859</v>
      </c>
    </row>
    <row r="454" spans="1:12" x14ac:dyDescent="0.3">
      <c r="A454" s="20">
        <v>45163</v>
      </c>
      <c r="B454" s="23">
        <v>4499</v>
      </c>
      <c r="C454" s="3">
        <v>4615.5</v>
      </c>
      <c r="D454" s="3">
        <v>4473.05</v>
      </c>
      <c r="E454" s="3">
        <v>4597.3999999999996</v>
      </c>
      <c r="F454" s="4">
        <v>58629</v>
      </c>
      <c r="G454" s="20">
        <v>45163</v>
      </c>
      <c r="H454" s="38">
        <v>19297.400000000001</v>
      </c>
      <c r="I454" s="2">
        <v>19339.55</v>
      </c>
      <c r="J454" s="2">
        <v>19229.7</v>
      </c>
      <c r="K454" s="2">
        <v>19265.8</v>
      </c>
      <c r="L454" s="5">
        <v>466518217</v>
      </c>
    </row>
    <row r="455" spans="1:12" x14ac:dyDescent="0.3">
      <c r="A455" s="20">
        <v>45166</v>
      </c>
      <c r="B455" s="23">
        <v>4615</v>
      </c>
      <c r="C455" s="3">
        <v>4980</v>
      </c>
      <c r="D455" s="3">
        <v>4601.05</v>
      </c>
      <c r="E455" s="3">
        <v>4889.8999999999996</v>
      </c>
      <c r="F455" s="4">
        <v>176355</v>
      </c>
      <c r="G455" s="20">
        <v>45166</v>
      </c>
      <c r="H455" s="38">
        <v>19298.349999999999</v>
      </c>
      <c r="I455" s="2">
        <v>19366.849999999999</v>
      </c>
      <c r="J455" s="2">
        <v>19249.7</v>
      </c>
      <c r="K455" s="2">
        <v>19306.05</v>
      </c>
      <c r="L455" s="5">
        <v>248178769</v>
      </c>
    </row>
    <row r="456" spans="1:12" x14ac:dyDescent="0.3">
      <c r="A456" s="20">
        <v>45167</v>
      </c>
      <c r="B456" s="23">
        <v>4895</v>
      </c>
      <c r="C456" s="3">
        <v>4913.45</v>
      </c>
      <c r="D456" s="3">
        <v>4805.25</v>
      </c>
      <c r="E456" s="3">
        <v>4893.8500000000004</v>
      </c>
      <c r="F456" s="4">
        <v>77053</v>
      </c>
      <c r="G456" s="20">
        <v>45167</v>
      </c>
      <c r="H456" s="38">
        <v>19374.849999999999</v>
      </c>
      <c r="I456" s="2">
        <v>19377.900000000001</v>
      </c>
      <c r="J456" s="2">
        <v>19309.099999999999</v>
      </c>
      <c r="K456" s="2">
        <v>19342.650000000001</v>
      </c>
      <c r="L456" s="5">
        <v>307388116</v>
      </c>
    </row>
    <row r="457" spans="1:12" x14ac:dyDescent="0.3">
      <c r="A457" s="20">
        <v>45168</v>
      </c>
      <c r="B457" s="23">
        <v>4893.8500000000004</v>
      </c>
      <c r="C457" s="3">
        <v>4940</v>
      </c>
      <c r="D457" s="3">
        <v>4846.6000000000004</v>
      </c>
      <c r="E457" s="3">
        <v>4900.5</v>
      </c>
      <c r="F457" s="4">
        <v>47227</v>
      </c>
      <c r="G457" s="20">
        <v>45168</v>
      </c>
      <c r="H457" s="38">
        <v>19433.45</v>
      </c>
      <c r="I457" s="2">
        <v>19452.8</v>
      </c>
      <c r="J457" s="2">
        <v>19334.75</v>
      </c>
      <c r="K457" s="2">
        <v>19347.45</v>
      </c>
      <c r="L457" s="5">
        <v>233004568</v>
      </c>
    </row>
    <row r="458" spans="1:12" x14ac:dyDescent="0.3">
      <c r="A458" s="20">
        <v>45169</v>
      </c>
      <c r="B458" s="23">
        <v>4920</v>
      </c>
      <c r="C458" s="3">
        <v>4926.3</v>
      </c>
      <c r="D458" s="3">
        <v>4803</v>
      </c>
      <c r="E458" s="3">
        <v>4838.3</v>
      </c>
      <c r="F458" s="4">
        <v>52310</v>
      </c>
      <c r="G458" s="20">
        <v>45169</v>
      </c>
      <c r="H458" s="38">
        <v>19375.55</v>
      </c>
      <c r="I458" s="2">
        <v>19388.2</v>
      </c>
      <c r="J458" s="2">
        <v>19223.650000000001</v>
      </c>
      <c r="K458" s="2">
        <v>19253.8</v>
      </c>
      <c r="L458" s="5">
        <v>562557215</v>
      </c>
    </row>
    <row r="459" spans="1:12" x14ac:dyDescent="0.3">
      <c r="A459" s="20">
        <v>45170</v>
      </c>
      <c r="B459" s="23">
        <v>4862.45</v>
      </c>
      <c r="C459" s="3">
        <v>4974.75</v>
      </c>
      <c r="D459" s="3">
        <v>4740.1000000000004</v>
      </c>
      <c r="E459" s="3">
        <v>4753.3500000000004</v>
      </c>
      <c r="F459" s="4">
        <v>81074</v>
      </c>
      <c r="G459" s="20">
        <v>45170</v>
      </c>
      <c r="H459" s="38">
        <v>19258.150000000001</v>
      </c>
      <c r="I459" s="2">
        <v>19458.55</v>
      </c>
      <c r="J459" s="2">
        <v>19255.7</v>
      </c>
      <c r="K459" s="2">
        <v>19435.3</v>
      </c>
      <c r="L459" s="5">
        <v>372502191</v>
      </c>
    </row>
    <row r="460" spans="1:12" x14ac:dyDescent="0.3">
      <c r="A460" s="20">
        <v>45173</v>
      </c>
      <c r="B460" s="23">
        <v>4929.95</v>
      </c>
      <c r="C460" s="3">
        <v>4929.95</v>
      </c>
      <c r="D460" s="3">
        <v>4680.05</v>
      </c>
      <c r="E460" s="3">
        <v>4688.8999999999996</v>
      </c>
      <c r="F460" s="4">
        <v>67945</v>
      </c>
      <c r="G460" s="20">
        <v>45173</v>
      </c>
      <c r="H460" s="38">
        <v>19525.05</v>
      </c>
      <c r="I460" s="2">
        <v>19545.150000000001</v>
      </c>
      <c r="J460" s="2">
        <v>19432.849999999999</v>
      </c>
      <c r="K460" s="2">
        <v>19528.8</v>
      </c>
      <c r="L460" s="5">
        <v>396071122</v>
      </c>
    </row>
    <row r="461" spans="1:12" x14ac:dyDescent="0.3">
      <c r="A461" s="20">
        <v>45174</v>
      </c>
      <c r="B461" s="23">
        <v>4713.6000000000004</v>
      </c>
      <c r="C461" s="3">
        <v>4769.8500000000004</v>
      </c>
      <c r="D461" s="3">
        <v>4650</v>
      </c>
      <c r="E461" s="3">
        <v>4667.3500000000004</v>
      </c>
      <c r="F461" s="4">
        <v>30499</v>
      </c>
      <c r="G461" s="20">
        <v>45174</v>
      </c>
      <c r="H461" s="38">
        <v>19564.650000000001</v>
      </c>
      <c r="I461" s="2">
        <v>19587.05</v>
      </c>
      <c r="J461" s="2">
        <v>19525.75</v>
      </c>
      <c r="K461" s="2">
        <v>19574.900000000001</v>
      </c>
      <c r="L461" s="5">
        <v>303958622</v>
      </c>
    </row>
    <row r="462" spans="1:12" x14ac:dyDescent="0.3">
      <c r="A462" s="20">
        <v>45175</v>
      </c>
      <c r="B462" s="23">
        <v>4667.95</v>
      </c>
      <c r="C462" s="3">
        <v>4699.95</v>
      </c>
      <c r="D462" s="3">
        <v>4580</v>
      </c>
      <c r="E462" s="3">
        <v>4596.75</v>
      </c>
      <c r="F462" s="4">
        <v>39442</v>
      </c>
      <c r="G462" s="20">
        <v>45175</v>
      </c>
      <c r="H462" s="38">
        <v>19581.2</v>
      </c>
      <c r="I462" s="2">
        <v>19636.45</v>
      </c>
      <c r="J462" s="2">
        <v>19491.5</v>
      </c>
      <c r="K462" s="2">
        <v>19611.05</v>
      </c>
      <c r="L462" s="5">
        <v>512974083</v>
      </c>
    </row>
    <row r="463" spans="1:12" x14ac:dyDescent="0.3">
      <c r="A463" s="20">
        <v>45176</v>
      </c>
      <c r="B463" s="23">
        <v>4619.7</v>
      </c>
      <c r="C463" s="3">
        <v>4635.3500000000004</v>
      </c>
      <c r="D463" s="3">
        <v>4525.25</v>
      </c>
      <c r="E463" s="3">
        <v>4542.1499999999996</v>
      </c>
      <c r="F463" s="4">
        <v>45415</v>
      </c>
      <c r="G463" s="20">
        <v>45176</v>
      </c>
      <c r="H463" s="38">
        <v>19598.650000000001</v>
      </c>
      <c r="I463" s="2">
        <v>19737</v>
      </c>
      <c r="J463" s="2">
        <v>19550.05</v>
      </c>
      <c r="K463" s="2">
        <v>19727.05</v>
      </c>
      <c r="L463" s="5">
        <v>304929822</v>
      </c>
    </row>
    <row r="464" spans="1:12" x14ac:dyDescent="0.3">
      <c r="A464" s="20">
        <v>45177</v>
      </c>
      <c r="B464" s="23">
        <v>4550</v>
      </c>
      <c r="C464" s="3">
        <v>4668.95</v>
      </c>
      <c r="D464" s="3">
        <v>4525.25</v>
      </c>
      <c r="E464" s="3">
        <v>4641.75</v>
      </c>
      <c r="F464" s="4">
        <v>50067</v>
      </c>
      <c r="G464" s="20">
        <v>45177</v>
      </c>
      <c r="H464" s="38">
        <v>19774.8</v>
      </c>
      <c r="I464" s="2">
        <v>19867.150000000001</v>
      </c>
      <c r="J464" s="2">
        <v>19728.05</v>
      </c>
      <c r="K464" s="2">
        <v>19819.95</v>
      </c>
      <c r="L464" s="5">
        <v>288093693</v>
      </c>
    </row>
    <row r="465" spans="1:12" x14ac:dyDescent="0.3">
      <c r="A465" s="20">
        <v>45180</v>
      </c>
      <c r="B465" s="23">
        <v>4701.1499999999996</v>
      </c>
      <c r="C465" s="3">
        <v>4739.95</v>
      </c>
      <c r="D465" s="3">
        <v>4586.05</v>
      </c>
      <c r="E465" s="3">
        <v>4672.95</v>
      </c>
      <c r="F465" s="4">
        <v>42083</v>
      </c>
      <c r="G465" s="20">
        <v>45180</v>
      </c>
      <c r="H465" s="38">
        <v>19890</v>
      </c>
      <c r="I465" s="2">
        <v>20008.150000000001</v>
      </c>
      <c r="J465" s="2">
        <v>19865.349999999999</v>
      </c>
      <c r="K465" s="2">
        <v>19996.349999999999</v>
      </c>
      <c r="L465" s="5">
        <v>248763130</v>
      </c>
    </row>
    <row r="466" spans="1:12" x14ac:dyDescent="0.3">
      <c r="A466" s="20">
        <v>45181</v>
      </c>
      <c r="B466" s="23">
        <v>4697.95</v>
      </c>
      <c r="C466" s="3">
        <v>4718.8</v>
      </c>
      <c r="D466" s="3">
        <v>4480</v>
      </c>
      <c r="E466" s="3">
        <v>4522.05</v>
      </c>
      <c r="F466" s="4">
        <v>48163</v>
      </c>
      <c r="G466" s="20">
        <v>45181</v>
      </c>
      <c r="H466" s="38">
        <v>20110.150000000001</v>
      </c>
      <c r="I466" s="2">
        <v>20110.349999999999</v>
      </c>
      <c r="J466" s="2">
        <v>19914.650000000001</v>
      </c>
      <c r="K466" s="2">
        <v>19993.2</v>
      </c>
      <c r="L466" s="5">
        <v>328064239</v>
      </c>
    </row>
    <row r="467" spans="1:12" x14ac:dyDescent="0.3">
      <c r="A467" s="20">
        <v>45182</v>
      </c>
      <c r="B467" s="23">
        <v>4522</v>
      </c>
      <c r="C467" s="3">
        <v>4614.25</v>
      </c>
      <c r="D467" s="3">
        <v>4378.05</v>
      </c>
      <c r="E467" s="3">
        <v>4530.75</v>
      </c>
      <c r="F467" s="4">
        <v>43457</v>
      </c>
      <c r="G467" s="20">
        <v>45182</v>
      </c>
      <c r="H467" s="38">
        <v>19989.5</v>
      </c>
      <c r="I467" s="2">
        <v>20096.900000000001</v>
      </c>
      <c r="J467" s="2">
        <v>19944.099999999999</v>
      </c>
      <c r="K467" s="2">
        <v>20070</v>
      </c>
      <c r="L467" s="5">
        <v>251394599</v>
      </c>
    </row>
    <row r="468" spans="1:12" x14ac:dyDescent="0.3">
      <c r="A468" s="20">
        <v>45183</v>
      </c>
      <c r="B468" s="23">
        <v>4540</v>
      </c>
      <c r="C468" s="3">
        <v>4597.95</v>
      </c>
      <c r="D468" s="3">
        <v>4490</v>
      </c>
      <c r="E468" s="3">
        <v>4587.3500000000004</v>
      </c>
      <c r="F468" s="4">
        <v>24770</v>
      </c>
      <c r="G468" s="20">
        <v>45183</v>
      </c>
      <c r="H468" s="38">
        <v>20127.95</v>
      </c>
      <c r="I468" s="2">
        <v>20167.650000000001</v>
      </c>
      <c r="J468" s="2">
        <v>20043.45</v>
      </c>
      <c r="K468" s="2">
        <v>20103.099999999999</v>
      </c>
      <c r="L468" s="5">
        <v>275111881</v>
      </c>
    </row>
    <row r="469" spans="1:12" x14ac:dyDescent="0.3">
      <c r="A469" s="20">
        <v>45184</v>
      </c>
      <c r="B469" s="23">
        <v>4600.55</v>
      </c>
      <c r="C469" s="3">
        <v>4680</v>
      </c>
      <c r="D469" s="3">
        <v>4523.3500000000004</v>
      </c>
      <c r="E469" s="3">
        <v>4646.1000000000004</v>
      </c>
      <c r="F469" s="4">
        <v>55939</v>
      </c>
      <c r="G469" s="20">
        <v>45184</v>
      </c>
      <c r="H469" s="38">
        <v>20156.45</v>
      </c>
      <c r="I469" s="2">
        <v>20222.45</v>
      </c>
      <c r="J469" s="2">
        <v>20129.7</v>
      </c>
      <c r="K469" s="2">
        <v>20192.349999999999</v>
      </c>
      <c r="L469" s="5">
        <v>438185104</v>
      </c>
    </row>
    <row r="470" spans="1:12" x14ac:dyDescent="0.3">
      <c r="A470" s="20">
        <v>45187</v>
      </c>
      <c r="B470" s="23">
        <v>4698</v>
      </c>
      <c r="C470" s="3">
        <v>4698</v>
      </c>
      <c r="D470" s="3">
        <v>4599.45</v>
      </c>
      <c r="E470" s="3">
        <v>4613.3500000000004</v>
      </c>
      <c r="F470" s="4">
        <v>30017</v>
      </c>
      <c r="G470" s="20">
        <v>45187</v>
      </c>
      <c r="H470" s="38">
        <v>20155.95</v>
      </c>
      <c r="I470" s="2">
        <v>20195.349999999999</v>
      </c>
      <c r="J470" s="2">
        <v>20115.7</v>
      </c>
      <c r="K470" s="2">
        <v>20133.3</v>
      </c>
      <c r="L470" s="5">
        <v>264870758</v>
      </c>
    </row>
    <row r="471" spans="1:12" x14ac:dyDescent="0.3">
      <c r="A471" s="20">
        <v>45189</v>
      </c>
      <c r="B471" s="23">
        <v>4616.1000000000004</v>
      </c>
      <c r="C471" s="3">
        <v>4637.6000000000004</v>
      </c>
      <c r="D471" s="3">
        <v>4550</v>
      </c>
      <c r="E471" s="3">
        <v>4597.8</v>
      </c>
      <c r="F471" s="4">
        <v>16799</v>
      </c>
      <c r="G471" s="20">
        <v>45189</v>
      </c>
      <c r="H471" s="38">
        <v>19980.75</v>
      </c>
      <c r="I471" s="2">
        <v>20050.650000000001</v>
      </c>
      <c r="J471" s="2">
        <v>19878.849999999999</v>
      </c>
      <c r="K471" s="2">
        <v>19901.400000000001</v>
      </c>
      <c r="L471" s="5">
        <v>378065882</v>
      </c>
    </row>
    <row r="472" spans="1:12" x14ac:dyDescent="0.3">
      <c r="A472" s="20">
        <v>45190</v>
      </c>
      <c r="B472" s="23">
        <v>4590</v>
      </c>
      <c r="C472" s="3">
        <v>4610</v>
      </c>
      <c r="D472" s="3">
        <v>4551.8999999999996</v>
      </c>
      <c r="E472" s="3">
        <v>4591.95</v>
      </c>
      <c r="F472" s="4">
        <v>20783</v>
      </c>
      <c r="G472" s="20">
        <v>45190</v>
      </c>
      <c r="H472" s="38">
        <v>19840.55</v>
      </c>
      <c r="I472" s="2">
        <v>19848.75</v>
      </c>
      <c r="J472" s="2">
        <v>19709.95</v>
      </c>
      <c r="K472" s="2">
        <v>19742.349999999999</v>
      </c>
      <c r="L472" s="5">
        <v>275132260</v>
      </c>
    </row>
    <row r="473" spans="1:12" x14ac:dyDescent="0.3">
      <c r="A473" s="20">
        <v>45191</v>
      </c>
      <c r="B473" s="23">
        <v>4580</v>
      </c>
      <c r="C473" s="3">
        <v>4634.95</v>
      </c>
      <c r="D473" s="3">
        <v>4558.6499999999996</v>
      </c>
      <c r="E473" s="3">
        <v>4620.7</v>
      </c>
      <c r="F473" s="4">
        <v>13406</v>
      </c>
      <c r="G473" s="20">
        <v>45191</v>
      </c>
      <c r="H473" s="38">
        <v>19744.849999999999</v>
      </c>
      <c r="I473" s="2">
        <v>19798.650000000001</v>
      </c>
      <c r="J473" s="2">
        <v>19657.5</v>
      </c>
      <c r="K473" s="2">
        <v>19674.25</v>
      </c>
      <c r="L473" s="5">
        <v>246410075</v>
      </c>
    </row>
    <row r="474" spans="1:12" x14ac:dyDescent="0.3">
      <c r="A474" s="20">
        <v>45194</v>
      </c>
      <c r="B474" s="23">
        <v>4635</v>
      </c>
      <c r="C474" s="3">
        <v>4637</v>
      </c>
      <c r="D474" s="3">
        <v>4588.05</v>
      </c>
      <c r="E474" s="3">
        <v>4612.55</v>
      </c>
      <c r="F474" s="4">
        <v>10822</v>
      </c>
      <c r="G474" s="20">
        <v>45194</v>
      </c>
      <c r="H474" s="38">
        <v>19678.2</v>
      </c>
      <c r="I474" s="2">
        <v>19734.150000000001</v>
      </c>
      <c r="J474" s="2">
        <v>19601.55</v>
      </c>
      <c r="K474" s="2">
        <v>19674.55</v>
      </c>
      <c r="L474" s="5">
        <v>188398392</v>
      </c>
    </row>
    <row r="475" spans="1:12" x14ac:dyDescent="0.3">
      <c r="A475" s="20">
        <v>45195</v>
      </c>
      <c r="B475" s="23">
        <v>4599</v>
      </c>
      <c r="C475" s="3">
        <v>4615</v>
      </c>
      <c r="D475" s="3">
        <v>4540</v>
      </c>
      <c r="E475" s="3">
        <v>4601.3</v>
      </c>
      <c r="F475" s="4">
        <v>25624</v>
      </c>
      <c r="G475" s="20">
        <v>45195</v>
      </c>
      <c r="H475" s="38">
        <v>19682.8</v>
      </c>
      <c r="I475" s="2">
        <v>19699.349999999999</v>
      </c>
      <c r="J475" s="2">
        <v>19637.45</v>
      </c>
      <c r="K475" s="2">
        <v>19664.7</v>
      </c>
      <c r="L475" s="5">
        <v>204869058</v>
      </c>
    </row>
    <row r="476" spans="1:12" x14ac:dyDescent="0.3">
      <c r="A476" s="20">
        <v>45196</v>
      </c>
      <c r="B476" s="23">
        <v>4624.5</v>
      </c>
      <c r="C476" s="3">
        <v>4735</v>
      </c>
      <c r="D476" s="3">
        <v>4589.8</v>
      </c>
      <c r="E476" s="3">
        <v>4718.3500000000004</v>
      </c>
      <c r="F476" s="4">
        <v>24767</v>
      </c>
      <c r="G476" s="20">
        <v>45196</v>
      </c>
      <c r="H476" s="38">
        <v>19637.05</v>
      </c>
      <c r="I476" s="2">
        <v>19730.7</v>
      </c>
      <c r="J476" s="2">
        <v>19554</v>
      </c>
      <c r="K476" s="2">
        <v>19716.45</v>
      </c>
      <c r="L476" s="5">
        <v>203559874</v>
      </c>
    </row>
    <row r="477" spans="1:12" x14ac:dyDescent="0.3">
      <c r="A477" s="20">
        <v>45197</v>
      </c>
      <c r="B477" s="23">
        <v>4718.3500000000004</v>
      </c>
      <c r="C477" s="3">
        <v>4756.3</v>
      </c>
      <c r="D477" s="3">
        <v>4660.1000000000004</v>
      </c>
      <c r="E477" s="3">
        <v>4689.2</v>
      </c>
      <c r="F477" s="4">
        <v>39915</v>
      </c>
      <c r="G477" s="20">
        <v>45197</v>
      </c>
      <c r="H477" s="38">
        <v>19761.8</v>
      </c>
      <c r="I477" s="2">
        <v>19766.650000000001</v>
      </c>
      <c r="J477" s="2">
        <v>19492.099999999999</v>
      </c>
      <c r="K477" s="2">
        <v>19523.55</v>
      </c>
      <c r="L477" s="5">
        <v>352810261</v>
      </c>
    </row>
    <row r="478" spans="1:12" x14ac:dyDescent="0.3">
      <c r="A478" s="20">
        <v>45198</v>
      </c>
      <c r="B478" s="23">
        <v>4699.8999999999996</v>
      </c>
      <c r="C478" s="3">
        <v>4875</v>
      </c>
      <c r="D478" s="3">
        <v>4699.8999999999996</v>
      </c>
      <c r="E478" s="3">
        <v>4820</v>
      </c>
      <c r="F478" s="4">
        <v>44472</v>
      </c>
      <c r="G478" s="20">
        <v>45198</v>
      </c>
      <c r="H478" s="38">
        <v>19581.2</v>
      </c>
      <c r="I478" s="2">
        <v>19726.25</v>
      </c>
      <c r="J478" s="2">
        <v>19551.05</v>
      </c>
      <c r="K478" s="2">
        <v>19638.3</v>
      </c>
      <c r="L478" s="5">
        <v>243508919</v>
      </c>
    </row>
    <row r="479" spans="1:12" x14ac:dyDescent="0.3">
      <c r="A479" s="20">
        <v>45202</v>
      </c>
      <c r="B479" s="23">
        <v>4850</v>
      </c>
      <c r="C479" s="3">
        <v>5000</v>
      </c>
      <c r="D479" s="3">
        <v>4780.05</v>
      </c>
      <c r="E479" s="3">
        <v>4973.75</v>
      </c>
      <c r="F479" s="4">
        <v>130253</v>
      </c>
      <c r="G479" s="20">
        <v>45202</v>
      </c>
      <c r="H479" s="38">
        <v>19622.400000000001</v>
      </c>
      <c r="I479" s="2">
        <v>19623.2</v>
      </c>
      <c r="J479" s="2">
        <v>19479.650000000001</v>
      </c>
      <c r="K479" s="2">
        <v>19528.75</v>
      </c>
      <c r="L479" s="5">
        <v>221719625</v>
      </c>
    </row>
    <row r="480" spans="1:12" x14ac:dyDescent="0.3">
      <c r="A480" s="20">
        <v>45203</v>
      </c>
      <c r="B480" s="23">
        <v>4970</v>
      </c>
      <c r="C480" s="3">
        <v>5088.8</v>
      </c>
      <c r="D480" s="3">
        <v>4780.05</v>
      </c>
      <c r="E480" s="3">
        <v>4905.2</v>
      </c>
      <c r="F480" s="4">
        <v>102047</v>
      </c>
      <c r="G480" s="20">
        <v>45203</v>
      </c>
      <c r="H480" s="38">
        <v>19446.3</v>
      </c>
      <c r="I480" s="2">
        <v>19457.8</v>
      </c>
      <c r="J480" s="2">
        <v>19333.599999999999</v>
      </c>
      <c r="K480" s="2">
        <v>19436.099999999999</v>
      </c>
      <c r="L480" s="5">
        <v>277148310</v>
      </c>
    </row>
    <row r="481" spans="1:12" x14ac:dyDescent="0.3">
      <c r="A481" s="20">
        <v>45204</v>
      </c>
      <c r="B481" s="23">
        <v>4905.25</v>
      </c>
      <c r="C481" s="3">
        <v>4997.8</v>
      </c>
      <c r="D481" s="3">
        <v>4894.8999999999996</v>
      </c>
      <c r="E481" s="3">
        <v>4977.3500000000004</v>
      </c>
      <c r="F481" s="4">
        <v>29738</v>
      </c>
      <c r="G481" s="20">
        <v>45204</v>
      </c>
      <c r="H481" s="38">
        <v>19521.849999999999</v>
      </c>
      <c r="I481" s="2">
        <v>19576.95</v>
      </c>
      <c r="J481" s="2">
        <v>19487.3</v>
      </c>
      <c r="K481" s="2">
        <v>19545.75</v>
      </c>
      <c r="L481" s="5">
        <v>234865323</v>
      </c>
    </row>
    <row r="482" spans="1:12" x14ac:dyDescent="0.3">
      <c r="A482" s="20">
        <v>45205</v>
      </c>
      <c r="B482" s="23">
        <v>5049.8</v>
      </c>
      <c r="C482" s="3">
        <v>5177</v>
      </c>
      <c r="D482" s="3">
        <v>5010.3</v>
      </c>
      <c r="E482" s="3">
        <v>5147.95</v>
      </c>
      <c r="F482" s="4">
        <v>79605</v>
      </c>
      <c r="G482" s="20">
        <v>45205</v>
      </c>
      <c r="H482" s="38">
        <v>19621.2</v>
      </c>
      <c r="I482" s="2">
        <v>19675.75</v>
      </c>
      <c r="J482" s="2">
        <v>19589.400000000001</v>
      </c>
      <c r="K482" s="2">
        <v>19653.5</v>
      </c>
      <c r="L482" s="5">
        <v>159051277</v>
      </c>
    </row>
    <row r="483" spans="1:12" x14ac:dyDescent="0.3">
      <c r="A483" s="20">
        <v>45208</v>
      </c>
      <c r="B483" s="23">
        <v>5205.05</v>
      </c>
      <c r="C483" s="3">
        <v>5320.4</v>
      </c>
      <c r="D483" s="3">
        <v>5112</v>
      </c>
      <c r="E483" s="3">
        <v>5163.5</v>
      </c>
      <c r="F483" s="4">
        <v>162649</v>
      </c>
      <c r="G483" s="20">
        <v>45208</v>
      </c>
      <c r="H483" s="38">
        <v>19539.45</v>
      </c>
      <c r="I483" s="2">
        <v>19588.95</v>
      </c>
      <c r="J483" s="2">
        <v>19480.5</v>
      </c>
      <c r="K483" s="2">
        <v>19512.349999999999</v>
      </c>
      <c r="L483" s="5">
        <v>165094800</v>
      </c>
    </row>
    <row r="484" spans="1:12" x14ac:dyDescent="0.3">
      <c r="A484" s="20">
        <v>45209</v>
      </c>
      <c r="B484" s="23">
        <v>5180.05</v>
      </c>
      <c r="C484" s="3">
        <v>5248.8</v>
      </c>
      <c r="D484" s="3">
        <v>5149</v>
      </c>
      <c r="E484" s="3">
        <v>5211.25</v>
      </c>
      <c r="F484" s="4">
        <v>52619</v>
      </c>
      <c r="G484" s="20">
        <v>45209</v>
      </c>
      <c r="H484" s="38">
        <v>19565.599999999999</v>
      </c>
      <c r="I484" s="2">
        <v>19717.8</v>
      </c>
      <c r="J484" s="2">
        <v>19565.45</v>
      </c>
      <c r="K484" s="2">
        <v>19689.849999999999</v>
      </c>
      <c r="L484" s="5">
        <v>216559447</v>
      </c>
    </row>
    <row r="485" spans="1:12" x14ac:dyDescent="0.3">
      <c r="A485" s="20">
        <v>45210</v>
      </c>
      <c r="B485" s="23">
        <v>5248.8</v>
      </c>
      <c r="C485" s="3">
        <v>5339</v>
      </c>
      <c r="D485" s="3">
        <v>5230</v>
      </c>
      <c r="E485" s="3">
        <v>5324.4</v>
      </c>
      <c r="F485" s="4">
        <v>49223</v>
      </c>
      <c r="G485" s="20">
        <v>45210</v>
      </c>
      <c r="H485" s="38">
        <v>19767</v>
      </c>
      <c r="I485" s="2">
        <v>19839.2</v>
      </c>
      <c r="J485" s="2">
        <v>19756.95</v>
      </c>
      <c r="K485" s="2">
        <v>19811.349999999999</v>
      </c>
      <c r="L485" s="5">
        <v>213729730</v>
      </c>
    </row>
    <row r="486" spans="1:12" x14ac:dyDescent="0.3">
      <c r="A486" s="20">
        <v>45211</v>
      </c>
      <c r="B486" s="23">
        <v>5324</v>
      </c>
      <c r="C486" s="3">
        <v>5422</v>
      </c>
      <c r="D486" s="3">
        <v>5283.45</v>
      </c>
      <c r="E486" s="3">
        <v>5309.8</v>
      </c>
      <c r="F486" s="4">
        <v>39507</v>
      </c>
      <c r="G486" s="20">
        <v>45211</v>
      </c>
      <c r="H486" s="38">
        <v>19822.7</v>
      </c>
      <c r="I486" s="2">
        <v>19843.3</v>
      </c>
      <c r="J486" s="2">
        <v>19772.650000000001</v>
      </c>
      <c r="K486" s="2">
        <v>19794</v>
      </c>
      <c r="L486" s="5">
        <v>217904144</v>
      </c>
    </row>
    <row r="487" spans="1:12" x14ac:dyDescent="0.3">
      <c r="A487" s="20">
        <v>45212</v>
      </c>
      <c r="B487" s="23">
        <v>5275.1</v>
      </c>
      <c r="C487" s="3">
        <v>5415</v>
      </c>
      <c r="D487" s="3">
        <v>5275.1</v>
      </c>
      <c r="E487" s="3">
        <v>5348.4</v>
      </c>
      <c r="F487" s="4">
        <v>38989</v>
      </c>
      <c r="G487" s="20">
        <v>45212</v>
      </c>
      <c r="H487" s="38">
        <v>19654.55</v>
      </c>
      <c r="I487" s="2">
        <v>19805.400000000001</v>
      </c>
      <c r="J487" s="2">
        <v>19635.3</v>
      </c>
      <c r="K487" s="2">
        <v>19751.05</v>
      </c>
      <c r="L487" s="5">
        <v>254955979</v>
      </c>
    </row>
    <row r="488" spans="1:12" x14ac:dyDescent="0.3">
      <c r="A488" s="20">
        <v>45215</v>
      </c>
      <c r="B488" s="23">
        <v>5390</v>
      </c>
      <c r="C488" s="3">
        <v>5438.75</v>
      </c>
      <c r="D488" s="3">
        <v>5230</v>
      </c>
      <c r="E488" s="3">
        <v>5250.3</v>
      </c>
      <c r="F488" s="4">
        <v>50325</v>
      </c>
      <c r="G488" s="20">
        <v>45215</v>
      </c>
      <c r="H488" s="38">
        <v>19737.25</v>
      </c>
      <c r="I488" s="2">
        <v>19781.3</v>
      </c>
      <c r="J488" s="2">
        <v>19691.849999999999</v>
      </c>
      <c r="K488" s="2">
        <v>19731.75</v>
      </c>
      <c r="L488" s="5">
        <v>180964341</v>
      </c>
    </row>
    <row r="489" spans="1:12" x14ac:dyDescent="0.3">
      <c r="A489" s="20">
        <v>45216</v>
      </c>
      <c r="B489" s="23">
        <v>5305.05</v>
      </c>
      <c r="C489" s="3">
        <v>5324.95</v>
      </c>
      <c r="D489" s="3">
        <v>5130</v>
      </c>
      <c r="E489" s="3">
        <v>5186.25</v>
      </c>
      <c r="F489" s="4">
        <v>61474</v>
      </c>
      <c r="G489" s="20">
        <v>45216</v>
      </c>
      <c r="H489" s="38">
        <v>19843.2</v>
      </c>
      <c r="I489" s="2">
        <v>19849.75</v>
      </c>
      <c r="J489" s="2">
        <v>19775.650000000001</v>
      </c>
      <c r="K489" s="2">
        <v>19811.5</v>
      </c>
      <c r="L489" s="5">
        <v>185846716</v>
      </c>
    </row>
    <row r="490" spans="1:12" x14ac:dyDescent="0.3">
      <c r="A490" s="20">
        <v>45217</v>
      </c>
      <c r="B490" s="23">
        <v>5209.95</v>
      </c>
      <c r="C490" s="3">
        <v>5235.25</v>
      </c>
      <c r="D490" s="3">
        <v>5140</v>
      </c>
      <c r="E490" s="3">
        <v>5174</v>
      </c>
      <c r="F490" s="4">
        <v>45972</v>
      </c>
      <c r="G490" s="20">
        <v>45217</v>
      </c>
      <c r="H490" s="38">
        <v>19820.45</v>
      </c>
      <c r="I490" s="2">
        <v>19840.95</v>
      </c>
      <c r="J490" s="2">
        <v>19659.95</v>
      </c>
      <c r="K490" s="2">
        <v>19671.099999999999</v>
      </c>
      <c r="L490" s="5">
        <v>198942937</v>
      </c>
    </row>
    <row r="491" spans="1:12" x14ac:dyDescent="0.3">
      <c r="A491" s="20">
        <v>45218</v>
      </c>
      <c r="B491" s="23">
        <v>5156</v>
      </c>
      <c r="C491" s="3">
        <v>5240</v>
      </c>
      <c r="D491" s="3">
        <v>5114</v>
      </c>
      <c r="E491" s="3">
        <v>5205.25</v>
      </c>
      <c r="F491" s="4">
        <v>25376</v>
      </c>
      <c r="G491" s="20">
        <v>45218</v>
      </c>
      <c r="H491" s="38">
        <v>19545.2</v>
      </c>
      <c r="I491" s="2">
        <v>19681.8</v>
      </c>
      <c r="J491" s="2">
        <v>19512.349999999999</v>
      </c>
      <c r="K491" s="2">
        <v>19624.7</v>
      </c>
      <c r="L491" s="5">
        <v>230312163</v>
      </c>
    </row>
    <row r="492" spans="1:12" x14ac:dyDescent="0.3">
      <c r="A492" s="20">
        <v>45219</v>
      </c>
      <c r="B492" s="23">
        <v>5200</v>
      </c>
      <c r="C492" s="3">
        <v>5290</v>
      </c>
      <c r="D492" s="3">
        <v>5180</v>
      </c>
      <c r="E492" s="3">
        <v>5269.25</v>
      </c>
      <c r="F492" s="4">
        <v>20956</v>
      </c>
      <c r="G492" s="20">
        <v>45219</v>
      </c>
      <c r="H492" s="38">
        <v>19542.150000000001</v>
      </c>
      <c r="I492" s="2">
        <v>19593.8</v>
      </c>
      <c r="J492" s="2">
        <v>19518.7</v>
      </c>
      <c r="K492" s="2">
        <v>19542.650000000001</v>
      </c>
      <c r="L492" s="5">
        <v>198341255</v>
      </c>
    </row>
    <row r="493" spans="1:12" x14ac:dyDescent="0.3">
      <c r="A493" s="20">
        <v>45222</v>
      </c>
      <c r="B493" s="23">
        <v>5306.75</v>
      </c>
      <c r="C493" s="3">
        <v>5306.75</v>
      </c>
      <c r="D493" s="3">
        <v>5125</v>
      </c>
      <c r="E493" s="3">
        <v>5171.8999999999996</v>
      </c>
      <c r="F493" s="4">
        <v>43390</v>
      </c>
      <c r="G493" s="20">
        <v>45222</v>
      </c>
      <c r="H493" s="38">
        <v>19521.599999999999</v>
      </c>
      <c r="I493" s="2">
        <v>19556.849999999999</v>
      </c>
      <c r="J493" s="2">
        <v>19257.849999999999</v>
      </c>
      <c r="K493" s="2">
        <v>19281.75</v>
      </c>
      <c r="L493" s="5">
        <v>176044288</v>
      </c>
    </row>
    <row r="494" spans="1:12" x14ac:dyDescent="0.3">
      <c r="A494" s="20">
        <v>45224</v>
      </c>
      <c r="B494" s="23">
        <v>5197.75</v>
      </c>
      <c r="C494" s="3">
        <v>5219.6499999999996</v>
      </c>
      <c r="D494" s="3">
        <v>5065.05</v>
      </c>
      <c r="E494" s="3">
        <v>5097.75</v>
      </c>
      <c r="F494" s="4">
        <v>31905</v>
      </c>
      <c r="G494" s="20">
        <v>45224</v>
      </c>
      <c r="H494" s="38">
        <v>19286.45</v>
      </c>
      <c r="I494" s="2">
        <v>19347.3</v>
      </c>
      <c r="J494" s="2">
        <v>19074.150000000001</v>
      </c>
      <c r="K494" s="2">
        <v>19122.150000000001</v>
      </c>
      <c r="L494" s="5">
        <v>225291741</v>
      </c>
    </row>
    <row r="495" spans="1:12" x14ac:dyDescent="0.3">
      <c r="A495" s="20">
        <v>45225</v>
      </c>
      <c r="B495" s="23">
        <v>5050</v>
      </c>
      <c r="C495" s="3">
        <v>5337.35</v>
      </c>
      <c r="D495" s="3">
        <v>4995.8500000000004</v>
      </c>
      <c r="E495" s="3">
        <v>5277.35</v>
      </c>
      <c r="F495" s="4">
        <v>78356</v>
      </c>
      <c r="G495" s="20">
        <v>45225</v>
      </c>
      <c r="H495" s="38">
        <v>19027.25</v>
      </c>
      <c r="I495" s="2">
        <v>19041.7</v>
      </c>
      <c r="J495" s="2">
        <v>18837.849999999999</v>
      </c>
      <c r="K495" s="2">
        <v>18857.25</v>
      </c>
      <c r="L495" s="5">
        <v>300356469</v>
      </c>
    </row>
    <row r="496" spans="1:12" x14ac:dyDescent="0.3">
      <c r="A496" s="20">
        <v>45226</v>
      </c>
      <c r="B496" s="23">
        <v>5300</v>
      </c>
      <c r="C496" s="3">
        <v>5359.8</v>
      </c>
      <c r="D496" s="3">
        <v>5219.6499999999996</v>
      </c>
      <c r="E496" s="3">
        <v>5237.7</v>
      </c>
      <c r="F496" s="4">
        <v>29446</v>
      </c>
      <c r="G496" s="20">
        <v>45226</v>
      </c>
      <c r="H496" s="38">
        <v>18928.75</v>
      </c>
      <c r="I496" s="2">
        <v>19076.150000000001</v>
      </c>
      <c r="J496" s="2">
        <v>18926.650000000001</v>
      </c>
      <c r="K496" s="2">
        <v>19047.25</v>
      </c>
      <c r="L496" s="5">
        <v>205201044</v>
      </c>
    </row>
    <row r="497" spans="1:12" x14ac:dyDescent="0.3">
      <c r="A497" s="20">
        <v>45229</v>
      </c>
      <c r="B497" s="23">
        <v>5237.7</v>
      </c>
      <c r="C497" s="3">
        <v>5382.9</v>
      </c>
      <c r="D497" s="3">
        <v>5214.05</v>
      </c>
      <c r="E497" s="3">
        <v>5308.95</v>
      </c>
      <c r="F497" s="4">
        <v>51527</v>
      </c>
      <c r="G497" s="20">
        <v>45229</v>
      </c>
      <c r="H497" s="38">
        <v>19053.400000000001</v>
      </c>
      <c r="I497" s="2">
        <v>19158.5</v>
      </c>
      <c r="J497" s="2">
        <v>18940</v>
      </c>
      <c r="K497" s="2">
        <v>19140.900000000001</v>
      </c>
      <c r="L497" s="5">
        <v>180132492</v>
      </c>
    </row>
    <row r="498" spans="1:12" x14ac:dyDescent="0.3">
      <c r="A498" s="20">
        <v>45230</v>
      </c>
      <c r="B498" s="23">
        <v>5340</v>
      </c>
      <c r="C498" s="3">
        <v>5590.05</v>
      </c>
      <c r="D498" s="3">
        <v>5309</v>
      </c>
      <c r="E498" s="3">
        <v>5500.5</v>
      </c>
      <c r="F498" s="4">
        <v>61686</v>
      </c>
      <c r="G498" s="20">
        <v>45230</v>
      </c>
      <c r="H498" s="38">
        <v>19232.95</v>
      </c>
      <c r="I498" s="2">
        <v>19233.7</v>
      </c>
      <c r="J498" s="2">
        <v>19056.45</v>
      </c>
      <c r="K498" s="2">
        <v>19079.599999999999</v>
      </c>
      <c r="L498" s="5">
        <v>206049341</v>
      </c>
    </row>
    <row r="499" spans="1:12" x14ac:dyDescent="0.3">
      <c r="A499" s="20">
        <v>45231</v>
      </c>
      <c r="B499" s="23">
        <v>5544.9</v>
      </c>
      <c r="C499" s="3">
        <v>5681.6</v>
      </c>
      <c r="D499" s="3">
        <v>5482.4</v>
      </c>
      <c r="E499" s="3">
        <v>5521.35</v>
      </c>
      <c r="F499" s="4">
        <v>106552</v>
      </c>
      <c r="G499" s="20">
        <v>45231</v>
      </c>
      <c r="H499" s="38">
        <v>19064.05</v>
      </c>
      <c r="I499" s="2">
        <v>19096.05</v>
      </c>
      <c r="J499" s="2">
        <v>18973.7</v>
      </c>
      <c r="K499" s="2">
        <v>18989.150000000001</v>
      </c>
      <c r="L499" s="5">
        <v>194103279</v>
      </c>
    </row>
    <row r="500" spans="1:12" x14ac:dyDescent="0.3">
      <c r="A500" s="20">
        <v>45232</v>
      </c>
      <c r="B500" s="23">
        <v>5574.1</v>
      </c>
      <c r="C500" s="3">
        <v>5587.2</v>
      </c>
      <c r="D500" s="3">
        <v>5300</v>
      </c>
      <c r="E500" s="3">
        <v>5318.5</v>
      </c>
      <c r="F500" s="4">
        <v>65382</v>
      </c>
      <c r="G500" s="20">
        <v>45232</v>
      </c>
      <c r="H500" s="38">
        <v>19120</v>
      </c>
      <c r="I500" s="2">
        <v>19175.25</v>
      </c>
      <c r="J500" s="2">
        <v>19064.150000000001</v>
      </c>
      <c r="K500" s="2">
        <v>19133.25</v>
      </c>
      <c r="L500" s="5">
        <v>245595109</v>
      </c>
    </row>
    <row r="501" spans="1:12" x14ac:dyDescent="0.3">
      <c r="A501" s="20">
        <v>45233</v>
      </c>
      <c r="B501" s="23">
        <v>5346.5</v>
      </c>
      <c r="C501" s="3">
        <v>5633.2</v>
      </c>
      <c r="D501" s="3">
        <v>5346.5</v>
      </c>
      <c r="E501" s="3">
        <v>5577.5</v>
      </c>
      <c r="F501" s="4">
        <v>127361</v>
      </c>
      <c r="G501" s="20">
        <v>45233</v>
      </c>
      <c r="H501" s="38">
        <v>19241</v>
      </c>
      <c r="I501" s="2">
        <v>19276.25</v>
      </c>
      <c r="J501" s="2">
        <v>19210.900000000001</v>
      </c>
      <c r="K501" s="2">
        <v>19230.599999999999</v>
      </c>
      <c r="L501" s="5">
        <v>189516123</v>
      </c>
    </row>
    <row r="502" spans="1:12" x14ac:dyDescent="0.3">
      <c r="A502" s="20">
        <v>45236</v>
      </c>
      <c r="B502" s="23">
        <v>5584.95</v>
      </c>
      <c r="C502" s="3">
        <v>5699</v>
      </c>
      <c r="D502" s="3">
        <v>5550.55</v>
      </c>
      <c r="E502" s="3">
        <v>5585.75</v>
      </c>
      <c r="F502" s="4">
        <v>39413</v>
      </c>
      <c r="G502" s="20">
        <v>45236</v>
      </c>
      <c r="H502" s="38">
        <v>19345.849999999999</v>
      </c>
      <c r="I502" s="2">
        <v>19423</v>
      </c>
      <c r="J502" s="2">
        <v>19309.7</v>
      </c>
      <c r="K502" s="2">
        <v>19411.75</v>
      </c>
      <c r="L502" s="5">
        <v>180690631</v>
      </c>
    </row>
    <row r="503" spans="1:12" x14ac:dyDescent="0.3">
      <c r="A503" s="20">
        <v>45237</v>
      </c>
      <c r="B503" s="23">
        <v>5630.55</v>
      </c>
      <c r="C503" s="3">
        <v>5974.8</v>
      </c>
      <c r="D503" s="3">
        <v>5600</v>
      </c>
      <c r="E503" s="3">
        <v>5941.45</v>
      </c>
      <c r="F503" s="4">
        <v>203304</v>
      </c>
      <c r="G503" s="20">
        <v>45237</v>
      </c>
      <c r="H503" s="38">
        <v>19404.05</v>
      </c>
      <c r="I503" s="2">
        <v>19423.5</v>
      </c>
      <c r="J503" s="2">
        <v>19329.099999999999</v>
      </c>
      <c r="K503" s="2">
        <v>19406.7</v>
      </c>
      <c r="L503" s="5">
        <v>198660124</v>
      </c>
    </row>
    <row r="504" spans="1:12" x14ac:dyDescent="0.3">
      <c r="A504" s="20">
        <v>45238</v>
      </c>
      <c r="B504" s="23">
        <v>5969</v>
      </c>
      <c r="C504" s="3">
        <v>6165.95</v>
      </c>
      <c r="D504" s="3">
        <v>5950.05</v>
      </c>
      <c r="E504" s="3">
        <v>5993.75</v>
      </c>
      <c r="F504" s="4">
        <v>179020</v>
      </c>
      <c r="G504" s="20">
        <v>45238</v>
      </c>
      <c r="H504" s="38">
        <v>19449.599999999999</v>
      </c>
      <c r="I504" s="2">
        <v>19464.400000000001</v>
      </c>
      <c r="J504" s="2">
        <v>19401.5</v>
      </c>
      <c r="K504" s="2">
        <v>19443.5</v>
      </c>
      <c r="L504" s="5">
        <v>194967997</v>
      </c>
    </row>
    <row r="505" spans="1:12" x14ac:dyDescent="0.3">
      <c r="A505" s="20">
        <v>45239</v>
      </c>
      <c r="B505" s="23">
        <v>6041.9</v>
      </c>
      <c r="C505" s="3">
        <v>6224.95</v>
      </c>
      <c r="D505" s="3">
        <v>6015.1</v>
      </c>
      <c r="E505" s="3">
        <v>6169.3</v>
      </c>
      <c r="F505" s="4">
        <v>133277</v>
      </c>
      <c r="G505" s="20">
        <v>45239</v>
      </c>
      <c r="H505" s="38">
        <v>19457.400000000001</v>
      </c>
      <c r="I505" s="2">
        <v>19463.900000000001</v>
      </c>
      <c r="J505" s="2">
        <v>19378.349999999999</v>
      </c>
      <c r="K505" s="2">
        <v>19395.3</v>
      </c>
      <c r="L505" s="5">
        <v>208418472</v>
      </c>
    </row>
    <row r="506" spans="1:12" x14ac:dyDescent="0.3">
      <c r="A506" s="20">
        <v>45240</v>
      </c>
      <c r="B506" s="23">
        <v>6175</v>
      </c>
      <c r="C506" s="3">
        <v>6249.5</v>
      </c>
      <c r="D506" s="3">
        <v>6072.15</v>
      </c>
      <c r="E506" s="3">
        <v>6104.55</v>
      </c>
      <c r="F506" s="4">
        <v>71893</v>
      </c>
      <c r="G506" s="20">
        <v>45240</v>
      </c>
      <c r="H506" s="38">
        <v>19351.849999999999</v>
      </c>
      <c r="I506" s="2">
        <v>19451.3</v>
      </c>
      <c r="J506" s="2">
        <v>19329.45</v>
      </c>
      <c r="K506" s="2">
        <v>19425.349999999999</v>
      </c>
      <c r="L506" s="5">
        <v>152215785</v>
      </c>
    </row>
    <row r="507" spans="1:12" x14ac:dyDescent="0.3">
      <c r="A507" s="20">
        <v>45242</v>
      </c>
      <c r="B507" s="23">
        <v>6153.4</v>
      </c>
      <c r="C507" s="3">
        <v>6250</v>
      </c>
      <c r="D507" s="3">
        <v>6153.4</v>
      </c>
      <c r="E507" s="3">
        <v>6217.25</v>
      </c>
      <c r="F507" s="4">
        <v>11801</v>
      </c>
      <c r="G507" s="20">
        <v>45242</v>
      </c>
      <c r="H507" s="38">
        <v>19547.25</v>
      </c>
      <c r="I507" s="2">
        <v>19547.25</v>
      </c>
      <c r="J507" s="2">
        <v>19510.25</v>
      </c>
      <c r="K507" s="2">
        <v>19525.55</v>
      </c>
      <c r="L507" s="5">
        <v>37311902</v>
      </c>
    </row>
    <row r="508" spans="1:12" x14ac:dyDescent="0.3">
      <c r="A508" s="20">
        <v>45243</v>
      </c>
      <c r="B508" s="23">
        <v>6207.55</v>
      </c>
      <c r="C508" s="3">
        <v>6250</v>
      </c>
      <c r="D508" s="3">
        <v>6128</v>
      </c>
      <c r="E508" s="3">
        <v>6199.3</v>
      </c>
      <c r="F508" s="4">
        <v>50798</v>
      </c>
      <c r="G508" s="20">
        <v>45243</v>
      </c>
      <c r="H508" s="38">
        <v>19486.75</v>
      </c>
      <c r="I508" s="2">
        <v>19494.400000000001</v>
      </c>
      <c r="J508" s="2">
        <v>19414.75</v>
      </c>
      <c r="K508" s="2">
        <v>19443.55</v>
      </c>
      <c r="L508" s="5">
        <v>189275733</v>
      </c>
    </row>
    <row r="509" spans="1:12" x14ac:dyDescent="0.3">
      <c r="A509" s="20">
        <v>45245</v>
      </c>
      <c r="B509" s="23">
        <v>6235.05</v>
      </c>
      <c r="C509" s="3">
        <v>6678.65</v>
      </c>
      <c r="D509" s="3">
        <v>6235.05</v>
      </c>
      <c r="E509" s="3">
        <v>6559.25</v>
      </c>
      <c r="F509" s="4">
        <v>188798</v>
      </c>
      <c r="G509" s="20">
        <v>45245</v>
      </c>
      <c r="H509" s="38">
        <v>19651.400000000001</v>
      </c>
      <c r="I509" s="2">
        <v>19693.2</v>
      </c>
      <c r="J509" s="2">
        <v>19579.650000000001</v>
      </c>
      <c r="K509" s="2">
        <v>19675.45</v>
      </c>
      <c r="L509" s="5">
        <v>291464988</v>
      </c>
    </row>
    <row r="510" spans="1:12" x14ac:dyDescent="0.3">
      <c r="A510" s="20">
        <v>45246</v>
      </c>
      <c r="B510" s="23">
        <v>6603.75</v>
      </c>
      <c r="C510" s="3">
        <v>6975</v>
      </c>
      <c r="D510" s="3">
        <v>6581.35</v>
      </c>
      <c r="E510" s="3">
        <v>6847</v>
      </c>
      <c r="F510" s="4">
        <v>380849</v>
      </c>
      <c r="G510" s="20">
        <v>45246</v>
      </c>
      <c r="H510" s="38">
        <v>19674.7</v>
      </c>
      <c r="I510" s="2">
        <v>19875.25</v>
      </c>
      <c r="J510" s="2">
        <v>19627</v>
      </c>
      <c r="K510" s="2">
        <v>19765.2</v>
      </c>
      <c r="L510" s="5">
        <v>282686669</v>
      </c>
    </row>
    <row r="511" spans="1:12" x14ac:dyDescent="0.3">
      <c r="A511" s="20">
        <v>45247</v>
      </c>
      <c r="B511" s="23">
        <v>6940</v>
      </c>
      <c r="C511" s="3">
        <v>7499</v>
      </c>
      <c r="D511" s="3">
        <v>6880</v>
      </c>
      <c r="E511" s="3">
        <v>7390.5</v>
      </c>
      <c r="F511" s="4">
        <v>556689</v>
      </c>
      <c r="G511" s="20">
        <v>45247</v>
      </c>
      <c r="H511" s="38">
        <v>19674.75</v>
      </c>
      <c r="I511" s="2">
        <v>19806</v>
      </c>
      <c r="J511" s="2">
        <v>19667.45</v>
      </c>
      <c r="K511" s="2">
        <v>19731.8</v>
      </c>
      <c r="L511" s="5">
        <v>236827462</v>
      </c>
    </row>
    <row r="512" spans="1:12" x14ac:dyDescent="0.3">
      <c r="A512" s="20">
        <v>45250</v>
      </c>
      <c r="B512" s="23">
        <v>7500</v>
      </c>
      <c r="C512" s="3">
        <v>7832.9</v>
      </c>
      <c r="D512" s="3">
        <v>6826.6</v>
      </c>
      <c r="E512" s="3">
        <v>6956.5</v>
      </c>
      <c r="F512" s="4">
        <v>546444</v>
      </c>
      <c r="G512" s="20">
        <v>45250</v>
      </c>
      <c r="H512" s="38">
        <v>19731.150000000001</v>
      </c>
      <c r="I512" s="2">
        <v>19756.45</v>
      </c>
      <c r="J512" s="2">
        <v>19670.5</v>
      </c>
      <c r="K512" s="2">
        <v>19694</v>
      </c>
      <c r="L512" s="5">
        <v>173780543</v>
      </c>
    </row>
    <row r="513" spans="1:12" x14ac:dyDescent="0.3">
      <c r="A513" s="20">
        <v>45251</v>
      </c>
      <c r="B513" s="23">
        <v>7100</v>
      </c>
      <c r="C513" s="3">
        <v>7198.85</v>
      </c>
      <c r="D513" s="3">
        <v>6861.75</v>
      </c>
      <c r="E513" s="3">
        <v>6944.1</v>
      </c>
      <c r="F513" s="4">
        <v>160148</v>
      </c>
      <c r="G513" s="20">
        <v>45251</v>
      </c>
      <c r="H513" s="38">
        <v>19770.900000000001</v>
      </c>
      <c r="I513" s="2">
        <v>19829.099999999999</v>
      </c>
      <c r="J513" s="2">
        <v>19754.05</v>
      </c>
      <c r="K513" s="2">
        <v>19783.400000000001</v>
      </c>
      <c r="L513" s="5">
        <v>194969012</v>
      </c>
    </row>
    <row r="514" spans="1:12" x14ac:dyDescent="0.3">
      <c r="A514" s="20">
        <v>45252</v>
      </c>
      <c r="B514" s="23">
        <v>7000</v>
      </c>
      <c r="C514" s="3">
        <v>7046.05</v>
      </c>
      <c r="D514" s="3">
        <v>6565.7</v>
      </c>
      <c r="E514" s="3">
        <v>6649.25</v>
      </c>
      <c r="F514" s="4">
        <v>110689</v>
      </c>
      <c r="G514" s="20">
        <v>45252</v>
      </c>
      <c r="H514" s="38">
        <v>19784</v>
      </c>
      <c r="I514" s="2">
        <v>19825.55</v>
      </c>
      <c r="J514" s="2">
        <v>19703.849999999999</v>
      </c>
      <c r="K514" s="2">
        <v>19811.849999999999</v>
      </c>
      <c r="L514" s="5">
        <v>184497984</v>
      </c>
    </row>
    <row r="515" spans="1:12" x14ac:dyDescent="0.3">
      <c r="A515" s="20">
        <v>45253</v>
      </c>
      <c r="B515" s="23">
        <v>6650</v>
      </c>
      <c r="C515" s="3">
        <v>6925</v>
      </c>
      <c r="D515" s="3">
        <v>6520.1</v>
      </c>
      <c r="E515" s="3">
        <v>6746.35</v>
      </c>
      <c r="F515" s="4">
        <v>109601</v>
      </c>
      <c r="G515" s="20">
        <v>45253</v>
      </c>
      <c r="H515" s="38">
        <v>19828.45</v>
      </c>
      <c r="I515" s="2">
        <v>19875.150000000001</v>
      </c>
      <c r="J515" s="2">
        <v>19786.75</v>
      </c>
      <c r="K515" s="2">
        <v>19802</v>
      </c>
      <c r="L515" s="5">
        <v>170024085</v>
      </c>
    </row>
    <row r="516" spans="1:12" x14ac:dyDescent="0.3">
      <c r="A516" s="20">
        <v>45254</v>
      </c>
      <c r="B516" s="23">
        <v>6764</v>
      </c>
      <c r="C516" s="3">
        <v>6850</v>
      </c>
      <c r="D516" s="3">
        <v>6661</v>
      </c>
      <c r="E516" s="3">
        <v>6786.4</v>
      </c>
      <c r="F516" s="4">
        <v>112024</v>
      </c>
      <c r="G516" s="20">
        <v>45254</v>
      </c>
      <c r="H516" s="38">
        <v>19809.599999999999</v>
      </c>
      <c r="I516" s="2">
        <v>19832.849999999999</v>
      </c>
      <c r="J516" s="2">
        <v>19768.849999999999</v>
      </c>
      <c r="K516" s="2">
        <v>19794.7</v>
      </c>
      <c r="L516" s="5">
        <v>145895044</v>
      </c>
    </row>
    <row r="517" spans="1:12" x14ac:dyDescent="0.3">
      <c r="A517" s="20">
        <v>45258</v>
      </c>
      <c r="B517" s="23">
        <v>6838.45</v>
      </c>
      <c r="C517" s="3">
        <v>6838.45</v>
      </c>
      <c r="D517" s="3">
        <v>6640</v>
      </c>
      <c r="E517" s="3">
        <v>6666.95</v>
      </c>
      <c r="F517" s="4">
        <v>80274</v>
      </c>
      <c r="G517" s="20">
        <v>45258</v>
      </c>
      <c r="H517" s="38">
        <v>19844.650000000001</v>
      </c>
      <c r="I517" s="2">
        <v>19916.849999999999</v>
      </c>
      <c r="J517" s="2">
        <v>19800</v>
      </c>
      <c r="K517" s="2">
        <v>19889.7</v>
      </c>
      <c r="L517" s="5">
        <v>229595031</v>
      </c>
    </row>
    <row r="518" spans="1:12" x14ac:dyDescent="0.3">
      <c r="A518" s="20">
        <v>45259</v>
      </c>
      <c r="B518" s="23">
        <v>6700.1</v>
      </c>
      <c r="C518" s="3">
        <v>6720</v>
      </c>
      <c r="D518" s="3">
        <v>6491.4</v>
      </c>
      <c r="E518" s="3">
        <v>6536.35</v>
      </c>
      <c r="F518" s="4">
        <v>86331</v>
      </c>
      <c r="G518" s="20">
        <v>45259</v>
      </c>
      <c r="H518" s="38">
        <v>19976.55</v>
      </c>
      <c r="I518" s="2">
        <v>20104.650000000001</v>
      </c>
      <c r="J518" s="2">
        <v>19956.3</v>
      </c>
      <c r="K518" s="2">
        <v>20096.599999999999</v>
      </c>
      <c r="L518" s="5">
        <v>236241768</v>
      </c>
    </row>
    <row r="519" spans="1:12" x14ac:dyDescent="0.3">
      <c r="A519" s="20">
        <v>45260</v>
      </c>
      <c r="B519" s="23">
        <v>6554.95</v>
      </c>
      <c r="C519" s="3">
        <v>6592.65</v>
      </c>
      <c r="D519" s="3">
        <v>6079</v>
      </c>
      <c r="E519" s="3">
        <v>6288.9</v>
      </c>
      <c r="F519" s="4">
        <v>930123</v>
      </c>
      <c r="G519" s="20">
        <v>45260</v>
      </c>
      <c r="H519" s="38">
        <v>20108.5</v>
      </c>
      <c r="I519" s="2">
        <v>20158.7</v>
      </c>
      <c r="J519" s="2">
        <v>20015.849999999999</v>
      </c>
      <c r="K519" s="2">
        <v>20133.150000000001</v>
      </c>
      <c r="L519" s="5">
        <v>486585349</v>
      </c>
    </row>
    <row r="520" spans="1:12" x14ac:dyDescent="0.3">
      <c r="A520" s="20">
        <v>45261</v>
      </c>
      <c r="B520" s="23">
        <v>6235.05</v>
      </c>
      <c r="C520" s="3">
        <v>6270.8</v>
      </c>
      <c r="D520" s="3">
        <v>6125</v>
      </c>
      <c r="E520" s="3">
        <v>6188.75</v>
      </c>
      <c r="F520" s="4">
        <v>146972</v>
      </c>
      <c r="G520" s="20">
        <v>45261</v>
      </c>
      <c r="H520" s="38">
        <v>20194.099999999999</v>
      </c>
      <c r="I520" s="2">
        <v>20291.55</v>
      </c>
      <c r="J520" s="2">
        <v>20183.7</v>
      </c>
      <c r="K520" s="2">
        <v>20267.900000000001</v>
      </c>
      <c r="L520" s="5">
        <v>265812566</v>
      </c>
    </row>
    <row r="521" spans="1:12" x14ac:dyDescent="0.3">
      <c r="A521" s="20">
        <v>45264</v>
      </c>
      <c r="B521" s="23">
        <v>6310.2</v>
      </c>
      <c r="C521" s="3">
        <v>6310.2</v>
      </c>
      <c r="D521" s="3">
        <v>6000</v>
      </c>
      <c r="E521" s="3">
        <v>6033.1</v>
      </c>
      <c r="F521" s="4">
        <v>174187</v>
      </c>
      <c r="G521" s="20">
        <v>45264</v>
      </c>
      <c r="H521" s="38">
        <v>20601.95</v>
      </c>
      <c r="I521" s="2">
        <v>20702.650000000001</v>
      </c>
      <c r="J521" s="2">
        <v>20507.75</v>
      </c>
      <c r="K521" s="2">
        <v>20686.8</v>
      </c>
      <c r="L521" s="5">
        <v>381107418</v>
      </c>
    </row>
    <row r="522" spans="1:12" x14ac:dyDescent="0.3">
      <c r="A522" s="20">
        <v>45265</v>
      </c>
      <c r="B522" s="23">
        <v>6035</v>
      </c>
      <c r="C522" s="3">
        <v>6095</v>
      </c>
      <c r="D522" s="3">
        <v>5909.35</v>
      </c>
      <c r="E522" s="3">
        <v>5937.65</v>
      </c>
      <c r="F522" s="4">
        <v>144363</v>
      </c>
      <c r="G522" s="20">
        <v>45265</v>
      </c>
      <c r="H522" s="38">
        <v>20808.900000000001</v>
      </c>
      <c r="I522" s="2">
        <v>20864.05</v>
      </c>
      <c r="J522" s="2">
        <v>20711.150000000001</v>
      </c>
      <c r="K522" s="2">
        <v>20855.099999999999</v>
      </c>
      <c r="L522" s="5">
        <v>421008350</v>
      </c>
    </row>
    <row r="523" spans="1:12" x14ac:dyDescent="0.3">
      <c r="A523" s="20">
        <v>45266</v>
      </c>
      <c r="B523" s="23">
        <v>5999.45</v>
      </c>
      <c r="C523" s="3">
        <v>6400</v>
      </c>
      <c r="D523" s="3">
        <v>5999.45</v>
      </c>
      <c r="E523" s="3">
        <v>6273.9</v>
      </c>
      <c r="F523" s="4">
        <v>199165</v>
      </c>
      <c r="G523" s="20">
        <v>45266</v>
      </c>
      <c r="H523" s="38">
        <v>20950.75</v>
      </c>
      <c r="I523" s="2">
        <v>20961.95</v>
      </c>
      <c r="J523" s="2">
        <v>20852.150000000001</v>
      </c>
      <c r="K523" s="2">
        <v>20937.7</v>
      </c>
      <c r="L523" s="5">
        <v>359212958</v>
      </c>
    </row>
    <row r="524" spans="1:12" x14ac:dyDescent="0.3">
      <c r="A524" s="20">
        <v>45267</v>
      </c>
      <c r="B524" s="23">
        <v>6273.9</v>
      </c>
      <c r="C524" s="3">
        <v>6350</v>
      </c>
      <c r="D524" s="3">
        <v>6221</v>
      </c>
      <c r="E524" s="3">
        <v>6294.2</v>
      </c>
      <c r="F524" s="4">
        <v>68352</v>
      </c>
      <c r="G524" s="20">
        <v>45267</v>
      </c>
      <c r="H524" s="38">
        <v>20932.400000000001</v>
      </c>
      <c r="I524" s="2">
        <v>20941.25</v>
      </c>
      <c r="J524" s="2">
        <v>20850.8</v>
      </c>
      <c r="K524" s="2">
        <v>20901.150000000001</v>
      </c>
      <c r="L524" s="5">
        <v>274985308</v>
      </c>
    </row>
    <row r="525" spans="1:12" x14ac:dyDescent="0.3">
      <c r="A525" s="20">
        <v>45268</v>
      </c>
      <c r="B525" s="23">
        <v>6345</v>
      </c>
      <c r="C525" s="3">
        <v>6346</v>
      </c>
      <c r="D525" s="3">
        <v>6251</v>
      </c>
      <c r="E525" s="3">
        <v>6298.55</v>
      </c>
      <c r="F525" s="4">
        <v>72026</v>
      </c>
      <c r="G525" s="20">
        <v>45268</v>
      </c>
      <c r="H525" s="38">
        <v>20934.099999999999</v>
      </c>
      <c r="I525" s="2">
        <v>21006.1</v>
      </c>
      <c r="J525" s="2">
        <v>20862.7</v>
      </c>
      <c r="K525" s="2">
        <v>20969.400000000001</v>
      </c>
      <c r="L525" s="5">
        <v>292440768</v>
      </c>
    </row>
    <row r="526" spans="1:12" x14ac:dyDescent="0.3">
      <c r="A526" s="20">
        <v>45271</v>
      </c>
      <c r="B526" s="23">
        <v>6349.25</v>
      </c>
      <c r="C526" s="3">
        <v>6650</v>
      </c>
      <c r="D526" s="3">
        <v>6221</v>
      </c>
      <c r="E526" s="3">
        <v>6605.2</v>
      </c>
      <c r="F526" s="4">
        <v>87251</v>
      </c>
      <c r="G526" s="20">
        <v>45271</v>
      </c>
      <c r="H526" s="38">
        <v>20965.3</v>
      </c>
      <c r="I526" s="2">
        <v>21026.1</v>
      </c>
      <c r="J526" s="2">
        <v>20923.7</v>
      </c>
      <c r="K526" s="2">
        <v>20997.1</v>
      </c>
      <c r="L526" s="5">
        <v>212921451</v>
      </c>
    </row>
    <row r="527" spans="1:12" x14ac:dyDescent="0.3">
      <c r="A527" s="20">
        <v>45272</v>
      </c>
      <c r="B527" s="23">
        <v>6650</v>
      </c>
      <c r="C527" s="3">
        <v>6739</v>
      </c>
      <c r="D527" s="3">
        <v>6450</v>
      </c>
      <c r="E527" s="3">
        <v>6529.1</v>
      </c>
      <c r="F527" s="4">
        <v>72697</v>
      </c>
      <c r="G527" s="20">
        <v>45272</v>
      </c>
      <c r="H527" s="38">
        <v>21018.55</v>
      </c>
      <c r="I527" s="2">
        <v>21037.9</v>
      </c>
      <c r="J527" s="2">
        <v>20867.150000000001</v>
      </c>
      <c r="K527" s="2">
        <v>20906.400000000001</v>
      </c>
      <c r="L527" s="5">
        <v>244867128</v>
      </c>
    </row>
    <row r="528" spans="1:12" x14ac:dyDescent="0.3">
      <c r="A528" s="20">
        <v>45273</v>
      </c>
      <c r="B528" s="23">
        <v>6580</v>
      </c>
      <c r="C528" s="3">
        <v>6605.15</v>
      </c>
      <c r="D528" s="3">
        <v>6452.7</v>
      </c>
      <c r="E528" s="3">
        <v>6490.7</v>
      </c>
      <c r="F528" s="4">
        <v>42855</v>
      </c>
      <c r="G528" s="20">
        <v>45273</v>
      </c>
      <c r="H528" s="38">
        <v>20929.75</v>
      </c>
      <c r="I528" s="2">
        <v>20950</v>
      </c>
      <c r="J528" s="2">
        <v>20769.5</v>
      </c>
      <c r="K528" s="2">
        <v>20926.349999999999</v>
      </c>
      <c r="L528" s="5">
        <v>260269318</v>
      </c>
    </row>
    <row r="529" spans="1:12" x14ac:dyDescent="0.3">
      <c r="A529" s="20">
        <v>45274</v>
      </c>
      <c r="B529" s="23">
        <v>6725</v>
      </c>
      <c r="C529" s="3">
        <v>6880</v>
      </c>
      <c r="D529" s="3">
        <v>6650</v>
      </c>
      <c r="E529" s="3">
        <v>6796.8</v>
      </c>
      <c r="F529" s="4">
        <v>192257</v>
      </c>
      <c r="G529" s="20">
        <v>45274</v>
      </c>
      <c r="H529" s="38">
        <v>21110.400000000001</v>
      </c>
      <c r="I529" s="2">
        <v>21210.9</v>
      </c>
      <c r="J529" s="2">
        <v>21074.45</v>
      </c>
      <c r="K529" s="2">
        <v>21182.7</v>
      </c>
      <c r="L529" s="5">
        <v>334410589</v>
      </c>
    </row>
    <row r="530" spans="1:12" x14ac:dyDescent="0.3">
      <c r="A530" s="20">
        <v>45275</v>
      </c>
      <c r="B530" s="23">
        <v>6839</v>
      </c>
      <c r="C530" s="3">
        <v>6930</v>
      </c>
      <c r="D530" s="3">
        <v>6770</v>
      </c>
      <c r="E530" s="3">
        <v>6884.9</v>
      </c>
      <c r="F530" s="4">
        <v>124726</v>
      </c>
      <c r="G530" s="20">
        <v>45275</v>
      </c>
      <c r="H530" s="38">
        <v>21287.45</v>
      </c>
      <c r="I530" s="2">
        <v>21492.3</v>
      </c>
      <c r="J530" s="2">
        <v>21235.3</v>
      </c>
      <c r="K530" s="2">
        <v>21456.65</v>
      </c>
      <c r="L530" s="5">
        <v>508761756</v>
      </c>
    </row>
    <row r="531" spans="1:12" x14ac:dyDescent="0.3">
      <c r="A531" s="20">
        <v>45278</v>
      </c>
      <c r="B531" s="23">
        <v>6349.95</v>
      </c>
      <c r="C531" s="3">
        <v>6939.75</v>
      </c>
      <c r="D531" s="3">
        <v>6150</v>
      </c>
      <c r="E531" s="3">
        <v>6861.8</v>
      </c>
      <c r="F531" s="4">
        <v>454436</v>
      </c>
      <c r="G531" s="20">
        <v>45278</v>
      </c>
      <c r="H531" s="38">
        <v>21434.799999999999</v>
      </c>
      <c r="I531" s="2">
        <v>21482.799999999999</v>
      </c>
      <c r="J531" s="2">
        <v>21365.35</v>
      </c>
      <c r="K531" s="2">
        <v>21418.65</v>
      </c>
      <c r="L531" s="5">
        <v>249668965</v>
      </c>
    </row>
    <row r="532" spans="1:12" x14ac:dyDescent="0.3">
      <c r="A532" s="20">
        <v>45279</v>
      </c>
      <c r="B532" s="23">
        <v>6861.8</v>
      </c>
      <c r="C532" s="3">
        <v>6866.35</v>
      </c>
      <c r="D532" s="3">
        <v>6682.05</v>
      </c>
      <c r="E532" s="3">
        <v>6761.9</v>
      </c>
      <c r="F532" s="4">
        <v>80665</v>
      </c>
      <c r="G532" s="20">
        <v>45279</v>
      </c>
      <c r="H532" s="38">
        <v>21477.65</v>
      </c>
      <c r="I532" s="2">
        <v>21505.05</v>
      </c>
      <c r="J532" s="2">
        <v>21337.75</v>
      </c>
      <c r="K532" s="2">
        <v>21453.1</v>
      </c>
      <c r="L532" s="5">
        <v>249750062</v>
      </c>
    </row>
    <row r="533" spans="1:12" x14ac:dyDescent="0.3">
      <c r="A533" s="20">
        <v>45280</v>
      </c>
      <c r="B533" s="23">
        <v>6769</v>
      </c>
      <c r="C533" s="3">
        <v>6801.25</v>
      </c>
      <c r="D533" s="3">
        <v>6400</v>
      </c>
      <c r="E533" s="3">
        <v>6512.35</v>
      </c>
      <c r="F533" s="4">
        <v>114621</v>
      </c>
      <c r="G533" s="20">
        <v>45280</v>
      </c>
      <c r="H533" s="38">
        <v>21543.5</v>
      </c>
      <c r="I533" s="2">
        <v>21593</v>
      </c>
      <c r="J533" s="2">
        <v>21087.35</v>
      </c>
      <c r="K533" s="2">
        <v>21150.15</v>
      </c>
      <c r="L533" s="5">
        <v>363886229</v>
      </c>
    </row>
    <row r="534" spans="1:12" x14ac:dyDescent="0.3">
      <c r="A534" s="20">
        <v>45281</v>
      </c>
      <c r="B534" s="23">
        <v>6430</v>
      </c>
      <c r="C534" s="3">
        <v>6638.95</v>
      </c>
      <c r="D534" s="3">
        <v>6311.1</v>
      </c>
      <c r="E534" s="3">
        <v>6559.25</v>
      </c>
      <c r="F534" s="4">
        <v>101276</v>
      </c>
      <c r="G534" s="20">
        <v>45281</v>
      </c>
      <c r="H534" s="38">
        <v>21033.95</v>
      </c>
      <c r="I534" s="2">
        <v>21288.35</v>
      </c>
      <c r="J534" s="2">
        <v>20976.799999999999</v>
      </c>
      <c r="K534" s="2">
        <v>21255.05</v>
      </c>
      <c r="L534" s="5">
        <v>277548079</v>
      </c>
    </row>
    <row r="535" spans="1:12" x14ac:dyDescent="0.3">
      <c r="A535" s="20">
        <v>45282</v>
      </c>
      <c r="B535" s="23">
        <v>6654.55</v>
      </c>
      <c r="C535" s="3">
        <v>6720.15</v>
      </c>
      <c r="D535" s="3">
        <v>6539.95</v>
      </c>
      <c r="E535" s="3">
        <v>6594.9</v>
      </c>
      <c r="F535" s="4">
        <v>69091</v>
      </c>
      <c r="G535" s="20">
        <v>45282</v>
      </c>
      <c r="H535" s="38">
        <v>21295.85</v>
      </c>
      <c r="I535" s="2">
        <v>21390.5</v>
      </c>
      <c r="J535" s="2">
        <v>21232.45</v>
      </c>
      <c r="K535" s="2">
        <v>21349.4</v>
      </c>
      <c r="L535" s="5">
        <v>284708918</v>
      </c>
    </row>
    <row r="536" spans="1:12" x14ac:dyDescent="0.3">
      <c r="A536" s="20">
        <v>45286</v>
      </c>
      <c r="B536" s="23">
        <v>6600.9</v>
      </c>
      <c r="C536" s="3">
        <v>6825</v>
      </c>
      <c r="D536" s="3">
        <v>6596.65</v>
      </c>
      <c r="E536" s="3">
        <v>6793.15</v>
      </c>
      <c r="F536" s="4">
        <v>83150</v>
      </c>
      <c r="G536" s="20">
        <v>45286</v>
      </c>
      <c r="H536" s="38">
        <v>21365.200000000001</v>
      </c>
      <c r="I536" s="2">
        <v>21477.15</v>
      </c>
      <c r="J536" s="2">
        <v>21329.45</v>
      </c>
      <c r="K536" s="2">
        <v>21441.35</v>
      </c>
      <c r="L536" s="5">
        <v>219467748</v>
      </c>
    </row>
    <row r="537" spans="1:12" x14ac:dyDescent="0.3">
      <c r="A537" s="20">
        <v>45287</v>
      </c>
      <c r="B537" s="23">
        <v>6853.45</v>
      </c>
      <c r="C537" s="3">
        <v>6865.75</v>
      </c>
      <c r="D537" s="3">
        <v>6700.6</v>
      </c>
      <c r="E537" s="3">
        <v>6755.2</v>
      </c>
      <c r="F537" s="4">
        <v>51537</v>
      </c>
      <c r="G537" s="20">
        <v>45287</v>
      </c>
      <c r="H537" s="38">
        <v>21497.65</v>
      </c>
      <c r="I537" s="2">
        <v>21675.75</v>
      </c>
      <c r="J537" s="2">
        <v>21495.8</v>
      </c>
      <c r="K537" s="2">
        <v>21654.75</v>
      </c>
      <c r="L537" s="5">
        <v>256542963</v>
      </c>
    </row>
    <row r="538" spans="1:12" x14ac:dyDescent="0.3">
      <c r="A538" s="20">
        <v>45288</v>
      </c>
      <c r="B538" s="23">
        <v>6800</v>
      </c>
      <c r="C538" s="3">
        <v>6880</v>
      </c>
      <c r="D538" s="3">
        <v>6768</v>
      </c>
      <c r="E538" s="3">
        <v>6797.9</v>
      </c>
      <c r="F538" s="4">
        <v>70291</v>
      </c>
      <c r="G538" s="20">
        <v>45288</v>
      </c>
      <c r="H538" s="38">
        <v>21715</v>
      </c>
      <c r="I538" s="2">
        <v>21801.45</v>
      </c>
      <c r="J538" s="2">
        <v>21678</v>
      </c>
      <c r="K538" s="2">
        <v>21778.7</v>
      </c>
      <c r="L538" s="5">
        <v>393080755</v>
      </c>
    </row>
    <row r="539" spans="1:12" x14ac:dyDescent="0.3">
      <c r="A539" s="20">
        <v>45289</v>
      </c>
      <c r="B539" s="23">
        <v>6790</v>
      </c>
      <c r="C539" s="3">
        <v>6790</v>
      </c>
      <c r="D539" s="3">
        <v>6674.05</v>
      </c>
      <c r="E539" s="3">
        <v>6727.5</v>
      </c>
      <c r="F539" s="4">
        <v>50371</v>
      </c>
      <c r="G539" s="20">
        <v>45289</v>
      </c>
      <c r="H539" s="38">
        <v>21737.65</v>
      </c>
      <c r="I539" s="2">
        <v>21770.3</v>
      </c>
      <c r="J539" s="2">
        <v>21676.9</v>
      </c>
      <c r="K539" s="2">
        <v>21731.4</v>
      </c>
      <c r="L539" s="5">
        <v>270922276</v>
      </c>
    </row>
    <row r="540" spans="1:12" x14ac:dyDescent="0.3">
      <c r="A540" s="20">
        <v>45292</v>
      </c>
      <c r="B540" s="23">
        <v>6781.35</v>
      </c>
      <c r="C540" s="3">
        <v>6812.95</v>
      </c>
      <c r="D540" s="3">
        <v>6728.95</v>
      </c>
      <c r="E540" s="3">
        <v>6778.05</v>
      </c>
      <c r="F540" s="4">
        <v>40189</v>
      </c>
      <c r="G540" s="20">
        <v>45292</v>
      </c>
      <c r="H540" s="38">
        <v>21727.75</v>
      </c>
      <c r="I540" s="2">
        <v>21834.35</v>
      </c>
      <c r="J540" s="2">
        <v>21680.85</v>
      </c>
      <c r="K540" s="2">
        <v>21741.9</v>
      </c>
      <c r="L540" s="5">
        <v>153995217</v>
      </c>
    </row>
    <row r="541" spans="1:12" x14ac:dyDescent="0.3">
      <c r="A541" s="20">
        <v>45293</v>
      </c>
      <c r="B541" s="23">
        <v>6817</v>
      </c>
      <c r="C541" s="3">
        <v>6866.75</v>
      </c>
      <c r="D541" s="3">
        <v>6603</v>
      </c>
      <c r="E541" s="3">
        <v>6678.85</v>
      </c>
      <c r="F541" s="4">
        <v>73311</v>
      </c>
      <c r="G541" s="20">
        <v>45293</v>
      </c>
      <c r="H541" s="38">
        <v>21751.35</v>
      </c>
      <c r="I541" s="2">
        <v>21755.599999999999</v>
      </c>
      <c r="J541" s="2">
        <v>21555.65</v>
      </c>
      <c r="K541" s="2">
        <v>21665.8</v>
      </c>
      <c r="L541" s="5">
        <v>263711568</v>
      </c>
    </row>
    <row r="542" spans="1:12" x14ac:dyDescent="0.3">
      <c r="A542" s="20">
        <v>45294</v>
      </c>
      <c r="B542" s="23">
        <v>6728.45</v>
      </c>
      <c r="C542" s="3">
        <v>6765</v>
      </c>
      <c r="D542" s="3">
        <v>6590</v>
      </c>
      <c r="E542" s="3">
        <v>6707.8</v>
      </c>
      <c r="F542" s="4">
        <v>200360</v>
      </c>
      <c r="G542" s="20">
        <v>45294</v>
      </c>
      <c r="H542" s="38">
        <v>21661.1</v>
      </c>
      <c r="I542" s="2">
        <v>21677</v>
      </c>
      <c r="J542" s="2">
        <v>21500.35</v>
      </c>
      <c r="K542" s="2">
        <v>21517.35</v>
      </c>
      <c r="L542" s="5">
        <v>311933117</v>
      </c>
    </row>
    <row r="543" spans="1:12" x14ac:dyDescent="0.3">
      <c r="A543" s="20">
        <v>45295</v>
      </c>
      <c r="B543" s="23">
        <v>6750</v>
      </c>
      <c r="C543" s="3">
        <v>6810</v>
      </c>
      <c r="D543" s="3">
        <v>6680</v>
      </c>
      <c r="E543" s="3">
        <v>6733.7</v>
      </c>
      <c r="F543" s="4">
        <v>92613</v>
      </c>
      <c r="G543" s="20">
        <v>45295</v>
      </c>
      <c r="H543" s="38">
        <v>21605.8</v>
      </c>
      <c r="I543" s="2">
        <v>21685.65</v>
      </c>
      <c r="J543" s="2">
        <v>21564.55</v>
      </c>
      <c r="K543" s="2">
        <v>21658.6</v>
      </c>
      <c r="L543" s="5">
        <v>339172697</v>
      </c>
    </row>
    <row r="544" spans="1:12" x14ac:dyDescent="0.3">
      <c r="A544" s="20">
        <v>45296</v>
      </c>
      <c r="B544" s="23">
        <v>6787.75</v>
      </c>
      <c r="C544" s="3">
        <v>6820</v>
      </c>
      <c r="D544" s="3">
        <v>6664.1</v>
      </c>
      <c r="E544" s="3">
        <v>6703.5</v>
      </c>
      <c r="F544" s="4">
        <v>69701</v>
      </c>
      <c r="G544" s="20">
        <v>45296</v>
      </c>
      <c r="H544" s="38">
        <v>21705.75</v>
      </c>
      <c r="I544" s="2">
        <v>21749.599999999999</v>
      </c>
      <c r="J544" s="2">
        <v>21629.200000000001</v>
      </c>
      <c r="K544" s="2">
        <v>21710.799999999999</v>
      </c>
      <c r="L544" s="5">
        <v>309303266</v>
      </c>
    </row>
    <row r="545" spans="1:12" x14ac:dyDescent="0.3">
      <c r="A545" s="20">
        <v>45299</v>
      </c>
      <c r="B545" s="23">
        <v>6696.05</v>
      </c>
      <c r="C545" s="3">
        <v>6838</v>
      </c>
      <c r="D545" s="3">
        <v>6580</v>
      </c>
      <c r="E545" s="3">
        <v>6622.1</v>
      </c>
      <c r="F545" s="4">
        <v>139096</v>
      </c>
      <c r="G545" s="20">
        <v>45299</v>
      </c>
      <c r="H545" s="38">
        <v>21747.599999999999</v>
      </c>
      <c r="I545" s="2">
        <v>21763.95</v>
      </c>
      <c r="J545" s="2">
        <v>21492.9</v>
      </c>
      <c r="K545" s="2">
        <v>21513</v>
      </c>
      <c r="L545" s="5">
        <v>231452935</v>
      </c>
    </row>
    <row r="546" spans="1:12" x14ac:dyDescent="0.3">
      <c r="A546" s="20">
        <v>45300</v>
      </c>
      <c r="B546" s="23">
        <v>6689</v>
      </c>
      <c r="C546" s="3">
        <v>6848.6</v>
      </c>
      <c r="D546" s="3">
        <v>6643.65</v>
      </c>
      <c r="E546" s="3">
        <v>6821.1</v>
      </c>
      <c r="F546" s="4">
        <v>142430</v>
      </c>
      <c r="G546" s="20">
        <v>45300</v>
      </c>
      <c r="H546" s="38">
        <v>21653.599999999999</v>
      </c>
      <c r="I546" s="2">
        <v>21724.45</v>
      </c>
      <c r="J546" s="2">
        <v>21517.85</v>
      </c>
      <c r="K546" s="2">
        <v>21544.85</v>
      </c>
      <c r="L546" s="5">
        <v>228568589</v>
      </c>
    </row>
    <row r="547" spans="1:12" x14ac:dyDescent="0.3">
      <c r="A547" s="20">
        <v>45301</v>
      </c>
      <c r="B547" s="23">
        <v>6869</v>
      </c>
      <c r="C547" s="3">
        <v>6922</v>
      </c>
      <c r="D547" s="3">
        <v>6745.45</v>
      </c>
      <c r="E547" s="3">
        <v>6875.75</v>
      </c>
      <c r="F547" s="4">
        <v>83806</v>
      </c>
      <c r="G547" s="20">
        <v>45301</v>
      </c>
      <c r="H547" s="38">
        <v>21529.3</v>
      </c>
      <c r="I547" s="2">
        <v>21641.85</v>
      </c>
      <c r="J547" s="2">
        <v>21448.65</v>
      </c>
      <c r="K547" s="2">
        <v>21618.7</v>
      </c>
      <c r="L547" s="5">
        <v>216991926</v>
      </c>
    </row>
    <row r="548" spans="1:12" x14ac:dyDescent="0.3">
      <c r="A548" s="20">
        <v>45302</v>
      </c>
      <c r="B548" s="23">
        <v>6925</v>
      </c>
      <c r="C548" s="3">
        <v>7366.9</v>
      </c>
      <c r="D548" s="3">
        <v>6844.05</v>
      </c>
      <c r="E548" s="3">
        <v>7347.05</v>
      </c>
      <c r="F548" s="4">
        <v>363134</v>
      </c>
      <c r="G548" s="20">
        <v>45302</v>
      </c>
      <c r="H548" s="38">
        <v>21688</v>
      </c>
      <c r="I548" s="2">
        <v>21726.5</v>
      </c>
      <c r="J548" s="2">
        <v>21593.75</v>
      </c>
      <c r="K548" s="2">
        <v>21647.200000000001</v>
      </c>
      <c r="L548" s="5">
        <v>212453866</v>
      </c>
    </row>
    <row r="549" spans="1:12" x14ac:dyDescent="0.3">
      <c r="A549" s="20">
        <v>45303</v>
      </c>
      <c r="B549" s="23">
        <v>7390</v>
      </c>
      <c r="C549" s="3">
        <v>7390</v>
      </c>
      <c r="D549" s="3">
        <v>7220</v>
      </c>
      <c r="E549" s="3">
        <v>7309.5</v>
      </c>
      <c r="F549" s="4">
        <v>120681</v>
      </c>
      <c r="G549" s="20">
        <v>45303</v>
      </c>
      <c r="H549" s="38">
        <v>21773.55</v>
      </c>
      <c r="I549" s="2">
        <v>21928.25</v>
      </c>
      <c r="J549" s="2">
        <v>21715.15</v>
      </c>
      <c r="K549" s="2">
        <v>21894.55</v>
      </c>
      <c r="L549" s="5">
        <v>294678459</v>
      </c>
    </row>
    <row r="550" spans="1:12" x14ac:dyDescent="0.3">
      <c r="A550" s="20">
        <v>45306</v>
      </c>
      <c r="B550" s="23">
        <v>7320</v>
      </c>
      <c r="C550" s="3">
        <v>7320</v>
      </c>
      <c r="D550" s="3">
        <v>7085.7</v>
      </c>
      <c r="E550" s="3">
        <v>7149.55</v>
      </c>
      <c r="F550" s="4">
        <v>102848</v>
      </c>
      <c r="G550" s="20">
        <v>45306</v>
      </c>
      <c r="H550" s="38">
        <v>22053.15</v>
      </c>
      <c r="I550" s="2">
        <v>22115.55</v>
      </c>
      <c r="J550" s="2">
        <v>21963.55</v>
      </c>
      <c r="K550" s="2">
        <v>22097.45</v>
      </c>
      <c r="L550" s="5">
        <v>345543523</v>
      </c>
    </row>
    <row r="551" spans="1:12" x14ac:dyDescent="0.3">
      <c r="A551" s="20">
        <v>45307</v>
      </c>
      <c r="B551" s="23">
        <v>7195</v>
      </c>
      <c r="C551" s="3">
        <v>7213.45</v>
      </c>
      <c r="D551" s="3">
        <v>6941.95</v>
      </c>
      <c r="E551" s="3">
        <v>6963.35</v>
      </c>
      <c r="F551" s="4">
        <v>109845</v>
      </c>
      <c r="G551" s="20">
        <v>45307</v>
      </c>
      <c r="H551" s="38">
        <v>22080.5</v>
      </c>
      <c r="I551" s="2">
        <v>22124.15</v>
      </c>
      <c r="J551" s="2">
        <v>21969.8</v>
      </c>
      <c r="K551" s="2">
        <v>22032.3</v>
      </c>
      <c r="L551" s="5">
        <v>292433764</v>
      </c>
    </row>
    <row r="552" spans="1:12" x14ac:dyDescent="0.3">
      <c r="A552" s="20">
        <v>45308</v>
      </c>
      <c r="B552" s="23">
        <v>6920</v>
      </c>
      <c r="C552" s="3">
        <v>6938</v>
      </c>
      <c r="D552" s="3">
        <v>6727.6</v>
      </c>
      <c r="E552" s="3">
        <v>6777.05</v>
      </c>
      <c r="F552" s="4">
        <v>147890</v>
      </c>
      <c r="G552" s="20">
        <v>45308</v>
      </c>
      <c r="H552" s="38">
        <v>21647.25</v>
      </c>
      <c r="I552" s="2">
        <v>21851.5</v>
      </c>
      <c r="J552" s="2">
        <v>21550.45</v>
      </c>
      <c r="K552" s="2">
        <v>21571.95</v>
      </c>
      <c r="L552" s="5">
        <v>455999867</v>
      </c>
    </row>
    <row r="553" spans="1:12" x14ac:dyDescent="0.3">
      <c r="A553" s="20">
        <v>45309</v>
      </c>
      <c r="B553" s="23">
        <v>6776.95</v>
      </c>
      <c r="C553" s="3">
        <v>6945.95</v>
      </c>
      <c r="D553" s="3">
        <v>6675.25</v>
      </c>
      <c r="E553" s="3">
        <v>6913.8</v>
      </c>
      <c r="F553" s="4">
        <v>121064</v>
      </c>
      <c r="G553" s="20">
        <v>45309</v>
      </c>
      <c r="H553" s="38">
        <v>21414.2</v>
      </c>
      <c r="I553" s="2">
        <v>21539.4</v>
      </c>
      <c r="J553" s="2">
        <v>21285.55</v>
      </c>
      <c r="K553" s="2">
        <v>21462.25</v>
      </c>
      <c r="L553" s="5">
        <v>387341268</v>
      </c>
    </row>
    <row r="554" spans="1:12" x14ac:dyDescent="0.3">
      <c r="A554" s="20">
        <v>45310</v>
      </c>
      <c r="B554" s="23">
        <v>6967.75</v>
      </c>
      <c r="C554" s="3">
        <v>6989.75</v>
      </c>
      <c r="D554" s="3">
        <v>6901</v>
      </c>
      <c r="E554" s="3">
        <v>6938</v>
      </c>
      <c r="F554" s="4">
        <v>68551</v>
      </c>
      <c r="G554" s="20">
        <v>45310</v>
      </c>
      <c r="H554" s="38">
        <v>21615.200000000001</v>
      </c>
      <c r="I554" s="2">
        <v>21670.6</v>
      </c>
      <c r="J554" s="2">
        <v>21575</v>
      </c>
      <c r="K554" s="2">
        <v>21622.400000000001</v>
      </c>
      <c r="L554" s="5">
        <v>343055124</v>
      </c>
    </row>
    <row r="555" spans="1:12" x14ac:dyDescent="0.3">
      <c r="A555" s="20">
        <v>45311</v>
      </c>
      <c r="B555" s="23">
        <v>6920</v>
      </c>
      <c r="C555" s="3">
        <v>7018.85</v>
      </c>
      <c r="D555" s="3">
        <v>6904.45</v>
      </c>
      <c r="E555" s="3">
        <v>6930.8</v>
      </c>
      <c r="F555" s="4">
        <v>15571</v>
      </c>
      <c r="G555" s="20">
        <v>45311</v>
      </c>
      <c r="H555" s="38">
        <v>21706.15</v>
      </c>
      <c r="I555" s="2">
        <v>21720.3</v>
      </c>
      <c r="J555" s="2">
        <v>21541.8</v>
      </c>
      <c r="K555" s="2">
        <v>21571.8</v>
      </c>
      <c r="L555" s="5">
        <v>162073740</v>
      </c>
    </row>
    <row r="556" spans="1:12" x14ac:dyDescent="0.3">
      <c r="A556" s="20">
        <v>45314</v>
      </c>
      <c r="B556" s="23">
        <v>7000</v>
      </c>
      <c r="C556" s="3">
        <v>7050</v>
      </c>
      <c r="D556" s="3">
        <v>6790.8</v>
      </c>
      <c r="E556" s="3">
        <v>6843.55</v>
      </c>
      <c r="F556" s="4">
        <v>111155</v>
      </c>
      <c r="G556" s="20">
        <v>45314</v>
      </c>
      <c r="H556" s="38">
        <v>21716.7</v>
      </c>
      <c r="I556" s="2">
        <v>21750.25</v>
      </c>
      <c r="J556" s="2">
        <v>21192.6</v>
      </c>
      <c r="K556" s="2">
        <v>21238.799999999999</v>
      </c>
      <c r="L556" s="5">
        <v>449718534</v>
      </c>
    </row>
    <row r="557" spans="1:12" x14ac:dyDescent="0.3">
      <c r="A557" s="20">
        <v>45315</v>
      </c>
      <c r="B557" s="23">
        <v>6847.25</v>
      </c>
      <c r="C557" s="3">
        <v>6888</v>
      </c>
      <c r="D557" s="3">
        <v>6605</v>
      </c>
      <c r="E557" s="3">
        <v>6624</v>
      </c>
      <c r="F557" s="4">
        <v>111534</v>
      </c>
      <c r="G557" s="20">
        <v>45315</v>
      </c>
      <c r="H557" s="38">
        <v>21185.25</v>
      </c>
      <c r="I557" s="2">
        <v>21482.35</v>
      </c>
      <c r="J557" s="2">
        <v>21137.200000000001</v>
      </c>
      <c r="K557" s="2">
        <v>21453.95</v>
      </c>
      <c r="L557" s="5">
        <v>407460664</v>
      </c>
    </row>
    <row r="558" spans="1:12" x14ac:dyDescent="0.3">
      <c r="A558" s="20">
        <v>45316</v>
      </c>
      <c r="B558" s="23">
        <v>6697.6</v>
      </c>
      <c r="C558" s="3">
        <v>6697.6</v>
      </c>
      <c r="D558" s="3">
        <v>6454.65</v>
      </c>
      <c r="E558" s="3">
        <v>6508.15</v>
      </c>
      <c r="F558" s="4">
        <v>161021</v>
      </c>
      <c r="G558" s="20">
        <v>45316</v>
      </c>
      <c r="H558" s="38">
        <v>21454.6</v>
      </c>
      <c r="I558" s="2">
        <v>21459</v>
      </c>
      <c r="J558" s="2">
        <v>21247.05</v>
      </c>
      <c r="K558" s="2">
        <v>21352.6</v>
      </c>
      <c r="L558" s="5">
        <v>418143077</v>
      </c>
    </row>
    <row r="559" spans="1:12" x14ac:dyDescent="0.3">
      <c r="A559" s="20">
        <v>45320</v>
      </c>
      <c r="B559" s="23">
        <v>6572.4</v>
      </c>
      <c r="C559" s="3">
        <v>6608</v>
      </c>
      <c r="D559" s="3">
        <v>6412</v>
      </c>
      <c r="E559" s="3">
        <v>6442.2</v>
      </c>
      <c r="F559" s="4">
        <v>58998</v>
      </c>
      <c r="G559" s="20">
        <v>45320</v>
      </c>
      <c r="H559" s="38">
        <v>21433.1</v>
      </c>
      <c r="I559" s="2">
        <v>21763.25</v>
      </c>
      <c r="J559" s="2">
        <v>21429.599999999999</v>
      </c>
      <c r="K559" s="2">
        <v>21737.599999999999</v>
      </c>
      <c r="L559" s="5">
        <v>376702289</v>
      </c>
    </row>
    <row r="560" spans="1:12" x14ac:dyDescent="0.3">
      <c r="A560" s="20">
        <v>45321</v>
      </c>
      <c r="B560" s="23">
        <v>6450</v>
      </c>
      <c r="C560" s="3">
        <v>6531.5</v>
      </c>
      <c r="D560" s="3">
        <v>6350</v>
      </c>
      <c r="E560" s="3">
        <v>6355.5</v>
      </c>
      <c r="F560" s="4">
        <v>97648</v>
      </c>
      <c r="G560" s="20">
        <v>45321</v>
      </c>
      <c r="H560" s="38">
        <v>21775.75</v>
      </c>
      <c r="I560" s="2">
        <v>21813.05</v>
      </c>
      <c r="J560" s="2">
        <v>21501.8</v>
      </c>
      <c r="K560" s="2">
        <v>21522.1</v>
      </c>
      <c r="L560" s="5">
        <v>375137333</v>
      </c>
    </row>
    <row r="561" spans="1:12" x14ac:dyDescent="0.3">
      <c r="A561" s="20">
        <v>45322</v>
      </c>
      <c r="B561" s="23">
        <v>6350</v>
      </c>
      <c r="C561" s="3">
        <v>6490.05</v>
      </c>
      <c r="D561" s="3">
        <v>6330</v>
      </c>
      <c r="E561" s="3">
        <v>6457.35</v>
      </c>
      <c r="F561" s="4">
        <v>76568</v>
      </c>
      <c r="G561" s="20">
        <v>45322</v>
      </c>
      <c r="H561" s="38">
        <v>21487.25</v>
      </c>
      <c r="I561" s="2">
        <v>21741.35</v>
      </c>
      <c r="J561" s="2">
        <v>21448.85</v>
      </c>
      <c r="K561" s="2">
        <v>21725.7</v>
      </c>
      <c r="L561" s="5">
        <v>410583065</v>
      </c>
    </row>
    <row r="562" spans="1:12" x14ac:dyDescent="0.3">
      <c r="A562" s="20">
        <v>45323</v>
      </c>
      <c r="B562" s="23">
        <v>6509.2</v>
      </c>
      <c r="C562" s="3">
        <v>6509.2</v>
      </c>
      <c r="D562" s="3">
        <v>6320.95</v>
      </c>
      <c r="E562" s="3">
        <v>6341.9</v>
      </c>
      <c r="F562" s="4">
        <v>94117</v>
      </c>
      <c r="G562" s="20">
        <v>45323</v>
      </c>
      <c r="H562" s="38">
        <v>21780.65</v>
      </c>
      <c r="I562" s="2">
        <v>21832.95</v>
      </c>
      <c r="J562" s="2">
        <v>21658.75</v>
      </c>
      <c r="K562" s="2">
        <v>21697.45</v>
      </c>
      <c r="L562" s="5">
        <v>332541208</v>
      </c>
    </row>
    <row r="563" spans="1:12" x14ac:dyDescent="0.3">
      <c r="A563" s="20">
        <v>45324</v>
      </c>
      <c r="B563" s="23">
        <v>6350</v>
      </c>
      <c r="C563" s="3">
        <v>6465.85</v>
      </c>
      <c r="D563" s="3">
        <v>6275</v>
      </c>
      <c r="E563" s="3">
        <v>6450.55</v>
      </c>
      <c r="F563" s="4">
        <v>91210</v>
      </c>
      <c r="G563" s="20">
        <v>45324</v>
      </c>
      <c r="H563" s="38">
        <v>21812.75</v>
      </c>
      <c r="I563" s="2">
        <v>22126.799999999999</v>
      </c>
      <c r="J563" s="2">
        <v>21805.55</v>
      </c>
      <c r="K563" s="2">
        <v>21853.8</v>
      </c>
      <c r="L563" s="5">
        <v>442794738</v>
      </c>
    </row>
    <row r="564" spans="1:12" x14ac:dyDescent="0.3">
      <c r="A564" s="20">
        <v>45327</v>
      </c>
      <c r="B564" s="23">
        <v>6490</v>
      </c>
      <c r="C564" s="3">
        <v>6667.5</v>
      </c>
      <c r="D564" s="3">
        <v>6416</v>
      </c>
      <c r="E564" s="3">
        <v>6631.4</v>
      </c>
      <c r="F564" s="4">
        <v>89344</v>
      </c>
      <c r="G564" s="20">
        <v>45327</v>
      </c>
      <c r="H564" s="38">
        <v>21921.05</v>
      </c>
      <c r="I564" s="2">
        <v>21964.3</v>
      </c>
      <c r="J564" s="2">
        <v>21726.95</v>
      </c>
      <c r="K564" s="2">
        <v>21771.7</v>
      </c>
      <c r="L564" s="5">
        <v>440849699</v>
      </c>
    </row>
    <row r="565" spans="1:12" x14ac:dyDescent="0.3">
      <c r="A565" s="20">
        <v>45328</v>
      </c>
      <c r="B565" s="23">
        <v>6690</v>
      </c>
      <c r="C565" s="3">
        <v>6770</v>
      </c>
      <c r="D565" s="3">
        <v>6625.25</v>
      </c>
      <c r="E565" s="3">
        <v>6731.25</v>
      </c>
      <c r="F565" s="4">
        <v>58331</v>
      </c>
      <c r="G565" s="20">
        <v>45328</v>
      </c>
      <c r="H565" s="38">
        <v>21825.200000000001</v>
      </c>
      <c r="I565" s="2">
        <v>21951.4</v>
      </c>
      <c r="J565" s="2">
        <v>21737.55</v>
      </c>
      <c r="K565" s="2">
        <v>21929.4</v>
      </c>
      <c r="L565" s="5">
        <v>370968111</v>
      </c>
    </row>
    <row r="566" spans="1:12" x14ac:dyDescent="0.3">
      <c r="A566" s="20">
        <v>45329</v>
      </c>
      <c r="B566" s="23">
        <v>6810</v>
      </c>
      <c r="C566" s="3">
        <v>6925</v>
      </c>
      <c r="D566" s="3">
        <v>6701</v>
      </c>
      <c r="E566" s="3">
        <v>6908.45</v>
      </c>
      <c r="F566" s="4">
        <v>143280</v>
      </c>
      <c r="G566" s="20">
        <v>45329</v>
      </c>
      <c r="H566" s="38">
        <v>22045.05</v>
      </c>
      <c r="I566" s="2">
        <v>22053.3</v>
      </c>
      <c r="J566" s="2">
        <v>21860.15</v>
      </c>
      <c r="K566" s="2">
        <v>21930.5</v>
      </c>
      <c r="L566" s="5">
        <v>346263704</v>
      </c>
    </row>
    <row r="567" spans="1:12" x14ac:dyDescent="0.3">
      <c r="A567" s="20">
        <v>45330</v>
      </c>
      <c r="B567" s="23">
        <v>6906.95</v>
      </c>
      <c r="C567" s="3">
        <v>6997.8</v>
      </c>
      <c r="D567" s="3">
        <v>6851</v>
      </c>
      <c r="E567" s="3">
        <v>6910.55</v>
      </c>
      <c r="F567" s="4">
        <v>63237</v>
      </c>
      <c r="G567" s="20">
        <v>45330</v>
      </c>
      <c r="H567" s="38">
        <v>22009.65</v>
      </c>
      <c r="I567" s="2">
        <v>22011.05</v>
      </c>
      <c r="J567" s="2">
        <v>21665.3</v>
      </c>
      <c r="K567" s="2">
        <v>21717.95</v>
      </c>
      <c r="L567" s="5">
        <v>491069786</v>
      </c>
    </row>
    <row r="568" spans="1:12" x14ac:dyDescent="0.3">
      <c r="A568" s="20">
        <v>45331</v>
      </c>
      <c r="B568" s="23">
        <v>6908.45</v>
      </c>
      <c r="C568" s="3">
        <v>6937.1</v>
      </c>
      <c r="D568" s="3">
        <v>6812.45</v>
      </c>
      <c r="E568" s="3">
        <v>6890.7</v>
      </c>
      <c r="F568" s="4">
        <v>50897</v>
      </c>
      <c r="G568" s="20">
        <v>45331</v>
      </c>
      <c r="H568" s="38">
        <v>21727</v>
      </c>
      <c r="I568" s="2">
        <v>21804.45</v>
      </c>
      <c r="J568" s="2">
        <v>21629.9</v>
      </c>
      <c r="K568" s="2">
        <v>21782.5</v>
      </c>
      <c r="L568" s="5">
        <v>349222850</v>
      </c>
    </row>
    <row r="569" spans="1:12" x14ac:dyDescent="0.3">
      <c r="A569" s="20">
        <v>45334</v>
      </c>
      <c r="B569" s="23">
        <v>6894.95</v>
      </c>
      <c r="C569" s="3">
        <v>6990</v>
      </c>
      <c r="D569" s="3">
        <v>6776</v>
      </c>
      <c r="E569" s="3">
        <v>6798</v>
      </c>
      <c r="F569" s="4">
        <v>50197</v>
      </c>
      <c r="G569" s="20">
        <v>45334</v>
      </c>
      <c r="H569" s="38">
        <v>21800.799999999999</v>
      </c>
      <c r="I569" s="2">
        <v>21831.7</v>
      </c>
      <c r="J569" s="2">
        <v>21574.75</v>
      </c>
      <c r="K569" s="2">
        <v>21616.05</v>
      </c>
      <c r="L569" s="5">
        <v>287436165</v>
      </c>
    </row>
    <row r="570" spans="1:12" x14ac:dyDescent="0.3">
      <c r="A570" s="20">
        <v>45335</v>
      </c>
      <c r="B570" s="23">
        <v>6774</v>
      </c>
      <c r="C570" s="3">
        <v>7038.75</v>
      </c>
      <c r="D570" s="3">
        <v>6751</v>
      </c>
      <c r="E570" s="3">
        <v>6926</v>
      </c>
      <c r="F570" s="4">
        <v>182210</v>
      </c>
      <c r="G570" s="20">
        <v>45335</v>
      </c>
      <c r="H570" s="38">
        <v>21664.3</v>
      </c>
      <c r="I570" s="2">
        <v>21766.799999999999</v>
      </c>
      <c r="J570" s="2">
        <v>21543.35</v>
      </c>
      <c r="K570" s="2">
        <v>21743.25</v>
      </c>
      <c r="L570" s="5">
        <v>365785766</v>
      </c>
    </row>
    <row r="571" spans="1:12" x14ac:dyDescent="0.3">
      <c r="A571" s="20">
        <v>45336</v>
      </c>
      <c r="B571" s="23">
        <v>6926.75</v>
      </c>
      <c r="C571" s="3">
        <v>7148</v>
      </c>
      <c r="D571" s="3">
        <v>6900</v>
      </c>
      <c r="E571" s="3">
        <v>7020.1</v>
      </c>
      <c r="F571" s="4">
        <v>159850</v>
      </c>
      <c r="G571" s="20">
        <v>45336</v>
      </c>
      <c r="H571" s="38">
        <v>21578.15</v>
      </c>
      <c r="I571" s="2">
        <v>21870.85</v>
      </c>
      <c r="J571" s="2">
        <v>21530.2</v>
      </c>
      <c r="K571" s="2">
        <v>21840.05</v>
      </c>
      <c r="L571" s="5">
        <v>359120861</v>
      </c>
    </row>
    <row r="572" spans="1:12" x14ac:dyDescent="0.3">
      <c r="A572" s="20">
        <v>45337</v>
      </c>
      <c r="B572" s="23">
        <v>7097.8</v>
      </c>
      <c r="C572" s="3">
        <v>7097.85</v>
      </c>
      <c r="D572" s="3">
        <v>6731</v>
      </c>
      <c r="E572" s="3">
        <v>6765.8</v>
      </c>
      <c r="F572" s="4">
        <v>104756</v>
      </c>
      <c r="G572" s="20">
        <v>45337</v>
      </c>
      <c r="H572" s="38">
        <v>21906.55</v>
      </c>
      <c r="I572" s="2">
        <v>21953.85</v>
      </c>
      <c r="J572" s="2">
        <v>21794.799999999999</v>
      </c>
      <c r="K572" s="2">
        <v>21910.75</v>
      </c>
      <c r="L572" s="5">
        <v>345394395</v>
      </c>
    </row>
    <row r="573" spans="1:12" x14ac:dyDescent="0.3">
      <c r="A573" s="20">
        <v>45338</v>
      </c>
      <c r="B573" s="23">
        <v>6832.9</v>
      </c>
      <c r="C573" s="3">
        <v>6854.95</v>
      </c>
      <c r="D573" s="3">
        <v>6617</v>
      </c>
      <c r="E573" s="3">
        <v>6690.6</v>
      </c>
      <c r="F573" s="4">
        <v>88202</v>
      </c>
      <c r="G573" s="20">
        <v>45338</v>
      </c>
      <c r="H573" s="38">
        <v>22020.3</v>
      </c>
      <c r="I573" s="2">
        <v>22068.65</v>
      </c>
      <c r="J573" s="2">
        <v>21968.95</v>
      </c>
      <c r="K573" s="2">
        <v>22040.7</v>
      </c>
      <c r="L573" s="5"/>
    </row>
    <row r="574" spans="1:12" x14ac:dyDescent="0.3">
      <c r="A574" s="20">
        <v>45341</v>
      </c>
      <c r="B574" s="23">
        <v>6789.8</v>
      </c>
      <c r="C574" s="3">
        <v>6821</v>
      </c>
      <c r="D574" s="3">
        <v>6601.1</v>
      </c>
      <c r="E574" s="3">
        <v>6626.2</v>
      </c>
      <c r="F574" s="4">
        <v>55827</v>
      </c>
      <c r="G574" s="20">
        <v>45341</v>
      </c>
      <c r="H574" s="38">
        <v>22103.45</v>
      </c>
      <c r="I574" s="2">
        <v>22186.65</v>
      </c>
      <c r="J574" s="2">
        <v>22021.05</v>
      </c>
      <c r="K574" s="2">
        <v>22122.25</v>
      </c>
      <c r="L574" s="5">
        <v>218252325</v>
      </c>
    </row>
    <row r="575" spans="1:12" x14ac:dyDescent="0.3">
      <c r="A575" s="20">
        <v>45342</v>
      </c>
      <c r="B575" s="23">
        <v>6652.75</v>
      </c>
      <c r="C575" s="3">
        <v>6708.85</v>
      </c>
      <c r="D575" s="3">
        <v>6551</v>
      </c>
      <c r="E575" s="3">
        <v>6593.75</v>
      </c>
      <c r="F575" s="4">
        <v>67597</v>
      </c>
      <c r="G575" s="20">
        <v>45342</v>
      </c>
      <c r="H575" s="38">
        <v>22099.200000000001</v>
      </c>
      <c r="I575" s="2">
        <v>22215.599999999999</v>
      </c>
      <c r="J575" s="2">
        <v>22045.85</v>
      </c>
      <c r="K575" s="2">
        <v>22196.95</v>
      </c>
      <c r="L575" s="5">
        <v>295705319</v>
      </c>
    </row>
    <row r="576" spans="1:12" x14ac:dyDescent="0.3">
      <c r="A576" s="20">
        <v>45343</v>
      </c>
      <c r="B576" s="23">
        <v>6669.8</v>
      </c>
      <c r="C576" s="3">
        <v>6747.9</v>
      </c>
      <c r="D576" s="3">
        <v>6623</v>
      </c>
      <c r="E576" s="3">
        <v>6687.9</v>
      </c>
      <c r="F576" s="4">
        <v>56329</v>
      </c>
      <c r="G576" s="20">
        <v>45343</v>
      </c>
      <c r="H576" s="38">
        <v>22248.85</v>
      </c>
      <c r="I576" s="2">
        <v>22249.4</v>
      </c>
      <c r="J576" s="2">
        <v>21997.95</v>
      </c>
      <c r="K576" s="2">
        <v>22055.05</v>
      </c>
      <c r="L576" s="5">
        <v>364545679</v>
      </c>
    </row>
    <row r="577" spans="1:12" x14ac:dyDescent="0.3">
      <c r="A577" s="20">
        <v>45344</v>
      </c>
      <c r="B577" s="23">
        <v>6721.05</v>
      </c>
      <c r="C577" s="3">
        <v>6878</v>
      </c>
      <c r="D577" s="3">
        <v>6705</v>
      </c>
      <c r="E577" s="3">
        <v>6830.85</v>
      </c>
      <c r="F577" s="4">
        <v>106298</v>
      </c>
      <c r="G577" s="20">
        <v>45344</v>
      </c>
      <c r="H577" s="38">
        <v>22081.55</v>
      </c>
      <c r="I577" s="2">
        <v>22252.5</v>
      </c>
      <c r="J577" s="2">
        <v>21875.25</v>
      </c>
      <c r="K577" s="2">
        <v>22217.45</v>
      </c>
      <c r="L577" s="5">
        <v>343495136</v>
      </c>
    </row>
    <row r="578" spans="1:12" x14ac:dyDescent="0.3">
      <c r="A578" s="20">
        <v>45345</v>
      </c>
      <c r="B578" s="23">
        <v>6885.5</v>
      </c>
      <c r="C578" s="3">
        <v>6920</v>
      </c>
      <c r="D578" s="3">
        <v>6832</v>
      </c>
      <c r="E578" s="3">
        <v>6872.45</v>
      </c>
      <c r="F578" s="4">
        <v>48994</v>
      </c>
      <c r="G578" s="20">
        <v>45345</v>
      </c>
      <c r="H578" s="38">
        <v>22290</v>
      </c>
      <c r="I578" s="2">
        <v>22297.5</v>
      </c>
      <c r="J578" s="2">
        <v>22186.1</v>
      </c>
      <c r="K578" s="2">
        <v>22212.7</v>
      </c>
      <c r="L578" s="5">
        <v>225983194</v>
      </c>
    </row>
    <row r="579" spans="1:12" x14ac:dyDescent="0.3">
      <c r="A579" s="20">
        <v>45348</v>
      </c>
      <c r="B579" s="23">
        <v>6920</v>
      </c>
      <c r="C579" s="3">
        <v>6969</v>
      </c>
      <c r="D579" s="3">
        <v>6801</v>
      </c>
      <c r="E579" s="3">
        <v>6811.3</v>
      </c>
      <c r="F579" s="4">
        <v>44813</v>
      </c>
      <c r="G579" s="20">
        <v>45348</v>
      </c>
      <c r="H579" s="38">
        <v>22169.200000000001</v>
      </c>
      <c r="I579" s="2">
        <v>22202.15</v>
      </c>
      <c r="J579" s="2">
        <v>22075.15</v>
      </c>
      <c r="K579" s="2">
        <v>22122.05</v>
      </c>
      <c r="L579" s="5">
        <v>207775504</v>
      </c>
    </row>
    <row r="580" spans="1:12" x14ac:dyDescent="0.3">
      <c r="A580" s="20">
        <v>45349</v>
      </c>
      <c r="B580" s="23">
        <v>6864.4</v>
      </c>
      <c r="C580" s="3">
        <v>6887.2</v>
      </c>
      <c r="D580" s="3">
        <v>6775.95</v>
      </c>
      <c r="E580" s="3">
        <v>6850.25</v>
      </c>
      <c r="F580" s="4">
        <v>30713</v>
      </c>
      <c r="G580" s="20">
        <v>45349</v>
      </c>
      <c r="H580" s="38">
        <v>22090.2</v>
      </c>
      <c r="I580" s="2">
        <v>22218.25</v>
      </c>
      <c r="J580" s="2">
        <v>22085.65</v>
      </c>
      <c r="K580" s="2">
        <v>22198.35</v>
      </c>
      <c r="L580" s="5">
        <v>252199186</v>
      </c>
    </row>
    <row r="581" spans="1:12" x14ac:dyDescent="0.3">
      <c r="A581" s="20">
        <v>45350</v>
      </c>
      <c r="B581" s="23">
        <v>6878</v>
      </c>
      <c r="C581" s="3">
        <v>6934.95</v>
      </c>
      <c r="D581" s="3">
        <v>6751</v>
      </c>
      <c r="E581" s="3">
        <v>6773.35</v>
      </c>
      <c r="F581" s="4">
        <v>25669</v>
      </c>
      <c r="G581" s="20">
        <v>45350</v>
      </c>
      <c r="H581" s="38">
        <v>22214.1</v>
      </c>
      <c r="I581" s="2">
        <v>22229.15</v>
      </c>
      <c r="J581" s="2">
        <v>21915.85</v>
      </c>
      <c r="K581" s="2">
        <v>21951.15</v>
      </c>
      <c r="L581" s="5">
        <v>202952371</v>
      </c>
    </row>
    <row r="582" spans="1:12" x14ac:dyDescent="0.3">
      <c r="A582" s="20">
        <v>45351</v>
      </c>
      <c r="B582" s="23">
        <v>6824.95</v>
      </c>
      <c r="C582" s="3">
        <v>6860.55</v>
      </c>
      <c r="D582" s="3">
        <v>6701</v>
      </c>
      <c r="E582" s="3">
        <v>6730.25</v>
      </c>
      <c r="F582" s="4">
        <v>51176</v>
      </c>
      <c r="G582" s="20">
        <v>45351</v>
      </c>
      <c r="H582" s="38">
        <v>21935.200000000001</v>
      </c>
      <c r="I582" s="2">
        <v>22060.55</v>
      </c>
      <c r="J582" s="2">
        <v>21860.65</v>
      </c>
      <c r="K582" s="2">
        <v>21982.799999999999</v>
      </c>
      <c r="L582" s="5">
        <v>360165824</v>
      </c>
    </row>
    <row r="583" spans="1:12" x14ac:dyDescent="0.3">
      <c r="A583" s="20">
        <v>45352</v>
      </c>
      <c r="B583" s="23">
        <v>6824.75</v>
      </c>
      <c r="C583" s="3">
        <v>6928.45</v>
      </c>
      <c r="D583" s="3">
        <v>6751</v>
      </c>
      <c r="E583" s="3">
        <v>6877.65</v>
      </c>
      <c r="F583" s="4">
        <v>49454</v>
      </c>
      <c r="G583" s="20">
        <v>45352</v>
      </c>
      <c r="H583" s="38">
        <v>22048.3</v>
      </c>
      <c r="I583" s="2">
        <v>22353.3</v>
      </c>
      <c r="J583" s="2">
        <v>22047.75</v>
      </c>
      <c r="K583" s="2">
        <v>22338.75</v>
      </c>
      <c r="L583" s="5">
        <v>351503075</v>
      </c>
    </row>
    <row r="584" spans="1:12" x14ac:dyDescent="0.3">
      <c r="A584" s="20">
        <v>45353</v>
      </c>
      <c r="B584" s="23">
        <v>6932.9</v>
      </c>
      <c r="C584" s="3">
        <v>6932.9</v>
      </c>
      <c r="D584" s="3">
        <v>6814.2</v>
      </c>
      <c r="E584" s="3">
        <v>6847.35</v>
      </c>
      <c r="F584" s="4">
        <v>3434</v>
      </c>
      <c r="G584" s="20">
        <v>45353</v>
      </c>
      <c r="H584" s="38">
        <v>22406.95</v>
      </c>
      <c r="I584" s="2">
        <v>22419.55</v>
      </c>
      <c r="J584" s="2">
        <v>22367.05</v>
      </c>
      <c r="K584" s="2">
        <v>22378.400000000001</v>
      </c>
      <c r="L584" s="5">
        <v>35763814</v>
      </c>
    </row>
    <row r="585" spans="1:12" x14ac:dyDescent="0.3">
      <c r="A585" s="20">
        <v>45355</v>
      </c>
      <c r="B585" s="23">
        <v>6923.05</v>
      </c>
      <c r="C585" s="3">
        <v>7399.9</v>
      </c>
      <c r="D585" s="3">
        <v>6855.25</v>
      </c>
      <c r="E585" s="3">
        <v>7288.4</v>
      </c>
      <c r="F585" s="4">
        <v>414758</v>
      </c>
      <c r="G585" s="20">
        <v>45355</v>
      </c>
      <c r="H585" s="38">
        <v>22403.5</v>
      </c>
      <c r="I585" s="2">
        <v>22440.9</v>
      </c>
      <c r="J585" s="2">
        <v>22358.3</v>
      </c>
      <c r="K585" s="2">
        <v>22405.599999999999</v>
      </c>
      <c r="L585" s="5">
        <v>298794435</v>
      </c>
    </row>
    <row r="586" spans="1:12" x14ac:dyDescent="0.3">
      <c r="A586" s="20">
        <v>45356</v>
      </c>
      <c r="B586" s="23">
        <v>7349</v>
      </c>
      <c r="C586" s="3">
        <v>7820</v>
      </c>
      <c r="D586" s="3">
        <v>7221.1</v>
      </c>
      <c r="E586" s="3">
        <v>7760.15</v>
      </c>
      <c r="F586" s="4">
        <v>533030</v>
      </c>
      <c r="G586" s="20">
        <v>45356</v>
      </c>
      <c r="H586" s="38">
        <v>22371.25</v>
      </c>
      <c r="I586" s="2">
        <v>22416.9</v>
      </c>
      <c r="J586" s="2">
        <v>22269.15</v>
      </c>
      <c r="K586" s="2">
        <v>22356.3</v>
      </c>
      <c r="L586" s="5">
        <v>296153036</v>
      </c>
    </row>
    <row r="587" spans="1:12" x14ac:dyDescent="0.3">
      <c r="A587" s="20">
        <v>45357</v>
      </c>
      <c r="B587" s="23">
        <v>7760.15</v>
      </c>
      <c r="C587" s="3">
        <v>7783.75</v>
      </c>
      <c r="D587" s="3">
        <v>6975</v>
      </c>
      <c r="E587" s="3">
        <v>7218.3</v>
      </c>
      <c r="F587" s="4">
        <v>505717</v>
      </c>
      <c r="G587" s="20">
        <v>45357</v>
      </c>
      <c r="H587" s="38">
        <v>22327.5</v>
      </c>
      <c r="I587" s="2">
        <v>22497.200000000001</v>
      </c>
      <c r="J587" s="2">
        <v>22224.35</v>
      </c>
      <c r="K587" s="2">
        <v>22474.05</v>
      </c>
      <c r="L587" s="5">
        <v>312262560</v>
      </c>
    </row>
    <row r="588" spans="1:12" x14ac:dyDescent="0.3">
      <c r="A588" s="20">
        <v>45358</v>
      </c>
      <c r="B588" s="23">
        <v>7218.3</v>
      </c>
      <c r="C588" s="3">
        <v>7595.1</v>
      </c>
      <c r="D588" s="3">
        <v>7141</v>
      </c>
      <c r="E588" s="3">
        <v>7513.1</v>
      </c>
      <c r="F588" s="4">
        <v>227768</v>
      </c>
      <c r="G588" s="20">
        <v>45358</v>
      </c>
      <c r="H588" s="38">
        <v>22505.3</v>
      </c>
      <c r="I588" s="2">
        <v>22525.65</v>
      </c>
      <c r="J588" s="2">
        <v>22430</v>
      </c>
      <c r="K588" s="2">
        <v>22493.55</v>
      </c>
      <c r="L588" s="5">
        <v>379865142</v>
      </c>
    </row>
    <row r="589" spans="1:12" x14ac:dyDescent="0.3">
      <c r="A589" s="20">
        <v>45362</v>
      </c>
      <c r="B589" s="23">
        <v>7564</v>
      </c>
      <c r="C589" s="3">
        <v>8086</v>
      </c>
      <c r="D589" s="3">
        <v>7550.15</v>
      </c>
      <c r="E589" s="3">
        <v>7731.4</v>
      </c>
      <c r="F589" s="4">
        <v>528731</v>
      </c>
      <c r="G589" s="20">
        <v>45362</v>
      </c>
      <c r="H589" s="38">
        <v>22517.5</v>
      </c>
      <c r="I589" s="2">
        <v>22526.6</v>
      </c>
      <c r="J589" s="2">
        <v>22307.25</v>
      </c>
      <c r="K589" s="2">
        <v>22332.65</v>
      </c>
      <c r="L589" s="5">
        <v>277897373</v>
      </c>
    </row>
    <row r="590" spans="1:12" x14ac:dyDescent="0.3">
      <c r="A590" s="20">
        <v>45363</v>
      </c>
      <c r="B590" s="23">
        <v>7790.6</v>
      </c>
      <c r="C590" s="3">
        <v>8020</v>
      </c>
      <c r="D590" s="3">
        <v>7476</v>
      </c>
      <c r="E590" s="3">
        <v>7664.3</v>
      </c>
      <c r="F590" s="4">
        <v>378825</v>
      </c>
      <c r="G590" s="20">
        <v>45363</v>
      </c>
      <c r="H590" s="38">
        <v>22334.45</v>
      </c>
      <c r="I590" s="2">
        <v>22452.55</v>
      </c>
      <c r="J590" s="2">
        <v>22256</v>
      </c>
      <c r="K590" s="2">
        <v>22335.7</v>
      </c>
      <c r="L590" s="5">
        <v>299201167</v>
      </c>
    </row>
    <row r="591" spans="1:12" x14ac:dyDescent="0.3">
      <c r="A591" s="20">
        <v>45364</v>
      </c>
      <c r="B591" s="23">
        <v>7738.35</v>
      </c>
      <c r="C591" s="3">
        <v>7995</v>
      </c>
      <c r="D591" s="3">
        <v>7255.55</v>
      </c>
      <c r="E591" s="3">
        <v>7346.25</v>
      </c>
      <c r="F591" s="4">
        <v>404359</v>
      </c>
      <c r="G591" s="20">
        <v>45364</v>
      </c>
      <c r="H591" s="38">
        <v>22432.2</v>
      </c>
      <c r="I591" s="2">
        <v>22446.75</v>
      </c>
      <c r="J591" s="2">
        <v>21905.65</v>
      </c>
      <c r="K591" s="2">
        <v>21997.7</v>
      </c>
      <c r="L591" s="5">
        <v>493341697</v>
      </c>
    </row>
    <row r="592" spans="1:12" x14ac:dyDescent="0.3">
      <c r="A592" s="20">
        <v>45365</v>
      </c>
      <c r="B592" s="23">
        <v>7346.25</v>
      </c>
      <c r="C592" s="3">
        <v>8369.9500000000007</v>
      </c>
      <c r="D592" s="3">
        <v>7300.1</v>
      </c>
      <c r="E592" s="3">
        <v>8144.85</v>
      </c>
      <c r="F592" s="4">
        <v>404594</v>
      </c>
      <c r="G592" s="20">
        <v>45365</v>
      </c>
      <c r="H592" s="38">
        <v>21982.55</v>
      </c>
      <c r="I592" s="2">
        <v>22204.6</v>
      </c>
      <c r="J592" s="2">
        <v>21917.5</v>
      </c>
      <c r="K592" s="2">
        <v>22146.65</v>
      </c>
      <c r="L592" s="5">
        <v>426742460</v>
      </c>
    </row>
    <row r="593" spans="1:12" x14ac:dyDescent="0.3">
      <c r="A593" s="20">
        <v>45366</v>
      </c>
      <c r="B593" s="23">
        <v>8270</v>
      </c>
      <c r="C593" s="3">
        <v>8989</v>
      </c>
      <c r="D593" s="3">
        <v>8103.4</v>
      </c>
      <c r="E593" s="3">
        <v>8855.5</v>
      </c>
      <c r="F593" s="4">
        <v>769363</v>
      </c>
      <c r="G593" s="20">
        <v>45366</v>
      </c>
      <c r="H593" s="38">
        <v>22064.85</v>
      </c>
      <c r="I593" s="2">
        <v>22120.9</v>
      </c>
      <c r="J593" s="2">
        <v>21931.7</v>
      </c>
      <c r="K593" s="2">
        <v>22023.35</v>
      </c>
      <c r="L593" s="5">
        <v>661460455</v>
      </c>
    </row>
    <row r="594" spans="1:12" x14ac:dyDescent="0.3">
      <c r="A594" s="20">
        <v>45369</v>
      </c>
      <c r="B594" s="23">
        <v>8900.0499999999993</v>
      </c>
      <c r="C594" s="3">
        <v>9290</v>
      </c>
      <c r="D594" s="3">
        <v>8460</v>
      </c>
      <c r="E594" s="3">
        <v>8544.15</v>
      </c>
      <c r="F594" s="4">
        <v>565419</v>
      </c>
      <c r="G594" s="20">
        <v>45369</v>
      </c>
      <c r="H594" s="38">
        <v>21990.1</v>
      </c>
      <c r="I594" s="2">
        <v>22123.7</v>
      </c>
      <c r="J594" s="2">
        <v>21916.55</v>
      </c>
      <c r="K594" s="2">
        <v>22055.7</v>
      </c>
      <c r="L594" s="5">
        <v>356321519</v>
      </c>
    </row>
    <row r="595" spans="1:12" x14ac:dyDescent="0.3">
      <c r="A595" s="20">
        <v>45370</v>
      </c>
      <c r="B595" s="23">
        <v>8679</v>
      </c>
      <c r="C595" s="3">
        <v>8924.85</v>
      </c>
      <c r="D595" s="3">
        <v>8505.0499999999993</v>
      </c>
      <c r="E595" s="3">
        <v>8607.1</v>
      </c>
      <c r="F595" s="4">
        <v>540528</v>
      </c>
      <c r="G595" s="20">
        <v>45370</v>
      </c>
      <c r="H595" s="38">
        <v>21946.45</v>
      </c>
      <c r="I595" s="2">
        <v>21978.3</v>
      </c>
      <c r="J595" s="2">
        <v>21793.1</v>
      </c>
      <c r="K595" s="2">
        <v>21817.45</v>
      </c>
      <c r="L595" s="5">
        <v>344157465</v>
      </c>
    </row>
    <row r="596" spans="1:12" x14ac:dyDescent="0.3">
      <c r="A596" s="20">
        <v>45371</v>
      </c>
      <c r="B596" s="23">
        <v>8780</v>
      </c>
      <c r="C596" s="3">
        <v>8845.0499999999993</v>
      </c>
      <c r="D596" s="3">
        <v>8401</v>
      </c>
      <c r="E596" s="3">
        <v>8504.35</v>
      </c>
      <c r="F596" s="4">
        <v>247307</v>
      </c>
      <c r="G596" s="20">
        <v>45371</v>
      </c>
      <c r="H596" s="38">
        <v>21843.9</v>
      </c>
      <c r="I596" s="2">
        <v>21930.9</v>
      </c>
      <c r="J596" s="2">
        <v>21710.2</v>
      </c>
      <c r="K596" s="2">
        <v>21839.1</v>
      </c>
      <c r="L596" s="5">
        <v>312414696</v>
      </c>
    </row>
    <row r="597" spans="1:12" x14ac:dyDescent="0.3">
      <c r="A597" s="20">
        <v>45372</v>
      </c>
      <c r="B597" s="23">
        <v>8670</v>
      </c>
      <c r="C597" s="3">
        <v>8969</v>
      </c>
      <c r="D597" s="3">
        <v>8562</v>
      </c>
      <c r="E597" s="3">
        <v>8898.75</v>
      </c>
      <c r="F597" s="4">
        <v>306195</v>
      </c>
      <c r="G597" s="20">
        <v>45372</v>
      </c>
      <c r="H597" s="38">
        <v>21989.9</v>
      </c>
      <c r="I597" s="2">
        <v>22080.95</v>
      </c>
      <c r="J597" s="2">
        <v>21941.3</v>
      </c>
      <c r="K597" s="2">
        <v>22011.95</v>
      </c>
      <c r="L597" s="5">
        <v>353172434</v>
      </c>
    </row>
    <row r="598" spans="1:12" x14ac:dyDescent="0.3">
      <c r="A598" s="20">
        <v>45373</v>
      </c>
      <c r="B598" s="23">
        <v>8860</v>
      </c>
      <c r="C598" s="3">
        <v>9418.9500000000007</v>
      </c>
      <c r="D598" s="3">
        <v>8798.7999999999993</v>
      </c>
      <c r="E598" s="3">
        <v>9322</v>
      </c>
      <c r="F598" s="4">
        <v>482996</v>
      </c>
      <c r="G598" s="20">
        <v>45373</v>
      </c>
      <c r="H598" s="38">
        <v>21932.2</v>
      </c>
      <c r="I598" s="2">
        <v>22180.7</v>
      </c>
      <c r="J598" s="2">
        <v>21883.3</v>
      </c>
      <c r="K598" s="2">
        <v>22096.75</v>
      </c>
      <c r="L598" s="5">
        <v>388656439</v>
      </c>
    </row>
    <row r="599" spans="1:12" x14ac:dyDescent="0.3">
      <c r="A599" s="20">
        <v>45377</v>
      </c>
      <c r="B599" s="23">
        <v>9300</v>
      </c>
      <c r="C599" s="3">
        <v>9449</v>
      </c>
      <c r="D599" s="3">
        <v>9200</v>
      </c>
      <c r="E599" s="3">
        <v>9300.9500000000007</v>
      </c>
      <c r="F599" s="4">
        <v>316702</v>
      </c>
      <c r="G599" s="20">
        <v>45377</v>
      </c>
      <c r="H599" s="38">
        <v>21947.9</v>
      </c>
      <c r="I599" s="2">
        <v>22073.200000000001</v>
      </c>
      <c r="J599" s="2">
        <v>21947.55</v>
      </c>
      <c r="K599" s="2">
        <v>22004.7</v>
      </c>
      <c r="L599" s="5">
        <v>328403719</v>
      </c>
    </row>
    <row r="600" spans="1:12" x14ac:dyDescent="0.3">
      <c r="A600" s="20">
        <v>45378</v>
      </c>
      <c r="B600" s="23">
        <v>9305.9500000000007</v>
      </c>
      <c r="C600" s="3">
        <v>9349.9500000000007</v>
      </c>
      <c r="D600" s="3">
        <v>8781.9500000000007</v>
      </c>
      <c r="E600" s="3">
        <v>8890.75</v>
      </c>
      <c r="F600" s="4">
        <v>250547</v>
      </c>
      <c r="G600" s="20">
        <v>45378</v>
      </c>
      <c r="H600" s="38">
        <v>22053.95</v>
      </c>
      <c r="I600" s="2">
        <v>22193.599999999999</v>
      </c>
      <c r="J600" s="2">
        <v>22052.85</v>
      </c>
      <c r="K600" s="2">
        <v>22123.65</v>
      </c>
      <c r="L600" s="5">
        <v>409136866</v>
      </c>
    </row>
    <row r="601" spans="1:12" x14ac:dyDescent="0.3">
      <c r="A601" s="20">
        <v>45379</v>
      </c>
      <c r="B601" s="23">
        <v>9080.9500000000007</v>
      </c>
      <c r="C601" s="3">
        <v>9080.9500000000007</v>
      </c>
      <c r="D601" s="3">
        <v>8668.4</v>
      </c>
      <c r="E601" s="3">
        <v>8781.75</v>
      </c>
      <c r="F601" s="4">
        <v>275152</v>
      </c>
      <c r="G601" s="20">
        <v>45379</v>
      </c>
      <c r="H601" s="38">
        <v>22163.599999999999</v>
      </c>
      <c r="I601" s="2">
        <v>22516</v>
      </c>
      <c r="J601" s="2">
        <v>22163.599999999999</v>
      </c>
      <c r="K601" s="2">
        <v>22326.9</v>
      </c>
      <c r="L601" s="5">
        <v>407422815</v>
      </c>
    </row>
    <row r="602" spans="1:12" x14ac:dyDescent="0.3">
      <c r="A602" s="20">
        <v>45383</v>
      </c>
      <c r="B602" s="23">
        <v>8950</v>
      </c>
      <c r="C602" s="3">
        <v>9049</v>
      </c>
      <c r="D602" s="3">
        <v>8651</v>
      </c>
      <c r="E602" s="3">
        <v>8726.0499999999993</v>
      </c>
      <c r="F602" s="4">
        <v>176735</v>
      </c>
      <c r="G602" s="20">
        <v>45383</v>
      </c>
      <c r="H602" s="38">
        <v>22455</v>
      </c>
      <c r="I602" s="2">
        <v>22529.95</v>
      </c>
      <c r="J602" s="2">
        <v>22427.75</v>
      </c>
      <c r="K602" s="2">
        <v>22462</v>
      </c>
      <c r="L602" s="5">
        <v>243637071</v>
      </c>
    </row>
    <row r="603" spans="1:12" x14ac:dyDescent="0.3">
      <c r="A603" s="20">
        <v>45384</v>
      </c>
      <c r="B603" s="23">
        <v>8735</v>
      </c>
      <c r="C603" s="3">
        <v>8919</v>
      </c>
      <c r="D603" s="3">
        <v>8655.7000000000007</v>
      </c>
      <c r="E603" s="3">
        <v>8818.25</v>
      </c>
      <c r="F603" s="4">
        <v>179563</v>
      </c>
      <c r="G603" s="20">
        <v>45384</v>
      </c>
      <c r="H603" s="38">
        <v>22458.799999999999</v>
      </c>
      <c r="I603" s="2">
        <v>22497.599999999999</v>
      </c>
      <c r="J603" s="2">
        <v>22388.15</v>
      </c>
      <c r="K603" s="2">
        <v>22453.3</v>
      </c>
      <c r="L603" s="5">
        <v>289524237</v>
      </c>
    </row>
    <row r="604" spans="1:12" x14ac:dyDescent="0.3">
      <c r="A604" s="20">
        <v>45385</v>
      </c>
      <c r="B604" s="23">
        <v>8800</v>
      </c>
      <c r="C604" s="3">
        <v>8840</v>
      </c>
      <c r="D604" s="3">
        <v>8703</v>
      </c>
      <c r="E604" s="3">
        <v>8775.5</v>
      </c>
      <c r="F604" s="4">
        <v>104092</v>
      </c>
      <c r="G604" s="20">
        <v>45385</v>
      </c>
      <c r="H604" s="38">
        <v>22385.7</v>
      </c>
      <c r="I604" s="2">
        <v>22521.1</v>
      </c>
      <c r="J604" s="2">
        <v>22346.5</v>
      </c>
      <c r="K604" s="2">
        <v>22434.65</v>
      </c>
      <c r="L604" s="5">
        <v>309647491</v>
      </c>
    </row>
    <row r="605" spans="1:12" x14ac:dyDescent="0.3">
      <c r="A605" s="20">
        <v>45386</v>
      </c>
      <c r="B605" s="23">
        <v>8834.9</v>
      </c>
      <c r="C605" s="3">
        <v>8834.9</v>
      </c>
      <c r="D605" s="3">
        <v>8621</v>
      </c>
      <c r="E605" s="3">
        <v>8664.9500000000007</v>
      </c>
      <c r="F605" s="4">
        <v>101370</v>
      </c>
      <c r="G605" s="20">
        <v>45386</v>
      </c>
      <c r="H605" s="38">
        <v>22592.1</v>
      </c>
      <c r="I605" s="2">
        <v>22619</v>
      </c>
      <c r="J605" s="2">
        <v>22303.8</v>
      </c>
      <c r="K605" s="2">
        <v>22514.65</v>
      </c>
      <c r="L605" s="5">
        <v>400986156</v>
      </c>
    </row>
    <row r="606" spans="1:12" x14ac:dyDescent="0.3">
      <c r="A606" s="20">
        <v>45387</v>
      </c>
      <c r="B606" s="23">
        <v>8722.15</v>
      </c>
      <c r="C606" s="3">
        <v>8877</v>
      </c>
      <c r="D606" s="3">
        <v>8630.0499999999993</v>
      </c>
      <c r="E606" s="3">
        <v>8658.4</v>
      </c>
      <c r="F606" s="4">
        <v>146659</v>
      </c>
      <c r="G606" s="20">
        <v>45387</v>
      </c>
      <c r="H606" s="38">
        <v>22486.400000000001</v>
      </c>
      <c r="I606" s="2">
        <v>22537.599999999999</v>
      </c>
      <c r="J606" s="2">
        <v>22427.599999999999</v>
      </c>
      <c r="K606" s="2">
        <v>22513.7</v>
      </c>
      <c r="L606" s="5">
        <v>242244731</v>
      </c>
    </row>
    <row r="607" spans="1:12" x14ac:dyDescent="0.3">
      <c r="A607" s="20">
        <v>45390</v>
      </c>
      <c r="B607" s="23">
        <v>8729.85</v>
      </c>
      <c r="C607" s="3">
        <v>8800</v>
      </c>
      <c r="D607" s="3">
        <v>8570.35</v>
      </c>
      <c r="E607" s="3">
        <v>8725</v>
      </c>
      <c r="F607" s="4">
        <v>146164</v>
      </c>
      <c r="G607" s="20">
        <v>45390</v>
      </c>
      <c r="H607" s="38">
        <v>22578.35</v>
      </c>
      <c r="I607" s="2">
        <v>22697.3</v>
      </c>
      <c r="J607" s="2">
        <v>22550.35</v>
      </c>
      <c r="K607" s="2">
        <v>22666.3</v>
      </c>
      <c r="L607" s="5">
        <v>227633561</v>
      </c>
    </row>
    <row r="608" spans="1:12" x14ac:dyDescent="0.3">
      <c r="A608" s="20">
        <v>45391</v>
      </c>
      <c r="B608" s="23">
        <v>8780</v>
      </c>
      <c r="C608" s="3">
        <v>8852.1</v>
      </c>
      <c r="D608" s="3">
        <v>8651.4500000000007</v>
      </c>
      <c r="E608" s="3">
        <v>8709.25</v>
      </c>
      <c r="F608" s="4">
        <v>109236</v>
      </c>
      <c r="G608" s="20">
        <v>45391</v>
      </c>
      <c r="H608" s="38">
        <v>22765.1</v>
      </c>
      <c r="I608" s="2">
        <v>22768.400000000001</v>
      </c>
      <c r="J608" s="2">
        <v>22612.25</v>
      </c>
      <c r="K608" s="2">
        <v>22642.75</v>
      </c>
      <c r="L608" s="5">
        <v>232356772</v>
      </c>
    </row>
    <row r="609" spans="1:12" x14ac:dyDescent="0.3">
      <c r="A609" s="20">
        <v>45392</v>
      </c>
      <c r="B609" s="23">
        <v>8769.4500000000007</v>
      </c>
      <c r="C609" s="3">
        <v>8799</v>
      </c>
      <c r="D609" s="3">
        <v>8601</v>
      </c>
      <c r="E609" s="3">
        <v>8634.2000000000007</v>
      </c>
      <c r="F609" s="4">
        <v>74044</v>
      </c>
      <c r="G609" s="20">
        <v>45392</v>
      </c>
      <c r="H609" s="38">
        <v>22720.25</v>
      </c>
      <c r="I609" s="2">
        <v>22775.7</v>
      </c>
      <c r="J609" s="2">
        <v>22673.7</v>
      </c>
      <c r="K609" s="2">
        <v>22753.8</v>
      </c>
      <c r="L609" s="5">
        <v>276847931</v>
      </c>
    </row>
    <row r="610" spans="1:12" x14ac:dyDescent="0.3">
      <c r="A610" s="20">
        <v>45394</v>
      </c>
      <c r="B610" s="23">
        <v>8703.6</v>
      </c>
      <c r="C610" s="3">
        <v>8746.6</v>
      </c>
      <c r="D610" s="3">
        <v>8431</v>
      </c>
      <c r="E610" s="3">
        <v>8528.2000000000007</v>
      </c>
      <c r="F610" s="4">
        <v>104258</v>
      </c>
      <c r="G610" s="20">
        <v>45394</v>
      </c>
      <c r="H610" s="38">
        <v>22677.4</v>
      </c>
      <c r="I610" s="2">
        <v>22726.45</v>
      </c>
      <c r="J610" s="2">
        <v>22503.75</v>
      </c>
      <c r="K610" s="2">
        <v>22519.4</v>
      </c>
      <c r="L610" s="5">
        <v>357187778</v>
      </c>
    </row>
    <row r="611" spans="1:12" x14ac:dyDescent="0.3">
      <c r="A611" s="20">
        <v>45397</v>
      </c>
      <c r="B611" s="23">
        <v>8422</v>
      </c>
      <c r="C611" s="3">
        <v>8680.6</v>
      </c>
      <c r="D611" s="3">
        <v>8256.2999999999993</v>
      </c>
      <c r="E611" s="3">
        <v>8602.6</v>
      </c>
      <c r="F611" s="4">
        <v>148794</v>
      </c>
      <c r="G611" s="20">
        <v>45397</v>
      </c>
      <c r="H611" s="38">
        <v>22339.05</v>
      </c>
      <c r="I611" s="2">
        <v>22427.45</v>
      </c>
      <c r="J611" s="2">
        <v>22259.55</v>
      </c>
      <c r="K611" s="2">
        <v>22272.5</v>
      </c>
      <c r="L611" s="5">
        <v>355465814</v>
      </c>
    </row>
    <row r="612" spans="1:12" x14ac:dyDescent="0.3">
      <c r="A612" s="20">
        <v>45398</v>
      </c>
      <c r="B612" s="23">
        <v>8602.6</v>
      </c>
      <c r="C612" s="3">
        <v>8678.35</v>
      </c>
      <c r="D612" s="3">
        <v>8401</v>
      </c>
      <c r="E612" s="3">
        <v>8462.7000000000007</v>
      </c>
      <c r="F612" s="4">
        <v>104206</v>
      </c>
      <c r="G612" s="20">
        <v>45398</v>
      </c>
      <c r="H612" s="38">
        <v>22125.3</v>
      </c>
      <c r="I612" s="2">
        <v>22213.75</v>
      </c>
      <c r="J612" s="2">
        <v>22079.45</v>
      </c>
      <c r="K612" s="2">
        <v>22147.9</v>
      </c>
      <c r="L612" s="5">
        <v>317267066</v>
      </c>
    </row>
    <row r="613" spans="1:12" x14ac:dyDescent="0.3">
      <c r="A613" s="20">
        <v>45400</v>
      </c>
      <c r="B613" s="23">
        <v>8523.35</v>
      </c>
      <c r="C613" s="3">
        <v>8708</v>
      </c>
      <c r="D613" s="3">
        <v>8458</v>
      </c>
      <c r="E613" s="3">
        <v>8509.2000000000007</v>
      </c>
      <c r="F613" s="4">
        <v>207373</v>
      </c>
      <c r="G613" s="20">
        <v>45400</v>
      </c>
      <c r="H613" s="38">
        <v>22212.35</v>
      </c>
      <c r="I613" s="2">
        <v>22326.5</v>
      </c>
      <c r="J613" s="2">
        <v>21961.7</v>
      </c>
      <c r="K613" s="2">
        <v>21995.85</v>
      </c>
      <c r="L613" s="5">
        <v>456906707</v>
      </c>
    </row>
    <row r="614" spans="1:12" x14ac:dyDescent="0.3">
      <c r="A614" s="20">
        <v>45401</v>
      </c>
      <c r="B614" s="23">
        <v>8470.6</v>
      </c>
      <c r="C614" s="3">
        <v>8568.9500000000007</v>
      </c>
      <c r="D614" s="3">
        <v>8408</v>
      </c>
      <c r="E614" s="3">
        <v>8526.9</v>
      </c>
      <c r="F614" s="4">
        <v>96371</v>
      </c>
      <c r="G614" s="20">
        <v>45401</v>
      </c>
      <c r="H614" s="38">
        <v>21861.5</v>
      </c>
      <c r="I614" s="2">
        <v>22179.55</v>
      </c>
      <c r="J614" s="2">
        <v>21777.65</v>
      </c>
      <c r="K614" s="2">
        <v>22147</v>
      </c>
      <c r="L614" s="5">
        <v>362530569</v>
      </c>
    </row>
    <row r="615" spans="1:12" x14ac:dyDescent="0.3">
      <c r="A615" s="20">
        <v>45404</v>
      </c>
      <c r="B615" s="23">
        <v>8679.85</v>
      </c>
      <c r="C615" s="3">
        <v>8679.85</v>
      </c>
      <c r="D615" s="3">
        <v>8501</v>
      </c>
      <c r="E615" s="3">
        <v>8517.5</v>
      </c>
      <c r="F615" s="4">
        <v>144074</v>
      </c>
      <c r="G615" s="20">
        <v>45404</v>
      </c>
      <c r="H615" s="38">
        <v>22336.9</v>
      </c>
      <c r="I615" s="2">
        <v>22375.65</v>
      </c>
      <c r="J615" s="2">
        <v>22198.15</v>
      </c>
      <c r="K615" s="2">
        <v>22336.400000000001</v>
      </c>
      <c r="L615" s="5">
        <v>279259571</v>
      </c>
    </row>
    <row r="616" spans="1:12" x14ac:dyDescent="0.3">
      <c r="A616" s="20">
        <v>45405</v>
      </c>
      <c r="B616" s="23">
        <v>8594.4</v>
      </c>
      <c r="C616" s="3">
        <v>8837.6</v>
      </c>
      <c r="D616" s="3">
        <v>8498.6</v>
      </c>
      <c r="E616" s="3">
        <v>8642.4500000000007</v>
      </c>
      <c r="F616" s="4">
        <v>211017</v>
      </c>
      <c r="G616" s="20">
        <v>45405</v>
      </c>
      <c r="H616" s="38">
        <v>22447.05</v>
      </c>
      <c r="I616" s="2">
        <v>22447.55</v>
      </c>
      <c r="J616" s="2">
        <v>22349.45</v>
      </c>
      <c r="K616" s="2">
        <v>22368</v>
      </c>
      <c r="L616" s="5">
        <v>231520813</v>
      </c>
    </row>
    <row r="617" spans="1:12" x14ac:dyDescent="0.3">
      <c r="A617" s="20">
        <v>45406</v>
      </c>
      <c r="B617" s="23">
        <v>8740</v>
      </c>
      <c r="C617" s="3">
        <v>8824.25</v>
      </c>
      <c r="D617" s="3">
        <v>8600</v>
      </c>
      <c r="E617" s="3">
        <v>8794.35</v>
      </c>
      <c r="F617" s="4">
        <v>147750</v>
      </c>
      <c r="G617" s="20">
        <v>45406</v>
      </c>
      <c r="H617" s="38">
        <v>22421.55</v>
      </c>
      <c r="I617" s="2">
        <v>22476.45</v>
      </c>
      <c r="J617" s="2">
        <v>22384</v>
      </c>
      <c r="K617" s="2">
        <v>22402.400000000001</v>
      </c>
      <c r="L617" s="5">
        <v>235898642</v>
      </c>
    </row>
    <row r="618" spans="1:12" x14ac:dyDescent="0.3">
      <c r="A618" s="20">
        <v>45407</v>
      </c>
      <c r="B618" s="23">
        <v>8800.35</v>
      </c>
      <c r="C618" s="3">
        <v>8849.9500000000007</v>
      </c>
      <c r="D618" s="3">
        <v>8702</v>
      </c>
      <c r="E618" s="3">
        <v>8801.6</v>
      </c>
      <c r="F618" s="4">
        <v>101575</v>
      </c>
      <c r="G618" s="20">
        <v>45407</v>
      </c>
      <c r="H618" s="38">
        <v>22316.9</v>
      </c>
      <c r="I618" s="2">
        <v>22625.95</v>
      </c>
      <c r="J618" s="2">
        <v>22305.25</v>
      </c>
      <c r="K618" s="2">
        <v>22570.35</v>
      </c>
      <c r="L618" s="5">
        <v>475044740</v>
      </c>
    </row>
    <row r="619" spans="1:12" x14ac:dyDescent="0.3">
      <c r="A619" s="20">
        <v>45408</v>
      </c>
      <c r="B619" s="23">
        <v>8800</v>
      </c>
      <c r="C619" s="3">
        <v>8849.9</v>
      </c>
      <c r="D619" s="3">
        <v>8755</v>
      </c>
      <c r="E619" s="3">
        <v>8784.7000000000007</v>
      </c>
      <c r="F619" s="4">
        <v>55519</v>
      </c>
      <c r="G619" s="20">
        <v>45408</v>
      </c>
      <c r="H619" s="38">
        <v>22620.400000000001</v>
      </c>
      <c r="I619" s="2">
        <v>22620.400000000001</v>
      </c>
      <c r="J619" s="2">
        <v>22385.55</v>
      </c>
      <c r="K619" s="2">
        <v>22419.95</v>
      </c>
      <c r="L619" s="5">
        <v>329887340</v>
      </c>
    </row>
    <row r="620" spans="1:12" x14ac:dyDescent="0.3">
      <c r="A620" s="20">
        <v>45411</v>
      </c>
      <c r="B620" s="23">
        <v>8830</v>
      </c>
      <c r="C620" s="3">
        <v>9025.9500000000007</v>
      </c>
      <c r="D620" s="3">
        <v>8807.7000000000007</v>
      </c>
      <c r="E620" s="3">
        <v>8842.4</v>
      </c>
      <c r="F620" s="4">
        <v>85032</v>
      </c>
      <c r="G620" s="20">
        <v>45411</v>
      </c>
      <c r="H620" s="38">
        <v>22475.55</v>
      </c>
      <c r="I620" s="2">
        <v>22655.8</v>
      </c>
      <c r="J620" s="2">
        <v>22441.9</v>
      </c>
      <c r="K620" s="2">
        <v>22643.4</v>
      </c>
      <c r="L620" s="5">
        <v>291957361</v>
      </c>
    </row>
    <row r="621" spans="1:12" x14ac:dyDescent="0.3">
      <c r="A621" s="20">
        <v>45412</v>
      </c>
      <c r="B621" s="23">
        <v>8929.85</v>
      </c>
      <c r="C621" s="3">
        <v>9007</v>
      </c>
      <c r="D621" s="3">
        <v>8842.5</v>
      </c>
      <c r="E621" s="3">
        <v>8968.15</v>
      </c>
      <c r="F621" s="4">
        <v>138795</v>
      </c>
      <c r="G621" s="20">
        <v>45412</v>
      </c>
      <c r="H621" s="38">
        <v>22679.65</v>
      </c>
      <c r="I621" s="2">
        <v>22783.35</v>
      </c>
      <c r="J621" s="2">
        <v>22568.400000000001</v>
      </c>
      <c r="K621" s="2">
        <v>22604.85</v>
      </c>
      <c r="L621" s="5">
        <v>361859375</v>
      </c>
    </row>
    <row r="622" spans="1:12" x14ac:dyDescent="0.3">
      <c r="A622" s="20">
        <v>45414</v>
      </c>
      <c r="B622" s="23">
        <v>8989.2999999999993</v>
      </c>
      <c r="C622" s="3">
        <v>8997</v>
      </c>
      <c r="D622" s="3">
        <v>8800</v>
      </c>
      <c r="E622" s="3">
        <v>8877.7999999999993</v>
      </c>
      <c r="F622" s="4">
        <v>103135</v>
      </c>
      <c r="G622" s="20">
        <v>45414</v>
      </c>
      <c r="H622" s="38">
        <v>22567.85</v>
      </c>
      <c r="I622" s="2">
        <v>22710.5</v>
      </c>
      <c r="J622" s="2">
        <v>22567.85</v>
      </c>
      <c r="K622" s="2">
        <v>22648.2</v>
      </c>
      <c r="L622" s="5">
        <v>445909456</v>
      </c>
    </row>
    <row r="623" spans="1:12" x14ac:dyDescent="0.3">
      <c r="A623" s="20">
        <v>45415</v>
      </c>
      <c r="B623" s="23">
        <v>8939</v>
      </c>
      <c r="C623" s="3">
        <v>9060</v>
      </c>
      <c r="D623" s="3">
        <v>8892.1</v>
      </c>
      <c r="E623" s="3">
        <v>8999.9</v>
      </c>
      <c r="F623" s="4">
        <v>109813</v>
      </c>
      <c r="G623" s="20">
        <v>45415</v>
      </c>
      <c r="H623" s="38">
        <v>22766.35</v>
      </c>
      <c r="I623" s="2">
        <v>22794.7</v>
      </c>
      <c r="J623" s="2">
        <v>22348.05</v>
      </c>
      <c r="K623" s="2">
        <v>22475.85</v>
      </c>
      <c r="L623" s="5">
        <v>438060727</v>
      </c>
    </row>
    <row r="624" spans="1:12" x14ac:dyDescent="0.3">
      <c r="A624" s="20">
        <v>45418</v>
      </c>
      <c r="B624" s="23">
        <v>9098.7999999999993</v>
      </c>
      <c r="C624" s="3">
        <v>9098.85</v>
      </c>
      <c r="D624" s="3">
        <v>8800</v>
      </c>
      <c r="E624" s="3">
        <v>9026.4</v>
      </c>
      <c r="F624" s="4">
        <v>96286</v>
      </c>
      <c r="G624" s="20">
        <v>45418</v>
      </c>
      <c r="H624" s="38">
        <v>22561.599999999999</v>
      </c>
      <c r="I624" s="2">
        <v>22588.799999999999</v>
      </c>
      <c r="J624" s="2">
        <v>22409.45</v>
      </c>
      <c r="K624" s="2">
        <v>22442.7</v>
      </c>
      <c r="L624" s="5">
        <v>320255789</v>
      </c>
    </row>
    <row r="625" spans="1:12" x14ac:dyDescent="0.3">
      <c r="A625" s="20">
        <v>45419</v>
      </c>
      <c r="B625" s="23">
        <v>8950</v>
      </c>
      <c r="C625" s="3">
        <v>9026.4</v>
      </c>
      <c r="D625" s="3">
        <v>8600</v>
      </c>
      <c r="E625" s="3">
        <v>8650.75</v>
      </c>
      <c r="F625" s="4">
        <v>112997</v>
      </c>
      <c r="G625" s="20">
        <v>45419</v>
      </c>
      <c r="H625" s="38">
        <v>22489.75</v>
      </c>
      <c r="I625" s="2">
        <v>22499.05</v>
      </c>
      <c r="J625" s="2">
        <v>22232.05</v>
      </c>
      <c r="K625" s="2">
        <v>22302.5</v>
      </c>
      <c r="L625" s="5">
        <v>297815469</v>
      </c>
    </row>
    <row r="626" spans="1:12" x14ac:dyDescent="0.3">
      <c r="A626" s="20">
        <v>45420</v>
      </c>
      <c r="B626" s="23">
        <v>8650.75</v>
      </c>
      <c r="C626" s="3">
        <v>8732.6</v>
      </c>
      <c r="D626" s="3">
        <v>8520</v>
      </c>
      <c r="E626" s="3">
        <v>8683.9</v>
      </c>
      <c r="F626" s="4">
        <v>87692</v>
      </c>
      <c r="G626" s="20">
        <v>45420</v>
      </c>
      <c r="H626" s="38">
        <v>22231.200000000001</v>
      </c>
      <c r="I626" s="2">
        <v>22368.65</v>
      </c>
      <c r="J626" s="2">
        <v>22185.200000000001</v>
      </c>
      <c r="K626" s="2">
        <v>22302.5</v>
      </c>
      <c r="L626" s="5">
        <v>277438692</v>
      </c>
    </row>
    <row r="627" spans="1:12" x14ac:dyDescent="0.3">
      <c r="A627" s="20">
        <v>45421</v>
      </c>
      <c r="B627" s="23">
        <v>8683.9</v>
      </c>
      <c r="C627" s="3">
        <v>8912.6</v>
      </c>
      <c r="D627" s="3">
        <v>8651</v>
      </c>
      <c r="E627" s="3">
        <v>8712.85</v>
      </c>
      <c r="F627" s="4">
        <v>159916</v>
      </c>
      <c r="G627" s="20">
        <v>45421</v>
      </c>
      <c r="H627" s="38">
        <v>22224.799999999999</v>
      </c>
      <c r="I627" s="2">
        <v>22307.75</v>
      </c>
      <c r="J627" s="2">
        <v>21932.400000000001</v>
      </c>
      <c r="K627" s="2">
        <v>21957.5</v>
      </c>
      <c r="L627" s="5">
        <v>331327454</v>
      </c>
    </row>
    <row r="628" spans="1:12" x14ac:dyDescent="0.3">
      <c r="A628" s="20">
        <v>45422</v>
      </c>
      <c r="B628" s="23">
        <v>8833</v>
      </c>
      <c r="C628" s="3">
        <v>8900</v>
      </c>
      <c r="D628" s="3">
        <v>8589.5499999999993</v>
      </c>
      <c r="E628" s="3">
        <v>8862.4</v>
      </c>
      <c r="F628" s="4">
        <v>69609</v>
      </c>
      <c r="G628" s="20">
        <v>45422</v>
      </c>
      <c r="H628" s="38">
        <v>21990.95</v>
      </c>
      <c r="I628" s="2">
        <v>22131.3</v>
      </c>
      <c r="J628" s="2">
        <v>21950.3</v>
      </c>
      <c r="K628" s="2">
        <v>22055.200000000001</v>
      </c>
      <c r="L628" s="5">
        <v>265804411</v>
      </c>
    </row>
    <row r="629" spans="1:12" x14ac:dyDescent="0.3">
      <c r="A629" s="20">
        <v>45425</v>
      </c>
      <c r="B629" s="23">
        <v>8899.9</v>
      </c>
      <c r="C629" s="3">
        <v>8920</v>
      </c>
      <c r="D629" s="3">
        <v>8638</v>
      </c>
      <c r="E629" s="3">
        <v>8675.5499999999993</v>
      </c>
      <c r="F629" s="4">
        <v>74460</v>
      </c>
      <c r="G629" s="20">
        <v>45425</v>
      </c>
      <c r="H629" s="38">
        <v>22027.95</v>
      </c>
      <c r="I629" s="2">
        <v>22131.65</v>
      </c>
      <c r="J629" s="2">
        <v>21821.05</v>
      </c>
      <c r="K629" s="2">
        <v>22104.05</v>
      </c>
      <c r="L629" s="5">
        <v>278186886</v>
      </c>
    </row>
    <row r="630" spans="1:12" x14ac:dyDescent="0.3">
      <c r="A630" s="20">
        <v>45426</v>
      </c>
      <c r="B630" s="23">
        <v>8679</v>
      </c>
      <c r="C630" s="3">
        <v>8775.5499999999993</v>
      </c>
      <c r="D630" s="3">
        <v>8531.6</v>
      </c>
      <c r="E630" s="3">
        <v>8597.7000000000007</v>
      </c>
      <c r="F630" s="4">
        <v>89280</v>
      </c>
      <c r="G630" s="20">
        <v>45426</v>
      </c>
      <c r="H630" s="38">
        <v>22112.9</v>
      </c>
      <c r="I630" s="2">
        <v>22270.05</v>
      </c>
      <c r="J630" s="2">
        <v>22081.25</v>
      </c>
      <c r="K630" s="2">
        <v>22217.85</v>
      </c>
      <c r="L630" s="5">
        <v>230238941</v>
      </c>
    </row>
    <row r="631" spans="1:12" x14ac:dyDescent="0.3">
      <c r="A631" s="20">
        <v>45427</v>
      </c>
      <c r="B631" s="23">
        <v>8599.9</v>
      </c>
      <c r="C631" s="3">
        <v>8635.7000000000007</v>
      </c>
      <c r="D631" s="3">
        <v>8301</v>
      </c>
      <c r="E631" s="3">
        <v>8355.4</v>
      </c>
      <c r="F631" s="4">
        <v>244363</v>
      </c>
      <c r="G631" s="20">
        <v>45427</v>
      </c>
      <c r="H631" s="38">
        <v>22255.599999999999</v>
      </c>
      <c r="I631" s="2">
        <v>22297.55</v>
      </c>
      <c r="J631" s="2">
        <v>22151.75</v>
      </c>
      <c r="K631" s="2">
        <v>22200.55</v>
      </c>
      <c r="L631" s="5">
        <v>231935478</v>
      </c>
    </row>
    <row r="632" spans="1:12" x14ac:dyDescent="0.3">
      <c r="A632" s="20">
        <v>45428</v>
      </c>
      <c r="B632" s="23">
        <v>8445.7999999999993</v>
      </c>
      <c r="C632" s="3">
        <v>8450</v>
      </c>
      <c r="D632" s="3">
        <v>8205</v>
      </c>
      <c r="E632" s="3">
        <v>8299.75</v>
      </c>
      <c r="F632" s="4">
        <v>243044</v>
      </c>
      <c r="G632" s="20">
        <v>45428</v>
      </c>
      <c r="H632" s="38">
        <v>22319.200000000001</v>
      </c>
      <c r="I632" s="2">
        <v>22432.25</v>
      </c>
      <c r="J632" s="2">
        <v>22054.55</v>
      </c>
      <c r="K632" s="2">
        <v>22403.85</v>
      </c>
      <c r="L632" s="5">
        <v>368945092</v>
      </c>
    </row>
    <row r="633" spans="1:12" x14ac:dyDescent="0.3">
      <c r="A633" s="20">
        <v>45429</v>
      </c>
      <c r="B633" s="23">
        <v>8368.1</v>
      </c>
      <c r="C633" s="3">
        <v>9098.9500000000007</v>
      </c>
      <c r="D633" s="3">
        <v>8362</v>
      </c>
      <c r="E633" s="3">
        <v>8983.4500000000007</v>
      </c>
      <c r="F633" s="4">
        <v>479075</v>
      </c>
      <c r="G633" s="20">
        <v>45429</v>
      </c>
      <c r="H633" s="38">
        <v>22415.25</v>
      </c>
      <c r="I633" s="2">
        <v>22502.15</v>
      </c>
      <c r="J633" s="2">
        <v>22345.65</v>
      </c>
      <c r="K633" s="2">
        <v>22466.1</v>
      </c>
      <c r="L633" s="5">
        <v>242654570</v>
      </c>
    </row>
    <row r="634" spans="1:12" x14ac:dyDescent="0.3">
      <c r="A634" s="20">
        <v>45430</v>
      </c>
      <c r="B634" s="23">
        <v>8999</v>
      </c>
      <c r="C634" s="3">
        <v>9050</v>
      </c>
      <c r="D634" s="3">
        <v>8950</v>
      </c>
      <c r="E634" s="3">
        <v>8976.7999999999993</v>
      </c>
      <c r="F634" s="4">
        <v>7150</v>
      </c>
      <c r="G634" s="20">
        <v>45430</v>
      </c>
      <c r="H634" s="38">
        <v>22512.85</v>
      </c>
      <c r="I634" s="2">
        <v>22520.25</v>
      </c>
      <c r="J634" s="2">
        <v>22470.05</v>
      </c>
      <c r="K634" s="2">
        <v>22502</v>
      </c>
      <c r="L634" s="5">
        <v>19064566</v>
      </c>
    </row>
    <row r="635" spans="1:12" x14ac:dyDescent="0.3">
      <c r="A635" s="20">
        <v>45433</v>
      </c>
      <c r="B635" s="23">
        <v>8970</v>
      </c>
      <c r="C635" s="3">
        <v>9499</v>
      </c>
      <c r="D635" s="3">
        <v>8875.7999999999993</v>
      </c>
      <c r="E635" s="3">
        <v>9447.2999999999993</v>
      </c>
      <c r="F635" s="4">
        <v>320496</v>
      </c>
      <c r="G635" s="20">
        <v>45433</v>
      </c>
      <c r="H635" s="38">
        <v>22404.55</v>
      </c>
      <c r="I635" s="2">
        <v>22591.1</v>
      </c>
      <c r="J635" s="2">
        <v>22404.55</v>
      </c>
      <c r="K635" s="2">
        <v>22529.05</v>
      </c>
      <c r="L635" s="5">
        <v>347591587</v>
      </c>
    </row>
    <row r="636" spans="1:12" x14ac:dyDescent="0.3">
      <c r="A636" s="20">
        <v>45434</v>
      </c>
      <c r="B636" s="23">
        <v>9520.0499999999993</v>
      </c>
      <c r="C636" s="3">
        <v>10055.450000000001</v>
      </c>
      <c r="D636" s="3">
        <v>9520.0499999999993</v>
      </c>
      <c r="E636" s="3">
        <v>9945.9</v>
      </c>
      <c r="F636" s="4">
        <v>441083</v>
      </c>
      <c r="G636" s="20">
        <v>45434</v>
      </c>
      <c r="H636" s="38">
        <v>22576.6</v>
      </c>
      <c r="I636" s="2">
        <v>22629.5</v>
      </c>
      <c r="J636" s="2">
        <v>22483.15</v>
      </c>
      <c r="K636" s="2">
        <v>22597.8</v>
      </c>
      <c r="L636" s="5">
        <v>290345590</v>
      </c>
    </row>
    <row r="637" spans="1:12" x14ac:dyDescent="0.3">
      <c r="A637" s="20">
        <v>45435</v>
      </c>
      <c r="B637" s="23">
        <v>10050</v>
      </c>
      <c r="C637" s="3">
        <v>10250</v>
      </c>
      <c r="D637" s="3">
        <v>9940</v>
      </c>
      <c r="E637" s="3">
        <v>10114.450000000001</v>
      </c>
      <c r="F637" s="4">
        <v>277369</v>
      </c>
      <c r="G637" s="20">
        <v>45435</v>
      </c>
      <c r="H637" s="38">
        <v>22614.1</v>
      </c>
      <c r="I637" s="2">
        <v>22993.599999999999</v>
      </c>
      <c r="J637" s="2">
        <v>22577.45</v>
      </c>
      <c r="K637" s="2">
        <v>22967.65</v>
      </c>
      <c r="L637" s="5">
        <v>369767547</v>
      </c>
    </row>
    <row r="638" spans="1:12" x14ac:dyDescent="0.3">
      <c r="A638" s="20">
        <v>45436</v>
      </c>
      <c r="B638" s="23">
        <v>10150</v>
      </c>
      <c r="C638" s="3">
        <v>10450</v>
      </c>
      <c r="D638" s="3">
        <v>9934.35</v>
      </c>
      <c r="E638" s="3">
        <v>10007.299999999999</v>
      </c>
      <c r="F638" s="4">
        <v>319376</v>
      </c>
      <c r="G638" s="20">
        <v>45436</v>
      </c>
      <c r="H638" s="38">
        <v>22930.75</v>
      </c>
      <c r="I638" s="2">
        <v>23026.400000000001</v>
      </c>
      <c r="J638" s="2">
        <v>22908</v>
      </c>
      <c r="K638" s="2">
        <v>22957.1</v>
      </c>
      <c r="L638" s="5">
        <v>261927120</v>
      </c>
    </row>
    <row r="639" spans="1:12" x14ac:dyDescent="0.3">
      <c r="A639" s="20">
        <v>45439</v>
      </c>
      <c r="B639" s="23">
        <v>10071.9</v>
      </c>
      <c r="C639" s="3">
        <v>10100.799999999999</v>
      </c>
      <c r="D639" s="3">
        <v>9652.5499999999993</v>
      </c>
      <c r="E639" s="3">
        <v>9686.85</v>
      </c>
      <c r="F639" s="4">
        <v>244541</v>
      </c>
      <c r="G639" s="20">
        <v>45439</v>
      </c>
      <c r="H639" s="38">
        <v>23038.95</v>
      </c>
      <c r="I639" s="2">
        <v>23110.799999999999</v>
      </c>
      <c r="J639" s="2">
        <v>22871.200000000001</v>
      </c>
      <c r="K639" s="2">
        <v>22932.45</v>
      </c>
      <c r="L639" s="5">
        <v>260006078</v>
      </c>
    </row>
    <row r="640" spans="1:12" x14ac:dyDescent="0.3">
      <c r="A640" s="20">
        <v>45440</v>
      </c>
      <c r="B640" s="23">
        <v>9760</v>
      </c>
      <c r="C640" s="3">
        <v>9760.9</v>
      </c>
      <c r="D640" s="3">
        <v>9347.6</v>
      </c>
      <c r="E640" s="3">
        <v>9393.75</v>
      </c>
      <c r="F640" s="4">
        <v>228167</v>
      </c>
      <c r="G640" s="20">
        <v>45440</v>
      </c>
      <c r="H640" s="38">
        <v>22977.15</v>
      </c>
      <c r="I640" s="2">
        <v>22998.55</v>
      </c>
      <c r="J640" s="2">
        <v>22858.5</v>
      </c>
      <c r="K640" s="2">
        <v>22888.15</v>
      </c>
      <c r="L640" s="5">
        <v>217890750</v>
      </c>
    </row>
    <row r="641" spans="1:12" x14ac:dyDescent="0.3">
      <c r="A641" s="20">
        <v>45441</v>
      </c>
      <c r="B641" s="23">
        <v>9419.7999999999993</v>
      </c>
      <c r="C641" s="3">
        <v>9498.9500000000007</v>
      </c>
      <c r="D641" s="3">
        <v>9170</v>
      </c>
      <c r="E641" s="3">
        <v>9239.85</v>
      </c>
      <c r="F641" s="4">
        <v>214104</v>
      </c>
      <c r="G641" s="20">
        <v>45441</v>
      </c>
      <c r="H641" s="38">
        <v>22762.75</v>
      </c>
      <c r="I641" s="2">
        <v>22825.5</v>
      </c>
      <c r="J641" s="2">
        <v>22685.45</v>
      </c>
      <c r="K641" s="2">
        <v>22704.7</v>
      </c>
      <c r="L641" s="5">
        <v>269932784</v>
      </c>
    </row>
    <row r="642" spans="1:12" x14ac:dyDescent="0.3">
      <c r="A642" s="20">
        <v>45442</v>
      </c>
      <c r="B642" s="23">
        <v>9278</v>
      </c>
      <c r="C642" s="3">
        <v>9655</v>
      </c>
      <c r="D642" s="3">
        <v>9106.5</v>
      </c>
      <c r="E642" s="3">
        <v>9173.75</v>
      </c>
      <c r="F642" s="4">
        <v>454441</v>
      </c>
      <c r="G642" s="20">
        <v>45442</v>
      </c>
      <c r="H642" s="38">
        <v>22617.45</v>
      </c>
      <c r="I642" s="2">
        <v>22705.75</v>
      </c>
      <c r="J642" s="2">
        <v>22417</v>
      </c>
      <c r="K642" s="2">
        <v>22488.65</v>
      </c>
      <c r="L642" s="5">
        <v>373374457</v>
      </c>
    </row>
    <row r="643" spans="1:12" x14ac:dyDescent="0.3">
      <c r="A643" s="20">
        <v>45443</v>
      </c>
      <c r="B643" s="23">
        <v>9488</v>
      </c>
      <c r="C643" s="3">
        <v>9800</v>
      </c>
      <c r="D643" s="3">
        <v>9224.15</v>
      </c>
      <c r="E643" s="3">
        <v>9370.5</v>
      </c>
      <c r="F643" s="4">
        <v>3479937</v>
      </c>
      <c r="G643" s="20">
        <v>45443</v>
      </c>
      <c r="H643" s="38">
        <v>22568.1</v>
      </c>
      <c r="I643" s="2">
        <v>22653.75</v>
      </c>
      <c r="J643" s="2">
        <v>22465.1</v>
      </c>
      <c r="K643" s="2">
        <v>22530.7</v>
      </c>
      <c r="L643" s="5">
        <v>572122639</v>
      </c>
    </row>
    <row r="644" spans="1:12" x14ac:dyDescent="0.3">
      <c r="A644" s="20">
        <v>45446</v>
      </c>
      <c r="B644" s="23">
        <v>9818.9</v>
      </c>
      <c r="C644" s="3">
        <v>10110</v>
      </c>
      <c r="D644" s="3">
        <v>9617.9500000000007</v>
      </c>
      <c r="E644" s="3">
        <v>9860.2999999999993</v>
      </c>
      <c r="F644" s="4">
        <v>324563</v>
      </c>
      <c r="G644" s="20">
        <v>45446</v>
      </c>
      <c r="H644" s="38">
        <v>23337.9</v>
      </c>
      <c r="I644" s="2">
        <v>23338.7</v>
      </c>
      <c r="J644" s="2">
        <v>23062.3</v>
      </c>
      <c r="K644" s="2">
        <v>23263.9</v>
      </c>
      <c r="L644" s="5">
        <v>569425569</v>
      </c>
    </row>
    <row r="645" spans="1:12" x14ac:dyDescent="0.3">
      <c r="A645" s="20">
        <v>45447</v>
      </c>
      <c r="B645" s="23">
        <v>10000</v>
      </c>
      <c r="C645" s="3">
        <v>10000</v>
      </c>
      <c r="D645" s="3">
        <v>7888.25</v>
      </c>
      <c r="E645" s="3">
        <v>8705.6</v>
      </c>
      <c r="F645" s="4">
        <v>363871</v>
      </c>
      <c r="G645" s="20">
        <v>45447</v>
      </c>
      <c r="H645" s="38">
        <v>23179.5</v>
      </c>
      <c r="I645" s="2">
        <v>23179.5</v>
      </c>
      <c r="J645" s="2">
        <v>21281.45</v>
      </c>
      <c r="K645" s="2">
        <v>21884.5</v>
      </c>
      <c r="L645" s="5">
        <v>1006105058</v>
      </c>
    </row>
    <row r="646" spans="1:12" x14ac:dyDescent="0.3">
      <c r="A646" s="20">
        <v>45448</v>
      </c>
      <c r="B646" s="23">
        <v>8917.75</v>
      </c>
      <c r="C646" s="3">
        <v>9082.7000000000007</v>
      </c>
      <c r="D646" s="3">
        <v>8457.5499999999993</v>
      </c>
      <c r="E646" s="3">
        <v>8962.7999999999993</v>
      </c>
      <c r="F646" s="4">
        <v>217466</v>
      </c>
      <c r="G646" s="20">
        <v>45448</v>
      </c>
      <c r="H646" s="38">
        <v>22128.35</v>
      </c>
      <c r="I646" s="2">
        <v>22670.400000000001</v>
      </c>
      <c r="J646" s="2">
        <v>21791.95</v>
      </c>
      <c r="K646" s="2">
        <v>22620.35</v>
      </c>
      <c r="L646" s="5">
        <v>638487077</v>
      </c>
    </row>
    <row r="647" spans="1:12" x14ac:dyDescent="0.3">
      <c r="A647" s="20">
        <v>45449</v>
      </c>
      <c r="B647" s="23">
        <v>8940</v>
      </c>
      <c r="C647" s="3">
        <v>9200</v>
      </c>
      <c r="D647" s="3">
        <v>8870.2000000000007</v>
      </c>
      <c r="E647" s="3">
        <v>9131.7000000000007</v>
      </c>
      <c r="F647" s="4">
        <v>241713</v>
      </c>
      <c r="G647" s="20">
        <v>45449</v>
      </c>
      <c r="H647" s="38">
        <v>22798.6</v>
      </c>
      <c r="I647" s="2">
        <v>22910.15</v>
      </c>
      <c r="J647" s="2">
        <v>22642.6</v>
      </c>
      <c r="K647" s="2">
        <v>22821.4</v>
      </c>
      <c r="L647" s="5">
        <v>480413289</v>
      </c>
    </row>
    <row r="648" spans="1:12" x14ac:dyDescent="0.3">
      <c r="A648" s="20">
        <v>45450</v>
      </c>
      <c r="B648" s="23">
        <v>9199.85</v>
      </c>
      <c r="C648" s="3">
        <v>9350</v>
      </c>
      <c r="D648" s="3">
        <v>9134</v>
      </c>
      <c r="E648" s="3">
        <v>9295</v>
      </c>
      <c r="F648" s="4">
        <v>92975</v>
      </c>
      <c r="G648" s="20">
        <v>45450</v>
      </c>
      <c r="H648" s="38">
        <v>22821.85</v>
      </c>
      <c r="I648" s="2">
        <v>23320.2</v>
      </c>
      <c r="J648" s="2">
        <v>22789.05</v>
      </c>
      <c r="K648" s="2">
        <v>23290.15</v>
      </c>
      <c r="L648" s="5">
        <v>473554898</v>
      </c>
    </row>
    <row r="649" spans="1:12" x14ac:dyDescent="0.3">
      <c r="A649" s="20">
        <v>45453</v>
      </c>
      <c r="B649" s="23">
        <v>9388.9</v>
      </c>
      <c r="C649" s="3">
        <v>9460</v>
      </c>
      <c r="D649" s="3">
        <v>9282.0499999999993</v>
      </c>
      <c r="E649" s="3">
        <v>9331.2999999999993</v>
      </c>
      <c r="F649" s="4">
        <v>57838</v>
      </c>
      <c r="G649" s="20">
        <v>45453</v>
      </c>
      <c r="H649" s="38">
        <v>23319.15</v>
      </c>
      <c r="I649" s="2">
        <v>23411.9</v>
      </c>
      <c r="J649" s="2">
        <v>23227.15</v>
      </c>
      <c r="K649" s="2">
        <v>23259.200000000001</v>
      </c>
      <c r="L649" s="5">
        <v>304392368</v>
      </c>
    </row>
    <row r="650" spans="1:12" x14ac:dyDescent="0.3">
      <c r="A650" s="20">
        <v>45454</v>
      </c>
      <c r="B650" s="23">
        <v>9399.85</v>
      </c>
      <c r="C650" s="3">
        <v>9695</v>
      </c>
      <c r="D650" s="3">
        <v>9350.1</v>
      </c>
      <c r="E650" s="3">
        <v>9530.0499999999993</v>
      </c>
      <c r="F650" s="4">
        <v>110610</v>
      </c>
      <c r="G650" s="20">
        <v>45454</v>
      </c>
      <c r="H650" s="38">
        <v>23283.75</v>
      </c>
      <c r="I650" s="2">
        <v>23389.45</v>
      </c>
      <c r="J650" s="2">
        <v>23206.65</v>
      </c>
      <c r="K650" s="2">
        <v>23264.85</v>
      </c>
      <c r="L650" s="5">
        <v>305185666</v>
      </c>
    </row>
    <row r="651" spans="1:12" x14ac:dyDescent="0.3">
      <c r="A651" s="20">
        <v>45455</v>
      </c>
      <c r="B651" s="23">
        <v>9603</v>
      </c>
      <c r="C651" s="3">
        <v>9603</v>
      </c>
      <c r="D651" s="3">
        <v>9250</v>
      </c>
      <c r="E651" s="3">
        <v>9399.7000000000007</v>
      </c>
      <c r="F651" s="4">
        <v>94537</v>
      </c>
      <c r="G651" s="20">
        <v>45455</v>
      </c>
      <c r="H651" s="38">
        <v>23344.45</v>
      </c>
      <c r="I651" s="2">
        <v>23441.95</v>
      </c>
      <c r="J651" s="2">
        <v>23295.95</v>
      </c>
      <c r="K651" s="2">
        <v>23322.95</v>
      </c>
      <c r="L651" s="5">
        <v>295630910</v>
      </c>
    </row>
    <row r="652" spans="1:12" x14ac:dyDescent="0.3">
      <c r="A652" s="20">
        <v>45456</v>
      </c>
      <c r="B652" s="23">
        <v>9479.9</v>
      </c>
      <c r="C652" s="3">
        <v>9839.9500000000007</v>
      </c>
      <c r="D652" s="3">
        <v>9479.85</v>
      </c>
      <c r="E652" s="3">
        <v>9739.35</v>
      </c>
      <c r="F652" s="4">
        <v>123463</v>
      </c>
      <c r="G652" s="20">
        <v>45456</v>
      </c>
      <c r="H652" s="38">
        <v>23480.95</v>
      </c>
      <c r="I652" s="2">
        <v>23481.05</v>
      </c>
      <c r="J652" s="2">
        <v>23353.9</v>
      </c>
      <c r="K652" s="2">
        <v>23398.9</v>
      </c>
      <c r="L652" s="5">
        <v>268279841</v>
      </c>
    </row>
    <row r="653" spans="1:12" x14ac:dyDescent="0.3">
      <c r="A653" s="20">
        <v>45457</v>
      </c>
      <c r="B653" s="23">
        <v>9867.9500000000007</v>
      </c>
      <c r="C653" s="3">
        <v>9972</v>
      </c>
      <c r="D653" s="3">
        <v>9701</v>
      </c>
      <c r="E653" s="3">
        <v>9898.15</v>
      </c>
      <c r="F653" s="4">
        <v>108116</v>
      </c>
      <c r="G653" s="20">
        <v>45457</v>
      </c>
      <c r="H653" s="38">
        <v>23464.95</v>
      </c>
      <c r="I653" s="2">
        <v>23490.400000000001</v>
      </c>
      <c r="J653" s="2">
        <v>23334.25</v>
      </c>
      <c r="K653" s="2">
        <v>23465.599999999999</v>
      </c>
      <c r="L653" s="5">
        <v>223086741</v>
      </c>
    </row>
    <row r="654" spans="1:12" x14ac:dyDescent="0.3">
      <c r="A654" s="20">
        <v>45461</v>
      </c>
      <c r="B654" s="23">
        <v>10225</v>
      </c>
      <c r="C654" s="3">
        <v>10225</v>
      </c>
      <c r="D654" s="3">
        <v>9980</v>
      </c>
      <c r="E654" s="3">
        <v>10053</v>
      </c>
      <c r="F654" s="4">
        <v>153806</v>
      </c>
      <c r="G654" s="20">
        <v>45461</v>
      </c>
      <c r="H654" s="38">
        <v>23570.799999999999</v>
      </c>
      <c r="I654" s="2">
        <v>23579.05</v>
      </c>
      <c r="J654" s="2">
        <v>23499.7</v>
      </c>
      <c r="K654" s="2">
        <v>23557.9</v>
      </c>
      <c r="L654" s="5">
        <v>272207297</v>
      </c>
    </row>
    <row r="655" spans="1:12" x14ac:dyDescent="0.3">
      <c r="A655" s="20">
        <v>45462</v>
      </c>
      <c r="B655" s="23">
        <v>10100</v>
      </c>
      <c r="C655" s="3">
        <v>10209.35</v>
      </c>
      <c r="D655" s="3">
        <v>9750.0499999999993</v>
      </c>
      <c r="E655" s="3">
        <v>9867.9500000000007</v>
      </c>
      <c r="F655" s="4">
        <v>102267</v>
      </c>
      <c r="G655" s="20">
        <v>45462</v>
      </c>
      <c r="H655" s="38">
        <v>23629.85</v>
      </c>
      <c r="I655" s="2">
        <v>23664</v>
      </c>
      <c r="J655" s="2">
        <v>23412.9</v>
      </c>
      <c r="K655" s="2">
        <v>23516</v>
      </c>
      <c r="L655" s="5">
        <v>328811255</v>
      </c>
    </row>
    <row r="656" spans="1:12" x14ac:dyDescent="0.3">
      <c r="A656" s="20">
        <v>45463</v>
      </c>
      <c r="B656" s="23">
        <v>9929</v>
      </c>
      <c r="C656" s="3">
        <v>9929</v>
      </c>
      <c r="D656" s="3">
        <v>9733</v>
      </c>
      <c r="E656" s="3">
        <v>9795.7000000000007</v>
      </c>
      <c r="F656" s="4">
        <v>71977</v>
      </c>
      <c r="G656" s="20">
        <v>45463</v>
      </c>
      <c r="H656" s="38">
        <v>23586.15</v>
      </c>
      <c r="I656" s="2">
        <v>23624</v>
      </c>
      <c r="J656" s="2">
        <v>23442.6</v>
      </c>
      <c r="K656" s="2">
        <v>23567</v>
      </c>
      <c r="L656" s="5">
        <v>280336970</v>
      </c>
    </row>
    <row r="657" spans="1:12" x14ac:dyDescent="0.3">
      <c r="A657" s="20">
        <v>45464</v>
      </c>
      <c r="B657" s="23">
        <v>9820</v>
      </c>
      <c r="C657" s="3">
        <v>10126.9</v>
      </c>
      <c r="D657" s="3">
        <v>9732.5499999999993</v>
      </c>
      <c r="E657" s="3">
        <v>10036.950000000001</v>
      </c>
      <c r="F657" s="4">
        <v>118876</v>
      </c>
      <c r="G657" s="20">
        <v>45464</v>
      </c>
      <c r="H657" s="38">
        <v>23661.15</v>
      </c>
      <c r="I657" s="2">
        <v>23667.1</v>
      </c>
      <c r="J657" s="2">
        <v>23398.2</v>
      </c>
      <c r="K657" s="2">
        <v>23501.1</v>
      </c>
      <c r="L657" s="5">
        <v>609877803</v>
      </c>
    </row>
    <row r="658" spans="1:12" x14ac:dyDescent="0.3">
      <c r="A658" s="20">
        <v>45467</v>
      </c>
      <c r="B658" s="23">
        <v>9990.0499999999993</v>
      </c>
      <c r="C658" s="3">
        <v>10088.700000000001</v>
      </c>
      <c r="D658" s="3">
        <v>9838.5</v>
      </c>
      <c r="E658" s="3">
        <v>10001.200000000001</v>
      </c>
      <c r="F658" s="4">
        <v>73933</v>
      </c>
      <c r="G658" s="20">
        <v>45467</v>
      </c>
      <c r="H658" s="38">
        <v>23382.3</v>
      </c>
      <c r="I658" s="2">
        <v>23558.1</v>
      </c>
      <c r="J658" s="2">
        <v>23350</v>
      </c>
      <c r="K658" s="2">
        <v>23537.85</v>
      </c>
      <c r="L658" s="5">
        <v>239358460</v>
      </c>
    </row>
    <row r="659" spans="1:12" x14ac:dyDescent="0.3">
      <c r="A659" s="20">
        <v>45468</v>
      </c>
      <c r="B659" s="23">
        <v>9975</v>
      </c>
      <c r="C659" s="3">
        <v>10187</v>
      </c>
      <c r="D659" s="3">
        <v>9899.9500000000007</v>
      </c>
      <c r="E659" s="3">
        <v>9993.25</v>
      </c>
      <c r="F659" s="4">
        <v>73289</v>
      </c>
      <c r="G659" s="20">
        <v>45468</v>
      </c>
      <c r="H659" s="38">
        <v>23577.1</v>
      </c>
      <c r="I659" s="2">
        <v>23754.15</v>
      </c>
      <c r="J659" s="2">
        <v>23562.05</v>
      </c>
      <c r="K659" s="2">
        <v>23721.3</v>
      </c>
      <c r="L659" s="5">
        <v>298111025</v>
      </c>
    </row>
    <row r="660" spans="1:12" x14ac:dyDescent="0.3">
      <c r="A660" s="20">
        <v>45469</v>
      </c>
      <c r="B660" s="23">
        <v>9990.0499999999993</v>
      </c>
      <c r="C660" s="3">
        <v>10009.950000000001</v>
      </c>
      <c r="D660" s="3">
        <v>9840</v>
      </c>
      <c r="E660" s="3">
        <v>9908.7999999999993</v>
      </c>
      <c r="F660" s="4">
        <v>56554</v>
      </c>
      <c r="G660" s="20">
        <v>45469</v>
      </c>
      <c r="H660" s="38">
        <v>23723.1</v>
      </c>
      <c r="I660" s="2">
        <v>23889.9</v>
      </c>
      <c r="J660" s="2">
        <v>23670.45</v>
      </c>
      <c r="K660" s="2">
        <v>23868.799999999999</v>
      </c>
      <c r="L660" s="5">
        <v>287824687</v>
      </c>
    </row>
    <row r="661" spans="1:12" x14ac:dyDescent="0.3">
      <c r="A661" s="20">
        <v>45470</v>
      </c>
      <c r="B661" s="23">
        <v>9908</v>
      </c>
      <c r="C661" s="3">
        <v>9993.5499999999993</v>
      </c>
      <c r="D661" s="3">
        <v>9810</v>
      </c>
      <c r="E661" s="3">
        <v>9832.65</v>
      </c>
      <c r="F661" s="4">
        <v>69297</v>
      </c>
      <c r="G661" s="20">
        <v>45470</v>
      </c>
      <c r="H661" s="38">
        <v>23881.55</v>
      </c>
      <c r="I661" s="2">
        <v>24087.45</v>
      </c>
      <c r="J661" s="2">
        <v>23805.4</v>
      </c>
      <c r="K661" s="2">
        <v>24044.5</v>
      </c>
      <c r="L661" s="5">
        <v>515227010</v>
      </c>
    </row>
    <row r="662" spans="1:12" x14ac:dyDescent="0.3">
      <c r="A662" s="20">
        <v>45471</v>
      </c>
      <c r="B662" s="23">
        <v>9896</v>
      </c>
      <c r="C662" s="3">
        <v>10119.4</v>
      </c>
      <c r="D662" s="3">
        <v>9801</v>
      </c>
      <c r="E662" s="3">
        <v>10020.799999999999</v>
      </c>
      <c r="F662" s="4">
        <v>189308</v>
      </c>
      <c r="G662" s="20">
        <v>45471</v>
      </c>
      <c r="H662" s="38">
        <v>24085.9</v>
      </c>
      <c r="I662" s="2">
        <v>24174</v>
      </c>
      <c r="J662" s="2">
        <v>23985.8</v>
      </c>
      <c r="K662" s="2">
        <v>24010.6</v>
      </c>
      <c r="L662" s="5">
        <v>354779832</v>
      </c>
    </row>
    <row r="663" spans="1:12" x14ac:dyDescent="0.3">
      <c r="A663" s="20">
        <v>45474</v>
      </c>
      <c r="B663" s="23">
        <v>10074.049999999999</v>
      </c>
      <c r="C663" s="3">
        <v>10148.85</v>
      </c>
      <c r="D663" s="3">
        <v>9925</v>
      </c>
      <c r="E663" s="3">
        <v>10098.6</v>
      </c>
      <c r="F663" s="4">
        <v>115824</v>
      </c>
      <c r="G663" s="20">
        <v>45474</v>
      </c>
      <c r="H663" s="38">
        <v>23992.95</v>
      </c>
      <c r="I663" s="2">
        <v>24164</v>
      </c>
      <c r="J663" s="2">
        <v>23992.7</v>
      </c>
      <c r="K663" s="2">
        <v>24141.95</v>
      </c>
      <c r="L663" s="5">
        <v>242468081</v>
      </c>
    </row>
    <row r="664" spans="1:12" x14ac:dyDescent="0.3">
      <c r="A664" s="20">
        <v>45475</v>
      </c>
      <c r="B664" s="23">
        <v>10220</v>
      </c>
      <c r="C664" s="3">
        <v>11190</v>
      </c>
      <c r="D664" s="3">
        <v>10201.200000000001</v>
      </c>
      <c r="E664" s="3">
        <v>11019.1</v>
      </c>
      <c r="F664" s="4">
        <v>720096</v>
      </c>
      <c r="G664" s="20">
        <v>45475</v>
      </c>
      <c r="H664" s="38">
        <v>24228.75</v>
      </c>
      <c r="I664" s="2">
        <v>24236.35</v>
      </c>
      <c r="J664" s="2">
        <v>24056.400000000001</v>
      </c>
      <c r="K664" s="2">
        <v>24123.85</v>
      </c>
      <c r="L664" s="5">
        <v>309629240</v>
      </c>
    </row>
    <row r="665" spans="1:12" x14ac:dyDescent="0.3">
      <c r="A665" s="20">
        <v>45476</v>
      </c>
      <c r="B665" s="23">
        <v>11153</v>
      </c>
      <c r="C665" s="3">
        <v>12539.25</v>
      </c>
      <c r="D665" s="3">
        <v>10725</v>
      </c>
      <c r="E665" s="3">
        <v>11476.1</v>
      </c>
      <c r="F665" s="4">
        <v>427607</v>
      </c>
      <c r="G665" s="20">
        <v>45476</v>
      </c>
      <c r="H665" s="38">
        <v>24291.75</v>
      </c>
      <c r="I665" s="2">
        <v>24309.15</v>
      </c>
      <c r="J665" s="2">
        <v>24207.1</v>
      </c>
      <c r="K665" s="2">
        <v>24286.5</v>
      </c>
      <c r="L665" s="5">
        <v>289201551</v>
      </c>
    </row>
    <row r="666" spans="1:12" x14ac:dyDescent="0.3">
      <c r="A666" s="20">
        <v>45477</v>
      </c>
      <c r="B666" s="23">
        <v>12000</v>
      </c>
      <c r="C666" s="3">
        <v>12379.95</v>
      </c>
      <c r="D666" s="3">
        <v>11720</v>
      </c>
      <c r="E666" s="3">
        <v>12170.25</v>
      </c>
      <c r="F666" s="4">
        <v>248372</v>
      </c>
      <c r="G666" s="20">
        <v>45477</v>
      </c>
      <c r="H666" s="38">
        <v>24369.95</v>
      </c>
      <c r="I666" s="2">
        <v>24401</v>
      </c>
      <c r="J666" s="2">
        <v>24281</v>
      </c>
      <c r="K666" s="2">
        <v>24302.15</v>
      </c>
      <c r="L666" s="5">
        <v>251189844</v>
      </c>
    </row>
    <row r="667" spans="1:12" x14ac:dyDescent="0.3">
      <c r="A667" s="20">
        <v>45478</v>
      </c>
      <c r="B667" s="23">
        <v>12400</v>
      </c>
      <c r="C667" s="3">
        <v>12460.9</v>
      </c>
      <c r="D667" s="3">
        <v>11835.5</v>
      </c>
      <c r="E667" s="3">
        <v>12160.65</v>
      </c>
      <c r="F667" s="4">
        <v>145570</v>
      </c>
      <c r="G667" s="20">
        <v>45478</v>
      </c>
      <c r="H667" s="38">
        <v>24213.35</v>
      </c>
      <c r="I667" s="2">
        <v>24363</v>
      </c>
      <c r="J667" s="2">
        <v>24168.85</v>
      </c>
      <c r="K667" s="2">
        <v>24323.85</v>
      </c>
      <c r="L667" s="5">
        <v>298381204</v>
      </c>
    </row>
    <row r="668" spans="1:12" x14ac:dyDescent="0.3">
      <c r="A668" s="20">
        <v>45481</v>
      </c>
      <c r="B668" s="23">
        <v>12238.75</v>
      </c>
      <c r="C668" s="3">
        <v>12300</v>
      </c>
      <c r="D668" s="3">
        <v>11950.05</v>
      </c>
      <c r="E668" s="3">
        <v>12217.65</v>
      </c>
      <c r="F668" s="4">
        <v>89757</v>
      </c>
      <c r="G668" s="20">
        <v>45481</v>
      </c>
      <c r="H668" s="38">
        <v>24329.45</v>
      </c>
      <c r="I668" s="2">
        <v>24344.6</v>
      </c>
      <c r="J668" s="2">
        <v>24240.55</v>
      </c>
      <c r="K668" s="2">
        <v>24320.55</v>
      </c>
      <c r="L668" s="5">
        <v>266299131</v>
      </c>
    </row>
    <row r="669" spans="1:12" x14ac:dyDescent="0.3">
      <c r="A669" s="20">
        <v>45482</v>
      </c>
      <c r="B669" s="23">
        <v>12260.1</v>
      </c>
      <c r="C669" s="3">
        <v>12340</v>
      </c>
      <c r="D669" s="3">
        <v>11901.05</v>
      </c>
      <c r="E669" s="3">
        <v>12055.8</v>
      </c>
      <c r="F669" s="4">
        <v>68974</v>
      </c>
      <c r="G669" s="20">
        <v>45482</v>
      </c>
      <c r="H669" s="38">
        <v>24351</v>
      </c>
      <c r="I669" s="2">
        <v>24443.599999999999</v>
      </c>
      <c r="J669" s="2">
        <v>24331.9</v>
      </c>
      <c r="K669" s="2">
        <v>24433.200000000001</v>
      </c>
      <c r="L669" s="5">
        <v>250537091</v>
      </c>
    </row>
    <row r="670" spans="1:12" x14ac:dyDescent="0.3">
      <c r="A670" s="20">
        <v>45483</v>
      </c>
      <c r="B670" s="23">
        <v>12096</v>
      </c>
      <c r="C670" s="3">
        <v>12666</v>
      </c>
      <c r="D670" s="3">
        <v>11800</v>
      </c>
      <c r="E670" s="3">
        <v>12362.15</v>
      </c>
      <c r="F670" s="4">
        <v>78031</v>
      </c>
      <c r="G670" s="20">
        <v>45483</v>
      </c>
      <c r="H670" s="38">
        <v>24459.85</v>
      </c>
      <c r="I670" s="2">
        <v>24461.05</v>
      </c>
      <c r="J670" s="2">
        <v>24141.8</v>
      </c>
      <c r="K670" s="2">
        <v>24324.45</v>
      </c>
      <c r="L670" s="5">
        <v>292263786</v>
      </c>
    </row>
    <row r="671" spans="1:12" x14ac:dyDescent="0.3">
      <c r="A671" s="20">
        <v>45484</v>
      </c>
      <c r="B671" s="23">
        <v>12605</v>
      </c>
      <c r="C671" s="3">
        <v>13298</v>
      </c>
      <c r="D671" s="3">
        <v>12108.2</v>
      </c>
      <c r="E671" s="3">
        <v>12252.35</v>
      </c>
      <c r="F671" s="4">
        <v>238453</v>
      </c>
      <c r="G671" s="20">
        <v>45484</v>
      </c>
      <c r="H671" s="38">
        <v>24396.55</v>
      </c>
      <c r="I671" s="2">
        <v>24402.65</v>
      </c>
      <c r="J671" s="2">
        <v>24193.75</v>
      </c>
      <c r="K671" s="2">
        <v>24315.95</v>
      </c>
      <c r="L671" s="5">
        <v>306404194</v>
      </c>
    </row>
    <row r="672" spans="1:12" x14ac:dyDescent="0.3">
      <c r="A672" s="20">
        <v>45485</v>
      </c>
      <c r="B672" s="23">
        <v>12369</v>
      </c>
      <c r="C672" s="3">
        <v>12517.2</v>
      </c>
      <c r="D672" s="3">
        <v>11870</v>
      </c>
      <c r="E672" s="3">
        <v>11996.6</v>
      </c>
      <c r="F672" s="4">
        <v>138528</v>
      </c>
      <c r="G672" s="20">
        <v>45485</v>
      </c>
      <c r="H672" s="38">
        <v>24387.95</v>
      </c>
      <c r="I672" s="2">
        <v>24592.2</v>
      </c>
      <c r="J672" s="2">
        <v>24331.15</v>
      </c>
      <c r="K672" s="2">
        <v>24502.15</v>
      </c>
      <c r="L672" s="5">
        <v>325823474</v>
      </c>
    </row>
    <row r="673" spans="1:12" x14ac:dyDescent="0.3">
      <c r="A673" s="20">
        <v>45488</v>
      </c>
      <c r="B673" s="23">
        <v>12133.75</v>
      </c>
      <c r="C673" s="3">
        <v>12249.9</v>
      </c>
      <c r="D673" s="3">
        <v>11703</v>
      </c>
      <c r="E673" s="3">
        <v>12013.1</v>
      </c>
      <c r="F673" s="4">
        <v>62556</v>
      </c>
      <c r="G673" s="20">
        <v>45488</v>
      </c>
      <c r="H673" s="38">
        <v>24587.599999999999</v>
      </c>
      <c r="I673" s="2">
        <v>24635.05</v>
      </c>
      <c r="J673" s="2">
        <v>24522.75</v>
      </c>
      <c r="K673" s="2">
        <v>24586.7</v>
      </c>
      <c r="L673" s="5">
        <v>305395934</v>
      </c>
    </row>
    <row r="674" spans="1:12" x14ac:dyDescent="0.3">
      <c r="A674" s="20">
        <v>45489</v>
      </c>
      <c r="B674" s="23">
        <v>12156.65</v>
      </c>
      <c r="C674" s="3">
        <v>12179.85</v>
      </c>
      <c r="D674" s="3">
        <v>11714.1</v>
      </c>
      <c r="E674" s="3">
        <v>11780.95</v>
      </c>
      <c r="F674" s="4">
        <v>80305</v>
      </c>
      <c r="G674" s="20">
        <v>45489</v>
      </c>
      <c r="H674" s="38">
        <v>24615.9</v>
      </c>
      <c r="I674" s="2">
        <v>24661.25</v>
      </c>
      <c r="J674" s="2">
        <v>24587.65</v>
      </c>
      <c r="K674" s="2">
        <v>24613</v>
      </c>
      <c r="L674" s="5">
        <v>283212233</v>
      </c>
    </row>
    <row r="675" spans="1:12" x14ac:dyDescent="0.3">
      <c r="A675" s="20">
        <v>45491</v>
      </c>
      <c r="B675" s="23">
        <v>11750</v>
      </c>
      <c r="C675" s="3">
        <v>11915.25</v>
      </c>
      <c r="D675" s="3">
        <v>11130.05</v>
      </c>
      <c r="E675" s="3">
        <v>11305.75</v>
      </c>
      <c r="F675" s="4">
        <v>118522</v>
      </c>
      <c r="G675" s="20">
        <v>45491</v>
      </c>
      <c r="H675" s="38">
        <v>24543.8</v>
      </c>
      <c r="I675" s="2">
        <v>24837.75</v>
      </c>
      <c r="J675" s="2">
        <v>24504.45</v>
      </c>
      <c r="K675" s="2">
        <v>24800.85</v>
      </c>
      <c r="L675" s="5">
        <v>350924425</v>
      </c>
    </row>
    <row r="676" spans="1:12" x14ac:dyDescent="0.3">
      <c r="A676" s="20">
        <v>45492</v>
      </c>
      <c r="B676" s="23">
        <v>11305.75</v>
      </c>
      <c r="C676" s="3">
        <v>11410.2</v>
      </c>
      <c r="D676" s="3">
        <v>10718.65</v>
      </c>
      <c r="E676" s="3">
        <v>10869.25</v>
      </c>
      <c r="F676" s="4">
        <v>90784</v>
      </c>
      <c r="G676" s="20">
        <v>45492</v>
      </c>
      <c r="H676" s="38">
        <v>24853.8</v>
      </c>
      <c r="I676" s="2">
        <v>24854.799999999999</v>
      </c>
      <c r="J676" s="2">
        <v>24508.15</v>
      </c>
      <c r="K676" s="2">
        <v>24530.9</v>
      </c>
      <c r="L676" s="5">
        <v>343772965</v>
      </c>
    </row>
    <row r="677" spans="1:12" x14ac:dyDescent="0.3">
      <c r="A677" s="20">
        <v>45495</v>
      </c>
      <c r="B677" s="23">
        <v>10822.35</v>
      </c>
      <c r="C677" s="3">
        <v>11140</v>
      </c>
      <c r="D677" s="3">
        <v>10616</v>
      </c>
      <c r="E677" s="3">
        <v>10911.4</v>
      </c>
      <c r="F677" s="4">
        <v>80249</v>
      </c>
      <c r="G677" s="20">
        <v>45495</v>
      </c>
      <c r="H677" s="38">
        <v>24445.75</v>
      </c>
      <c r="I677" s="2">
        <v>24595.200000000001</v>
      </c>
      <c r="J677" s="2">
        <v>24362.3</v>
      </c>
      <c r="K677" s="2">
        <v>24509.25</v>
      </c>
      <c r="L677" s="5">
        <v>324190553</v>
      </c>
    </row>
    <row r="678" spans="1:12" x14ac:dyDescent="0.3">
      <c r="A678" s="20">
        <v>45496</v>
      </c>
      <c r="B678" s="23">
        <v>11047.8</v>
      </c>
      <c r="C678" s="3">
        <v>11175</v>
      </c>
      <c r="D678" s="3">
        <v>10450</v>
      </c>
      <c r="E678" s="3">
        <v>10721.95</v>
      </c>
      <c r="F678" s="4">
        <v>70596</v>
      </c>
      <c r="G678" s="20">
        <v>45496</v>
      </c>
      <c r="H678" s="38">
        <v>24568.9</v>
      </c>
      <c r="I678" s="2">
        <v>24582.55</v>
      </c>
      <c r="J678" s="2">
        <v>24074.2</v>
      </c>
      <c r="K678" s="2">
        <v>24479.05</v>
      </c>
      <c r="L678" s="5">
        <v>436408768</v>
      </c>
    </row>
    <row r="679" spans="1:12" x14ac:dyDescent="0.3">
      <c r="A679" s="20">
        <v>45497</v>
      </c>
      <c r="B679" s="23">
        <v>10749.55</v>
      </c>
      <c r="C679" s="3">
        <v>10897.45</v>
      </c>
      <c r="D679" s="3">
        <v>10460</v>
      </c>
      <c r="E679" s="3">
        <v>10563.85</v>
      </c>
      <c r="F679" s="4">
        <v>70257</v>
      </c>
      <c r="G679" s="20">
        <v>45497</v>
      </c>
      <c r="H679" s="38">
        <v>24444.95</v>
      </c>
      <c r="I679" s="2">
        <v>24504.25</v>
      </c>
      <c r="J679" s="2">
        <v>24307.25</v>
      </c>
      <c r="K679" s="2">
        <v>24413.5</v>
      </c>
      <c r="L679" s="5">
        <v>366616574</v>
      </c>
    </row>
    <row r="680" spans="1:12" x14ac:dyDescent="0.3">
      <c r="A680" s="20">
        <v>45498</v>
      </c>
      <c r="B680" s="23">
        <v>10500</v>
      </c>
      <c r="C680" s="3">
        <v>10566.25</v>
      </c>
      <c r="D680" s="3">
        <v>9981.0499999999993</v>
      </c>
      <c r="E680" s="3">
        <v>10194.65</v>
      </c>
      <c r="F680" s="4">
        <v>118953</v>
      </c>
      <c r="G680" s="20">
        <v>45498</v>
      </c>
      <c r="H680" s="38">
        <v>24230.95</v>
      </c>
      <c r="I680" s="2">
        <v>24426.15</v>
      </c>
      <c r="J680" s="2">
        <v>24210.799999999999</v>
      </c>
      <c r="K680" s="2">
        <v>24406.1</v>
      </c>
      <c r="L680" s="5">
        <v>391821970</v>
      </c>
    </row>
    <row r="681" spans="1:12" x14ac:dyDescent="0.3">
      <c r="A681" s="20">
        <v>45499</v>
      </c>
      <c r="B681" s="23">
        <v>10200.049999999999</v>
      </c>
      <c r="C681" s="3">
        <v>11449</v>
      </c>
      <c r="D681" s="3">
        <v>10200.049999999999</v>
      </c>
      <c r="E681" s="3">
        <v>10966.8</v>
      </c>
      <c r="F681" s="4">
        <v>205308</v>
      </c>
      <c r="G681" s="20">
        <v>45499</v>
      </c>
      <c r="H681" s="38">
        <v>24423.35</v>
      </c>
      <c r="I681" s="2">
        <v>24861.15</v>
      </c>
      <c r="J681" s="2">
        <v>24410.9</v>
      </c>
      <c r="K681" s="2">
        <v>24834.85</v>
      </c>
      <c r="L681" s="5">
        <v>383826136</v>
      </c>
    </row>
    <row r="682" spans="1:12" x14ac:dyDescent="0.3">
      <c r="A682" s="20">
        <v>45502</v>
      </c>
      <c r="B682" s="23">
        <v>11188.35</v>
      </c>
      <c r="C682" s="3">
        <v>11298.3</v>
      </c>
      <c r="D682" s="3">
        <v>10690</v>
      </c>
      <c r="E682" s="3">
        <v>10885.05</v>
      </c>
      <c r="F682" s="4">
        <v>160843</v>
      </c>
      <c r="G682" s="20">
        <v>45502</v>
      </c>
      <c r="H682" s="38">
        <v>24943.3</v>
      </c>
      <c r="I682" s="2">
        <v>24999.75</v>
      </c>
      <c r="J682" s="2">
        <v>24774.6</v>
      </c>
      <c r="K682" s="2">
        <v>24836.1</v>
      </c>
      <c r="L682" s="5">
        <v>354966070</v>
      </c>
    </row>
    <row r="683" spans="1:12" x14ac:dyDescent="0.3">
      <c r="A683" s="20">
        <v>45503</v>
      </c>
      <c r="B683" s="23">
        <v>10929</v>
      </c>
      <c r="C683" s="3">
        <v>10999.95</v>
      </c>
      <c r="D683" s="3">
        <v>10754.85</v>
      </c>
      <c r="E683" s="3">
        <v>10865.8</v>
      </c>
      <c r="F683" s="4">
        <v>56154</v>
      </c>
      <c r="G683" s="20">
        <v>45503</v>
      </c>
      <c r="H683" s="38">
        <v>24839.4</v>
      </c>
      <c r="I683" s="2">
        <v>24971.75</v>
      </c>
      <c r="J683" s="2">
        <v>24798.65</v>
      </c>
      <c r="K683" s="2">
        <v>24857.3</v>
      </c>
      <c r="L683" s="5">
        <v>384989431</v>
      </c>
    </row>
    <row r="684" spans="1:12" x14ac:dyDescent="0.3">
      <c r="A684" s="20">
        <v>45504</v>
      </c>
      <c r="B684" s="23">
        <v>10876</v>
      </c>
      <c r="C684" s="3">
        <v>10897</v>
      </c>
      <c r="D684" s="3">
        <v>10649.6</v>
      </c>
      <c r="E684" s="3">
        <v>10783.4</v>
      </c>
      <c r="F684" s="4">
        <v>120606</v>
      </c>
      <c r="G684" s="20">
        <v>45504</v>
      </c>
      <c r="H684" s="38">
        <v>24886.7</v>
      </c>
      <c r="I684" s="2">
        <v>24984.6</v>
      </c>
      <c r="J684" s="2">
        <v>24856.5</v>
      </c>
      <c r="K684" s="2">
        <v>24951.15</v>
      </c>
      <c r="L684" s="5">
        <v>333646302</v>
      </c>
    </row>
    <row r="685" spans="1:12" x14ac:dyDescent="0.3">
      <c r="A685" s="20">
        <v>45505</v>
      </c>
      <c r="B685" s="23">
        <v>10849</v>
      </c>
      <c r="C685" s="3">
        <v>10850</v>
      </c>
      <c r="D685" s="3">
        <v>10659.9</v>
      </c>
      <c r="E685" s="3">
        <v>10719.95</v>
      </c>
      <c r="F685" s="4">
        <v>28417</v>
      </c>
      <c r="G685" s="20">
        <v>45505</v>
      </c>
      <c r="H685" s="38">
        <v>25030.95</v>
      </c>
      <c r="I685" s="2">
        <v>25078.3</v>
      </c>
      <c r="J685" s="2">
        <v>24956.400000000001</v>
      </c>
      <c r="K685" s="2">
        <v>25010.9</v>
      </c>
      <c r="L685" s="5">
        <v>431313292</v>
      </c>
    </row>
    <row r="686" spans="1:12" x14ac:dyDescent="0.3">
      <c r="A686" s="20">
        <v>45506</v>
      </c>
      <c r="B686" s="23">
        <v>10601.25</v>
      </c>
      <c r="C686" s="3">
        <v>10919.95</v>
      </c>
      <c r="D686" s="3">
        <v>10601.25</v>
      </c>
      <c r="E686" s="3">
        <v>10636.35</v>
      </c>
      <c r="F686" s="4">
        <v>55081</v>
      </c>
      <c r="G686" s="20">
        <v>45506</v>
      </c>
      <c r="H686" s="38">
        <v>24789</v>
      </c>
      <c r="I686" s="2">
        <v>24851.9</v>
      </c>
      <c r="J686" s="2">
        <v>24686.85</v>
      </c>
      <c r="K686" s="2">
        <v>24717.7</v>
      </c>
      <c r="L686" s="5">
        <v>345027881</v>
      </c>
    </row>
    <row r="687" spans="1:12" x14ac:dyDescent="0.3">
      <c r="A687" s="20">
        <v>45509</v>
      </c>
      <c r="B687" s="23">
        <v>10350</v>
      </c>
      <c r="C687" s="3">
        <v>10435</v>
      </c>
      <c r="D687" s="3">
        <v>10100.35</v>
      </c>
      <c r="E687" s="3">
        <v>10324.85</v>
      </c>
      <c r="F687" s="4">
        <v>82274</v>
      </c>
      <c r="G687" s="20">
        <v>45509</v>
      </c>
      <c r="H687" s="38">
        <v>24302.85</v>
      </c>
      <c r="I687" s="2">
        <v>24350.05</v>
      </c>
      <c r="J687" s="2">
        <v>23893.7</v>
      </c>
      <c r="K687" s="2">
        <v>24055.599999999999</v>
      </c>
      <c r="L687" s="5">
        <v>486994718</v>
      </c>
    </row>
    <row r="688" spans="1:12" x14ac:dyDescent="0.3">
      <c r="A688" s="20">
        <v>45510</v>
      </c>
      <c r="B688" s="23">
        <v>10400</v>
      </c>
      <c r="C688" s="3">
        <v>10850</v>
      </c>
      <c r="D688" s="3">
        <v>10110.15</v>
      </c>
      <c r="E688" s="3">
        <v>10185</v>
      </c>
      <c r="F688" s="4">
        <v>113696</v>
      </c>
      <c r="G688" s="20">
        <v>45510</v>
      </c>
      <c r="H688" s="38">
        <v>24189.85</v>
      </c>
      <c r="I688" s="2">
        <v>24382.6</v>
      </c>
      <c r="J688" s="2">
        <v>23960.400000000001</v>
      </c>
      <c r="K688" s="2">
        <v>23992.55</v>
      </c>
      <c r="L688" s="5">
        <v>312339387</v>
      </c>
    </row>
    <row r="689" spans="1:12" x14ac:dyDescent="0.3">
      <c r="A689" s="20">
        <v>45511</v>
      </c>
      <c r="B689" s="23">
        <v>10600</v>
      </c>
      <c r="C689" s="3">
        <v>10608.05</v>
      </c>
      <c r="D689" s="3">
        <v>10138.450000000001</v>
      </c>
      <c r="E689" s="3">
        <v>10218.75</v>
      </c>
      <c r="F689" s="4">
        <v>97568</v>
      </c>
      <c r="G689" s="20">
        <v>45511</v>
      </c>
      <c r="H689" s="38">
        <v>24289.4</v>
      </c>
      <c r="I689" s="2">
        <v>24337.7</v>
      </c>
      <c r="J689" s="2">
        <v>24184.9</v>
      </c>
      <c r="K689" s="2">
        <v>24297.5</v>
      </c>
      <c r="L689" s="5">
        <v>317564429</v>
      </c>
    </row>
    <row r="690" spans="1:12" x14ac:dyDescent="0.3">
      <c r="A690" s="20">
        <v>45512</v>
      </c>
      <c r="B690" s="23">
        <v>10218.75</v>
      </c>
      <c r="C690" s="3">
        <v>10360</v>
      </c>
      <c r="D690" s="3">
        <v>10080.049999999999</v>
      </c>
      <c r="E690" s="3">
        <v>10278.950000000001</v>
      </c>
      <c r="F690" s="4">
        <v>101780</v>
      </c>
      <c r="G690" s="20">
        <v>45512</v>
      </c>
      <c r="H690" s="38">
        <v>24248.55</v>
      </c>
      <c r="I690" s="2">
        <v>24340.5</v>
      </c>
      <c r="J690" s="2">
        <v>24079.7</v>
      </c>
      <c r="K690" s="2">
        <v>24117</v>
      </c>
      <c r="L690" s="5">
        <v>311875940</v>
      </c>
    </row>
    <row r="691" spans="1:12" x14ac:dyDescent="0.3">
      <c r="A691" s="20">
        <v>45513</v>
      </c>
      <c r="B691" s="23">
        <v>10327</v>
      </c>
      <c r="C691" s="3">
        <v>10444</v>
      </c>
      <c r="D691" s="3">
        <v>10278.049999999999</v>
      </c>
      <c r="E691" s="3">
        <v>10333.6</v>
      </c>
      <c r="F691" s="4">
        <v>29541</v>
      </c>
      <c r="G691" s="20">
        <v>45513</v>
      </c>
      <c r="H691" s="38">
        <v>24386.85</v>
      </c>
      <c r="I691" s="2">
        <v>24419.75</v>
      </c>
      <c r="J691" s="2">
        <v>24311.200000000001</v>
      </c>
      <c r="K691" s="2">
        <v>24367.5</v>
      </c>
      <c r="L691" s="5">
        <v>215129992</v>
      </c>
    </row>
    <row r="692" spans="1:12" x14ac:dyDescent="0.3">
      <c r="A692" s="20">
        <v>45516</v>
      </c>
      <c r="B692" s="23">
        <v>10250.049999999999</v>
      </c>
      <c r="C692" s="3">
        <v>10289.700000000001</v>
      </c>
      <c r="D692" s="3">
        <v>10118.15</v>
      </c>
      <c r="E692" s="3">
        <v>10185</v>
      </c>
      <c r="F692" s="4">
        <v>40147</v>
      </c>
      <c r="G692" s="20">
        <v>45516</v>
      </c>
      <c r="H692" s="38">
        <v>24320.05</v>
      </c>
      <c r="I692" s="2">
        <v>24472.799999999999</v>
      </c>
      <c r="J692" s="2">
        <v>24212.1</v>
      </c>
      <c r="K692" s="2">
        <v>24347</v>
      </c>
      <c r="L692" s="5">
        <v>279925100</v>
      </c>
    </row>
    <row r="693" spans="1:12" x14ac:dyDescent="0.3">
      <c r="A693" s="20">
        <v>45517</v>
      </c>
      <c r="B693" s="23">
        <v>10330</v>
      </c>
      <c r="C693" s="3">
        <v>10343.950000000001</v>
      </c>
      <c r="D693" s="3">
        <v>10000</v>
      </c>
      <c r="E693" s="3">
        <v>10063.9</v>
      </c>
      <c r="F693" s="4">
        <v>29943</v>
      </c>
      <c r="G693" s="20">
        <v>45517</v>
      </c>
      <c r="H693" s="38">
        <v>24342.35</v>
      </c>
      <c r="I693" s="2">
        <v>24359.95</v>
      </c>
      <c r="J693" s="2">
        <v>24116.5</v>
      </c>
      <c r="K693" s="2">
        <v>24139</v>
      </c>
      <c r="L693" s="5">
        <v>239727640</v>
      </c>
    </row>
    <row r="694" spans="1:12" x14ac:dyDescent="0.3">
      <c r="A694" s="20">
        <v>45518</v>
      </c>
      <c r="B694" s="23">
        <v>10101</v>
      </c>
      <c r="C694" s="3">
        <v>10195</v>
      </c>
      <c r="D694" s="3">
        <v>9967.5499999999993</v>
      </c>
      <c r="E694" s="3">
        <v>10162.549999999999</v>
      </c>
      <c r="F694" s="4">
        <v>82543</v>
      </c>
      <c r="G694" s="20">
        <v>45518</v>
      </c>
      <c r="H694" s="38">
        <v>24184.400000000001</v>
      </c>
      <c r="I694" s="2">
        <v>24196.5</v>
      </c>
      <c r="J694" s="2">
        <v>24099.7</v>
      </c>
      <c r="K694" s="2">
        <v>24143.75</v>
      </c>
      <c r="L694" s="5">
        <v>303254705</v>
      </c>
    </row>
    <row r="695" spans="1:12" x14ac:dyDescent="0.3">
      <c r="A695" s="20">
        <v>45520</v>
      </c>
      <c r="B695" s="23">
        <v>10243.9</v>
      </c>
      <c r="C695" s="3">
        <v>10510</v>
      </c>
      <c r="D695" s="3">
        <v>10150</v>
      </c>
      <c r="E695" s="3">
        <v>10497.45</v>
      </c>
      <c r="F695" s="4">
        <v>47832</v>
      </c>
      <c r="G695" s="20">
        <v>45520</v>
      </c>
      <c r="H695" s="38">
        <v>24334.85</v>
      </c>
      <c r="I695" s="2">
        <v>24563.9</v>
      </c>
      <c r="J695" s="2">
        <v>24204.5</v>
      </c>
      <c r="K695" s="2">
        <v>24541.15</v>
      </c>
      <c r="L695" s="5">
        <v>271611087</v>
      </c>
    </row>
    <row r="696" spans="1:12" x14ac:dyDescent="0.3">
      <c r="A696" s="20">
        <v>45523</v>
      </c>
      <c r="B696" s="23">
        <v>10580</v>
      </c>
      <c r="C696" s="3">
        <v>10592.75</v>
      </c>
      <c r="D696" s="3">
        <v>10300</v>
      </c>
      <c r="E696" s="3">
        <v>10387.25</v>
      </c>
      <c r="F696" s="4">
        <v>31244</v>
      </c>
      <c r="G696" s="20">
        <v>45523</v>
      </c>
      <c r="H696" s="38">
        <v>24636.35</v>
      </c>
      <c r="I696" s="2">
        <v>24638.799999999999</v>
      </c>
      <c r="J696" s="2">
        <v>24522.95</v>
      </c>
      <c r="K696" s="2">
        <v>24572.65</v>
      </c>
      <c r="L696" s="5">
        <v>243645503</v>
      </c>
    </row>
    <row r="697" spans="1:12" x14ac:dyDescent="0.3">
      <c r="A697" s="20">
        <v>45524</v>
      </c>
      <c r="B697" s="23">
        <v>10387.25</v>
      </c>
      <c r="C697" s="3">
        <v>10515.65</v>
      </c>
      <c r="D697" s="3">
        <v>10251</v>
      </c>
      <c r="E697" s="3">
        <v>10465.1</v>
      </c>
      <c r="F697" s="4">
        <v>25902</v>
      </c>
      <c r="G697" s="20">
        <v>45524</v>
      </c>
      <c r="H697" s="38">
        <v>24648.9</v>
      </c>
      <c r="I697" s="2">
        <v>24734.3</v>
      </c>
      <c r="J697" s="2">
        <v>24607.200000000001</v>
      </c>
      <c r="K697" s="2">
        <v>24698.85</v>
      </c>
      <c r="L697" s="5">
        <v>238318940</v>
      </c>
    </row>
    <row r="698" spans="1:12" x14ac:dyDescent="0.3">
      <c r="A698" s="20">
        <v>45525</v>
      </c>
      <c r="B698" s="23">
        <v>10499.95</v>
      </c>
      <c r="C698" s="3">
        <v>10499.95</v>
      </c>
      <c r="D698" s="3">
        <v>10200</v>
      </c>
      <c r="E698" s="3">
        <v>10254.549999999999</v>
      </c>
      <c r="F698" s="4">
        <v>27442</v>
      </c>
      <c r="G698" s="20">
        <v>45525</v>
      </c>
      <c r="H698" s="38">
        <v>24680.55</v>
      </c>
      <c r="I698" s="2">
        <v>24787.95</v>
      </c>
      <c r="J698" s="2">
        <v>24654.5</v>
      </c>
      <c r="K698" s="2">
        <v>24770.2</v>
      </c>
      <c r="L698" s="5">
        <v>257114212</v>
      </c>
    </row>
    <row r="699" spans="1:12" x14ac:dyDescent="0.3">
      <c r="A699" s="20">
        <v>45526</v>
      </c>
      <c r="B699" s="23">
        <v>10330</v>
      </c>
      <c r="C699" s="3">
        <v>10499.95</v>
      </c>
      <c r="D699" s="3">
        <v>10254.049999999999</v>
      </c>
      <c r="E699" s="3">
        <v>10395.5</v>
      </c>
      <c r="F699" s="4">
        <v>31174</v>
      </c>
      <c r="G699" s="20">
        <v>45526</v>
      </c>
      <c r="H699" s="38">
        <v>24863.4</v>
      </c>
      <c r="I699" s="2">
        <v>24867.35</v>
      </c>
      <c r="J699" s="2">
        <v>24784.45</v>
      </c>
      <c r="K699" s="2">
        <v>24811.5</v>
      </c>
      <c r="L699" s="5">
        <v>220345125</v>
      </c>
    </row>
    <row r="700" spans="1:12" x14ac:dyDescent="0.3">
      <c r="A700" s="20">
        <v>45527</v>
      </c>
      <c r="B700" s="23">
        <v>10493.5</v>
      </c>
      <c r="C700" s="3">
        <v>10696</v>
      </c>
      <c r="D700" s="3">
        <v>10401</v>
      </c>
      <c r="E700" s="3">
        <v>10622.8</v>
      </c>
      <c r="F700" s="4">
        <v>57001</v>
      </c>
      <c r="G700" s="20">
        <v>45527</v>
      </c>
      <c r="H700" s="38">
        <v>24845.4</v>
      </c>
      <c r="I700" s="2">
        <v>24858.400000000001</v>
      </c>
      <c r="J700" s="2">
        <v>24771.65</v>
      </c>
      <c r="K700" s="2">
        <v>24823.15</v>
      </c>
      <c r="L700" s="5">
        <v>206800655</v>
      </c>
    </row>
    <row r="701" spans="1:12" x14ac:dyDescent="0.3">
      <c r="A701" s="20">
        <v>45530</v>
      </c>
      <c r="B701" s="23">
        <v>10685</v>
      </c>
      <c r="C701" s="3">
        <v>10739.95</v>
      </c>
      <c r="D701" s="3">
        <v>10500</v>
      </c>
      <c r="E701" s="3">
        <v>10522.5</v>
      </c>
      <c r="F701" s="4">
        <v>36537</v>
      </c>
      <c r="G701" s="20">
        <v>45530</v>
      </c>
      <c r="H701" s="38">
        <v>24906.1</v>
      </c>
      <c r="I701" s="2">
        <v>25043.8</v>
      </c>
      <c r="J701" s="2">
        <v>24874.7</v>
      </c>
      <c r="K701" s="2">
        <v>25010.6</v>
      </c>
      <c r="L701" s="5">
        <v>210266456</v>
      </c>
    </row>
    <row r="702" spans="1:12" x14ac:dyDescent="0.3">
      <c r="A702" s="20">
        <v>45531</v>
      </c>
      <c r="B702" s="23">
        <v>10510.05</v>
      </c>
      <c r="C702" s="3">
        <v>10739</v>
      </c>
      <c r="D702" s="3">
        <v>10400</v>
      </c>
      <c r="E702" s="3">
        <v>10454.549999999999</v>
      </c>
      <c r="F702" s="4">
        <v>74214</v>
      </c>
      <c r="G702" s="20">
        <v>45531</v>
      </c>
      <c r="H702" s="38">
        <v>25024.799999999999</v>
      </c>
      <c r="I702" s="2">
        <v>25073.1</v>
      </c>
      <c r="J702" s="2">
        <v>24973.65</v>
      </c>
      <c r="K702" s="2">
        <v>25017.75</v>
      </c>
      <c r="L702" s="5">
        <v>223346636</v>
      </c>
    </row>
    <row r="703" spans="1:12" x14ac:dyDescent="0.3">
      <c r="A703" s="20">
        <v>45532</v>
      </c>
      <c r="B703" s="23">
        <v>10480</v>
      </c>
      <c r="C703" s="3">
        <v>10588</v>
      </c>
      <c r="D703" s="3">
        <v>10303.75</v>
      </c>
      <c r="E703" s="3">
        <v>10398.049999999999</v>
      </c>
      <c r="F703" s="4">
        <v>32638</v>
      </c>
      <c r="G703" s="20">
        <v>45532</v>
      </c>
      <c r="H703" s="38">
        <v>25030.799999999999</v>
      </c>
      <c r="I703" s="2">
        <v>25129.599999999999</v>
      </c>
      <c r="J703" s="2">
        <v>24964.65</v>
      </c>
      <c r="K703" s="2">
        <v>25052.35</v>
      </c>
      <c r="L703" s="5">
        <v>220419448</v>
      </c>
    </row>
    <row r="704" spans="1:12" x14ac:dyDescent="0.3">
      <c r="A704" s="20">
        <v>45533</v>
      </c>
      <c r="B704" s="23">
        <v>10398</v>
      </c>
      <c r="C704" s="3">
        <v>10548.85</v>
      </c>
      <c r="D704" s="3">
        <v>10155</v>
      </c>
      <c r="E704" s="3">
        <v>10407.65</v>
      </c>
      <c r="F704" s="4">
        <v>67802</v>
      </c>
      <c r="G704" s="20">
        <v>45533</v>
      </c>
      <c r="H704" s="38">
        <v>25035.3</v>
      </c>
      <c r="I704" s="2">
        <v>25192.9</v>
      </c>
      <c r="J704" s="2">
        <v>24998.5</v>
      </c>
      <c r="K704" s="2">
        <v>25151.95</v>
      </c>
      <c r="L704" s="5">
        <v>353993900</v>
      </c>
    </row>
    <row r="705" spans="1:12" x14ac:dyDescent="0.3">
      <c r="A705" s="20">
        <v>45534</v>
      </c>
      <c r="B705" s="23">
        <v>10490</v>
      </c>
      <c r="C705" s="3">
        <v>10935</v>
      </c>
      <c r="D705" s="3">
        <v>10407.65</v>
      </c>
      <c r="E705" s="3">
        <v>10729</v>
      </c>
      <c r="F705" s="4">
        <v>161562</v>
      </c>
      <c r="G705" s="20">
        <v>45534</v>
      </c>
      <c r="H705" s="38">
        <v>25249.7</v>
      </c>
      <c r="I705" s="2">
        <v>25268.35</v>
      </c>
      <c r="J705" s="2">
        <v>25199.4</v>
      </c>
      <c r="K705" s="2">
        <v>25235.9</v>
      </c>
      <c r="L705" s="5">
        <v>638166179</v>
      </c>
    </row>
    <row r="706" spans="1:12" x14ac:dyDescent="0.3">
      <c r="A706" s="20">
        <v>45537</v>
      </c>
      <c r="B706" s="23">
        <v>10729</v>
      </c>
      <c r="C706" s="3">
        <v>11130.9</v>
      </c>
      <c r="D706" s="3">
        <v>10627.5</v>
      </c>
      <c r="E706" s="3">
        <v>11068.05</v>
      </c>
      <c r="F706" s="4">
        <v>68919</v>
      </c>
      <c r="G706" s="20">
        <v>45537</v>
      </c>
      <c r="H706" s="38">
        <v>25333.599999999999</v>
      </c>
      <c r="I706" s="2">
        <v>25333.65</v>
      </c>
      <c r="J706" s="2">
        <v>25235.5</v>
      </c>
      <c r="K706" s="2">
        <v>25278.7</v>
      </c>
      <c r="L706" s="5">
        <v>222815249</v>
      </c>
    </row>
    <row r="707" spans="1:12" x14ac:dyDescent="0.3">
      <c r="A707" s="20">
        <v>45538</v>
      </c>
      <c r="B707" s="23">
        <v>11175</v>
      </c>
      <c r="C707" s="3">
        <v>11201.05</v>
      </c>
      <c r="D707" s="3">
        <v>10800</v>
      </c>
      <c r="E707" s="3">
        <v>10876.85</v>
      </c>
      <c r="F707" s="4">
        <v>39011</v>
      </c>
      <c r="G707" s="20">
        <v>45538</v>
      </c>
      <c r="H707" s="38">
        <v>25313.4</v>
      </c>
      <c r="I707" s="2">
        <v>25321.7</v>
      </c>
      <c r="J707" s="2">
        <v>25235.8</v>
      </c>
      <c r="K707" s="2">
        <v>25279.85</v>
      </c>
      <c r="L707" s="5">
        <v>212131921</v>
      </c>
    </row>
    <row r="708" spans="1:12" x14ac:dyDescent="0.3">
      <c r="A708" s="20">
        <v>45539</v>
      </c>
      <c r="B708" s="23">
        <v>10765.55</v>
      </c>
      <c r="C708" s="3">
        <v>11091.2</v>
      </c>
      <c r="D708" s="3">
        <v>10713.6</v>
      </c>
      <c r="E708" s="3">
        <v>11040.45</v>
      </c>
      <c r="F708" s="4">
        <v>32362</v>
      </c>
      <c r="G708" s="20">
        <v>45539</v>
      </c>
      <c r="H708" s="38">
        <v>25089.95</v>
      </c>
      <c r="I708" s="2">
        <v>25216</v>
      </c>
      <c r="J708" s="2">
        <v>25083.8</v>
      </c>
      <c r="K708" s="2">
        <v>25198.7</v>
      </c>
      <c r="L708" s="5">
        <v>253788501</v>
      </c>
    </row>
    <row r="709" spans="1:12" x14ac:dyDescent="0.3">
      <c r="A709" s="20">
        <v>45540</v>
      </c>
      <c r="B709" s="23">
        <v>11040.45</v>
      </c>
      <c r="C709" s="3">
        <v>11164.35</v>
      </c>
      <c r="D709" s="3">
        <v>10801</v>
      </c>
      <c r="E709" s="3">
        <v>10880.35</v>
      </c>
      <c r="F709" s="4">
        <v>40228</v>
      </c>
      <c r="G709" s="20">
        <v>45540</v>
      </c>
      <c r="H709" s="38">
        <v>25250.5</v>
      </c>
      <c r="I709" s="2">
        <v>25275.45</v>
      </c>
      <c r="J709" s="2">
        <v>25127.75</v>
      </c>
      <c r="K709" s="2">
        <v>25145.1</v>
      </c>
      <c r="L709" s="5">
        <v>222242223</v>
      </c>
    </row>
    <row r="710" spans="1:12" x14ac:dyDescent="0.3">
      <c r="A710" s="20">
        <v>45541</v>
      </c>
      <c r="B710" s="23">
        <v>10879.95</v>
      </c>
      <c r="C710" s="3">
        <v>11195</v>
      </c>
      <c r="D710" s="3">
        <v>10806.45</v>
      </c>
      <c r="E710" s="3">
        <v>11032.85</v>
      </c>
      <c r="F710" s="4">
        <v>69775</v>
      </c>
      <c r="G710" s="20">
        <v>45541</v>
      </c>
      <c r="H710" s="38">
        <v>25093.7</v>
      </c>
      <c r="I710" s="2">
        <v>25168.75</v>
      </c>
      <c r="J710" s="2">
        <v>24801.3</v>
      </c>
      <c r="K710" s="2">
        <v>24852.15</v>
      </c>
      <c r="L710" s="5">
        <v>311671856</v>
      </c>
    </row>
    <row r="711" spans="1:12" x14ac:dyDescent="0.3">
      <c r="A711" s="20">
        <v>45544</v>
      </c>
      <c r="B711" s="23">
        <v>11000</v>
      </c>
      <c r="C711" s="3">
        <v>11044</v>
      </c>
      <c r="D711" s="3">
        <v>10806.85</v>
      </c>
      <c r="E711" s="3">
        <v>10881.5</v>
      </c>
      <c r="F711" s="4">
        <v>55312</v>
      </c>
      <c r="G711" s="20">
        <v>45544</v>
      </c>
      <c r="H711" s="38">
        <v>24823.4</v>
      </c>
      <c r="I711" s="2">
        <v>24957.5</v>
      </c>
      <c r="J711" s="2">
        <v>24753.15</v>
      </c>
      <c r="K711" s="2">
        <v>24936.400000000001</v>
      </c>
      <c r="L711" s="5">
        <v>254367252</v>
      </c>
    </row>
    <row r="712" spans="1:12" x14ac:dyDescent="0.3">
      <c r="A712" s="20">
        <v>45545</v>
      </c>
      <c r="B712" s="23">
        <v>10908.8</v>
      </c>
      <c r="C712" s="3">
        <v>11100</v>
      </c>
      <c r="D712" s="3">
        <v>10750</v>
      </c>
      <c r="E712" s="3">
        <v>10815.2</v>
      </c>
      <c r="F712" s="4">
        <v>50267</v>
      </c>
      <c r="G712" s="20">
        <v>45545</v>
      </c>
      <c r="H712" s="38">
        <v>24999.4</v>
      </c>
      <c r="I712" s="2">
        <v>25130.5</v>
      </c>
      <c r="J712" s="2">
        <v>24896.799999999999</v>
      </c>
      <c r="K712" s="2">
        <v>25041.1</v>
      </c>
      <c r="L712" s="5">
        <v>251274802</v>
      </c>
    </row>
    <row r="713" spans="1:12" x14ac:dyDescent="0.3">
      <c r="A713" s="20">
        <v>45546</v>
      </c>
      <c r="B713" s="23">
        <v>10828</v>
      </c>
      <c r="C713" s="3">
        <v>11151</v>
      </c>
      <c r="D713" s="3">
        <v>10763.55</v>
      </c>
      <c r="E713" s="3">
        <v>11005.35</v>
      </c>
      <c r="F713" s="4">
        <v>71231</v>
      </c>
      <c r="G713" s="20">
        <v>45546</v>
      </c>
      <c r="H713" s="38">
        <v>25034</v>
      </c>
      <c r="I713" s="2">
        <v>25113.7</v>
      </c>
      <c r="J713" s="2">
        <v>24885.15</v>
      </c>
      <c r="K713" s="2">
        <v>24918.45</v>
      </c>
      <c r="L713" s="5">
        <v>279229206</v>
      </c>
    </row>
    <row r="714" spans="1:12" x14ac:dyDescent="0.3">
      <c r="A714" s="20">
        <v>45547</v>
      </c>
      <c r="B714" s="23">
        <v>11055.05</v>
      </c>
      <c r="C714" s="3">
        <v>11298.85</v>
      </c>
      <c r="D714" s="3">
        <v>10910</v>
      </c>
      <c r="E714" s="3">
        <v>11114.2</v>
      </c>
      <c r="F714" s="4">
        <v>54649</v>
      </c>
      <c r="G714" s="20">
        <v>45547</v>
      </c>
      <c r="H714" s="38">
        <v>25059.65</v>
      </c>
      <c r="I714" s="2">
        <v>25433.35</v>
      </c>
      <c r="J714" s="2">
        <v>24941.45</v>
      </c>
      <c r="K714" s="2">
        <v>25388.9</v>
      </c>
      <c r="L714" s="5">
        <v>380069653</v>
      </c>
    </row>
    <row r="715" spans="1:12" x14ac:dyDescent="0.3">
      <c r="A715" s="20">
        <v>45548</v>
      </c>
      <c r="B715" s="23">
        <v>11090</v>
      </c>
      <c r="C715" s="3">
        <v>11250</v>
      </c>
      <c r="D715" s="3">
        <v>11025</v>
      </c>
      <c r="E715" s="3">
        <v>11106.1</v>
      </c>
      <c r="F715" s="4">
        <v>64456</v>
      </c>
      <c r="G715" s="20">
        <v>45548</v>
      </c>
      <c r="H715" s="38">
        <v>25430.45</v>
      </c>
      <c r="I715" s="2">
        <v>25430.5</v>
      </c>
      <c r="J715" s="2">
        <v>25292.45</v>
      </c>
      <c r="K715" s="2">
        <v>25356.5</v>
      </c>
      <c r="L715" s="5">
        <v>250781898</v>
      </c>
    </row>
    <row r="716" spans="1:12" x14ac:dyDescent="0.3">
      <c r="A716" s="20">
        <v>45551</v>
      </c>
      <c r="B716" s="23">
        <v>11194.95</v>
      </c>
      <c r="C716" s="3">
        <v>11195.4</v>
      </c>
      <c r="D716" s="3">
        <v>10679</v>
      </c>
      <c r="E716" s="3">
        <v>10767.3</v>
      </c>
      <c r="F716" s="4">
        <v>40540</v>
      </c>
      <c r="G716" s="20">
        <v>45551</v>
      </c>
      <c r="H716" s="38">
        <v>25406.65</v>
      </c>
      <c r="I716" s="2">
        <v>25445.7</v>
      </c>
      <c r="J716" s="2">
        <v>25336.2</v>
      </c>
      <c r="K716" s="2">
        <v>25383.75</v>
      </c>
      <c r="L716" s="5">
        <v>168694880</v>
      </c>
    </row>
    <row r="717" spans="1:12" x14ac:dyDescent="0.3">
      <c r="A717" s="20">
        <v>45552</v>
      </c>
      <c r="B717" s="23">
        <v>10836.9</v>
      </c>
      <c r="C717" s="3">
        <v>10914.95</v>
      </c>
      <c r="D717" s="3">
        <v>10717.1</v>
      </c>
      <c r="E717" s="3">
        <v>10792.35</v>
      </c>
      <c r="F717" s="4">
        <v>46589</v>
      </c>
      <c r="G717" s="20">
        <v>45552</v>
      </c>
      <c r="H717" s="38">
        <v>25416.9</v>
      </c>
      <c r="I717" s="2">
        <v>25441.65</v>
      </c>
      <c r="J717" s="2">
        <v>25352.25</v>
      </c>
      <c r="K717" s="2">
        <v>25418.55</v>
      </c>
      <c r="L717" s="5">
        <v>215956868</v>
      </c>
    </row>
    <row r="718" spans="1:12" x14ac:dyDescent="0.3">
      <c r="A718" s="20">
        <v>45553</v>
      </c>
      <c r="B718" s="23">
        <v>10879.95</v>
      </c>
      <c r="C718" s="3">
        <v>10879.95</v>
      </c>
      <c r="D718" s="3">
        <v>10510.6</v>
      </c>
      <c r="E718" s="3">
        <v>10741.25</v>
      </c>
      <c r="F718" s="4">
        <v>26661</v>
      </c>
      <c r="G718" s="20">
        <v>45553</v>
      </c>
      <c r="H718" s="38">
        <v>25402.400000000001</v>
      </c>
      <c r="I718" s="2">
        <v>25482.2</v>
      </c>
      <c r="J718" s="2">
        <v>25285.55</v>
      </c>
      <c r="K718" s="2">
        <v>25377.55</v>
      </c>
      <c r="L718" s="5">
        <v>215727159</v>
      </c>
    </row>
    <row r="719" spans="1:12" x14ac:dyDescent="0.3">
      <c r="A719" s="20">
        <v>45554</v>
      </c>
      <c r="B719" s="23">
        <v>10605</v>
      </c>
      <c r="C719" s="3">
        <v>10950</v>
      </c>
      <c r="D719" s="3">
        <v>10605</v>
      </c>
      <c r="E719" s="3">
        <v>10865.5</v>
      </c>
      <c r="F719" s="4">
        <v>32680</v>
      </c>
      <c r="G719" s="20">
        <v>45554</v>
      </c>
      <c r="H719" s="38">
        <v>25487.05</v>
      </c>
      <c r="I719" s="2">
        <v>25611.95</v>
      </c>
      <c r="J719" s="2">
        <v>25376.05</v>
      </c>
      <c r="K719" s="2">
        <v>25415.8</v>
      </c>
      <c r="L719" s="5">
        <v>314461263</v>
      </c>
    </row>
    <row r="720" spans="1:12" x14ac:dyDescent="0.3">
      <c r="A720" s="20">
        <v>45555</v>
      </c>
      <c r="B720" s="23">
        <v>10883.4</v>
      </c>
      <c r="C720" s="3">
        <v>11299.7</v>
      </c>
      <c r="D720" s="3">
        <v>10849.8</v>
      </c>
      <c r="E720" s="3">
        <v>11090.8</v>
      </c>
      <c r="F720" s="4">
        <v>72953</v>
      </c>
      <c r="G720" s="20">
        <v>45555</v>
      </c>
      <c r="H720" s="38">
        <v>25525.95</v>
      </c>
      <c r="I720" s="2">
        <v>25849.25</v>
      </c>
      <c r="J720" s="2">
        <v>25426.6</v>
      </c>
      <c r="K720" s="2">
        <v>25790.95</v>
      </c>
      <c r="L720" s="5">
        <v>533067422</v>
      </c>
    </row>
    <row r="721" spans="1:12" x14ac:dyDescent="0.3">
      <c r="A721" s="20">
        <v>45558</v>
      </c>
      <c r="B721" s="23">
        <v>11092.1</v>
      </c>
      <c r="C721" s="3">
        <v>11160</v>
      </c>
      <c r="D721" s="3">
        <v>10900</v>
      </c>
      <c r="E721" s="3">
        <v>11022.5</v>
      </c>
      <c r="F721" s="4">
        <v>31385</v>
      </c>
      <c r="G721" s="20">
        <v>45558</v>
      </c>
      <c r="H721" s="38">
        <v>25872.55</v>
      </c>
      <c r="I721" s="2">
        <v>25956</v>
      </c>
      <c r="J721" s="2">
        <v>25847.35</v>
      </c>
      <c r="K721" s="2">
        <v>25939.05</v>
      </c>
      <c r="L721" s="5">
        <v>209187756</v>
      </c>
    </row>
    <row r="722" spans="1:12" x14ac:dyDescent="0.3">
      <c r="A722" s="20">
        <v>45559</v>
      </c>
      <c r="B722" s="23">
        <v>11019.85</v>
      </c>
      <c r="C722" s="3">
        <v>11555</v>
      </c>
      <c r="D722" s="3">
        <v>11001</v>
      </c>
      <c r="E722" s="3">
        <v>11407.65</v>
      </c>
      <c r="F722" s="4">
        <v>76217</v>
      </c>
      <c r="G722" s="20">
        <v>45559</v>
      </c>
      <c r="H722" s="38">
        <v>25921.45</v>
      </c>
      <c r="I722" s="2">
        <v>26011.55</v>
      </c>
      <c r="J722" s="2">
        <v>25886.85</v>
      </c>
      <c r="K722" s="2">
        <v>25940.400000000001</v>
      </c>
      <c r="L722" s="5">
        <v>384115033</v>
      </c>
    </row>
    <row r="723" spans="1:12" x14ac:dyDescent="0.3">
      <c r="A723" s="20">
        <v>45560</v>
      </c>
      <c r="B723" s="23">
        <v>11454</v>
      </c>
      <c r="C723" s="3">
        <v>11724.4</v>
      </c>
      <c r="D723" s="3">
        <v>11454</v>
      </c>
      <c r="E723" s="3">
        <v>11641.9</v>
      </c>
      <c r="F723" s="4">
        <v>56254</v>
      </c>
      <c r="G723" s="20">
        <v>45560</v>
      </c>
      <c r="H723" s="38">
        <v>25899.45</v>
      </c>
      <c r="I723" s="2">
        <v>26032.799999999999</v>
      </c>
      <c r="J723" s="2">
        <v>25871.35</v>
      </c>
      <c r="K723" s="2">
        <v>26004.15</v>
      </c>
      <c r="L723" s="5">
        <v>278540972</v>
      </c>
    </row>
    <row r="724" spans="1:12" x14ac:dyDescent="0.3">
      <c r="A724" s="20">
        <v>45561</v>
      </c>
      <c r="B724" s="23">
        <v>11698.8</v>
      </c>
      <c r="C724" s="3">
        <v>11799.35</v>
      </c>
      <c r="D724" s="3">
        <v>11352.5</v>
      </c>
      <c r="E724" s="3">
        <v>11762.65</v>
      </c>
      <c r="F724" s="4">
        <v>48681</v>
      </c>
      <c r="G724" s="20">
        <v>45561</v>
      </c>
      <c r="H724" s="38">
        <v>26005.4</v>
      </c>
      <c r="I724" s="2">
        <v>26250.9</v>
      </c>
      <c r="J724" s="2">
        <v>25998.400000000001</v>
      </c>
      <c r="K724" s="2">
        <v>26216.05</v>
      </c>
      <c r="L724" s="5">
        <v>370895477</v>
      </c>
    </row>
    <row r="725" spans="1:12" x14ac:dyDescent="0.3">
      <c r="A725" s="20">
        <v>45562</v>
      </c>
      <c r="B725" s="23">
        <v>11761.45</v>
      </c>
      <c r="C725" s="3">
        <v>12124.05</v>
      </c>
      <c r="D725" s="3">
        <v>10974.1</v>
      </c>
      <c r="E725" s="3">
        <v>11735.85</v>
      </c>
      <c r="F725" s="4">
        <v>178172</v>
      </c>
      <c r="G725" s="20">
        <v>45562</v>
      </c>
      <c r="H725" s="38">
        <v>26248.25</v>
      </c>
      <c r="I725" s="2">
        <v>26277.35</v>
      </c>
      <c r="J725" s="2">
        <v>26151.4</v>
      </c>
      <c r="K725" s="2">
        <v>26178.95</v>
      </c>
      <c r="L725" s="5">
        <v>490332370</v>
      </c>
    </row>
    <row r="726" spans="1:12" x14ac:dyDescent="0.3">
      <c r="A726" s="20">
        <v>45565</v>
      </c>
      <c r="B726" s="23">
        <v>11735.85</v>
      </c>
      <c r="C726" s="3">
        <v>11830.5</v>
      </c>
      <c r="D726" s="3">
        <v>11400</v>
      </c>
      <c r="E726" s="3">
        <v>11529.85</v>
      </c>
      <c r="F726" s="4">
        <v>66311</v>
      </c>
      <c r="G726" s="20">
        <v>45565</v>
      </c>
      <c r="H726" s="38">
        <v>26061.3</v>
      </c>
      <c r="I726" s="2">
        <v>26134.7</v>
      </c>
      <c r="J726" s="2">
        <v>25794.1</v>
      </c>
      <c r="K726" s="2">
        <v>25810.85</v>
      </c>
      <c r="L726" s="5">
        <v>375370974</v>
      </c>
    </row>
    <row r="727" spans="1:12" x14ac:dyDescent="0.3">
      <c r="A727" s="20">
        <v>45566</v>
      </c>
      <c r="B727" s="23">
        <v>11528</v>
      </c>
      <c r="C727" s="3">
        <v>11680</v>
      </c>
      <c r="D727" s="3">
        <v>11361.15</v>
      </c>
      <c r="E727" s="3">
        <v>11537.75</v>
      </c>
      <c r="F727" s="4">
        <v>23753</v>
      </c>
      <c r="G727" s="20">
        <v>45566</v>
      </c>
      <c r="H727" s="38">
        <v>25788.45</v>
      </c>
      <c r="I727" s="2">
        <v>25907.599999999999</v>
      </c>
      <c r="J727" s="2">
        <v>25739.200000000001</v>
      </c>
      <c r="K727" s="2">
        <v>25796.9</v>
      </c>
      <c r="L727" s="5">
        <v>247423786</v>
      </c>
    </row>
    <row r="728" spans="1:12" x14ac:dyDescent="0.3">
      <c r="A728" s="20">
        <v>45568</v>
      </c>
      <c r="B728" s="23">
        <v>11305.7</v>
      </c>
      <c r="C728" s="3">
        <v>11435</v>
      </c>
      <c r="D728" s="3">
        <v>11250</v>
      </c>
      <c r="E728" s="3">
        <v>11382.65</v>
      </c>
      <c r="F728" s="4">
        <v>30260</v>
      </c>
      <c r="G728" s="20">
        <v>45568</v>
      </c>
      <c r="H728" s="38">
        <v>25452.85</v>
      </c>
      <c r="I728" s="2">
        <v>25639.45</v>
      </c>
      <c r="J728" s="2">
        <v>25230.3</v>
      </c>
      <c r="K728" s="2">
        <v>25250.1</v>
      </c>
      <c r="L728" s="5">
        <v>423395030</v>
      </c>
    </row>
    <row r="729" spans="1:12" x14ac:dyDescent="0.3">
      <c r="A729" s="20">
        <v>45569</v>
      </c>
      <c r="B729" s="23">
        <v>11301</v>
      </c>
      <c r="C729" s="3">
        <v>11342.55</v>
      </c>
      <c r="D729" s="3">
        <v>10905</v>
      </c>
      <c r="E729" s="3">
        <v>10949.9</v>
      </c>
      <c r="F729" s="4">
        <v>38505</v>
      </c>
      <c r="G729" s="20">
        <v>45569</v>
      </c>
      <c r="H729" s="38">
        <v>25181.9</v>
      </c>
      <c r="I729" s="2">
        <v>25485.05</v>
      </c>
      <c r="J729" s="2">
        <v>24966.799999999999</v>
      </c>
      <c r="K729" s="2">
        <v>25014.6</v>
      </c>
      <c r="L729" s="5">
        <v>374914801</v>
      </c>
    </row>
    <row r="730" spans="1:12" x14ac:dyDescent="0.3">
      <c r="A730" s="20">
        <v>45572</v>
      </c>
      <c r="B730" s="23">
        <v>10865</v>
      </c>
      <c r="C730" s="3">
        <v>10949.95</v>
      </c>
      <c r="D730" s="3">
        <v>10349.049999999999</v>
      </c>
      <c r="E730" s="3">
        <v>10765.55</v>
      </c>
      <c r="F730" s="4">
        <v>63727</v>
      </c>
      <c r="G730" s="20">
        <v>45572</v>
      </c>
      <c r="H730" s="38">
        <v>25084.1</v>
      </c>
      <c r="I730" s="2">
        <v>25143</v>
      </c>
      <c r="J730" s="2">
        <v>24694.35</v>
      </c>
      <c r="K730" s="2">
        <v>24795.75</v>
      </c>
      <c r="L730" s="5">
        <v>374345795</v>
      </c>
    </row>
    <row r="731" spans="1:12" x14ac:dyDescent="0.3">
      <c r="A731" s="20">
        <v>45573</v>
      </c>
      <c r="B731" s="23">
        <v>10501</v>
      </c>
      <c r="C731" s="3">
        <v>11444</v>
      </c>
      <c r="D731" s="3">
        <v>10501</v>
      </c>
      <c r="E731" s="3">
        <v>11273.4</v>
      </c>
      <c r="F731" s="4">
        <v>57538</v>
      </c>
      <c r="G731" s="20">
        <v>45573</v>
      </c>
      <c r="H731" s="38">
        <v>24832.2</v>
      </c>
      <c r="I731" s="2">
        <v>25044</v>
      </c>
      <c r="J731" s="2">
        <v>24756.799999999999</v>
      </c>
      <c r="K731" s="2">
        <v>25013.15</v>
      </c>
      <c r="L731" s="5">
        <v>333220055</v>
      </c>
    </row>
    <row r="732" spans="1:12" x14ac:dyDescent="0.3">
      <c r="A732" s="20">
        <v>45574</v>
      </c>
      <c r="B732" s="23">
        <v>11352.2</v>
      </c>
      <c r="C732" s="3">
        <v>11394.75</v>
      </c>
      <c r="D732" s="3">
        <v>11147.75</v>
      </c>
      <c r="E732" s="3">
        <v>11237.85</v>
      </c>
      <c r="F732" s="4">
        <v>41842</v>
      </c>
      <c r="G732" s="20">
        <v>45574</v>
      </c>
      <c r="H732" s="38">
        <v>25065.8</v>
      </c>
      <c r="I732" s="2">
        <v>25234.05</v>
      </c>
      <c r="J732" s="2">
        <v>24947.7</v>
      </c>
      <c r="K732" s="2">
        <v>24981.95</v>
      </c>
      <c r="L732" s="5">
        <v>290562844</v>
      </c>
    </row>
    <row r="733" spans="1:12" x14ac:dyDescent="0.3">
      <c r="A733" s="20">
        <v>45575</v>
      </c>
      <c r="B733" s="23">
        <v>11411</v>
      </c>
      <c r="C733" s="3">
        <v>11418.7</v>
      </c>
      <c r="D733" s="3">
        <v>11222</v>
      </c>
      <c r="E733" s="3">
        <v>11297.25</v>
      </c>
      <c r="F733" s="4">
        <v>37444</v>
      </c>
      <c r="G733" s="20">
        <v>45575</v>
      </c>
      <c r="H733" s="38">
        <v>25067.05</v>
      </c>
      <c r="I733" s="2">
        <v>25134.05</v>
      </c>
      <c r="J733" s="2">
        <v>24979.4</v>
      </c>
      <c r="K733" s="2">
        <v>24998.45</v>
      </c>
      <c r="L733" s="5">
        <v>261364749</v>
      </c>
    </row>
    <row r="734" spans="1:12" x14ac:dyDescent="0.3">
      <c r="A734" s="20">
        <v>45576</v>
      </c>
      <c r="B734" s="23">
        <v>11306</v>
      </c>
      <c r="C734" s="3">
        <v>11392.25</v>
      </c>
      <c r="D734" s="3">
        <v>11208</v>
      </c>
      <c r="E734" s="3">
        <v>11318.45</v>
      </c>
      <c r="F734" s="4">
        <v>35271</v>
      </c>
      <c r="G734" s="20">
        <v>45576</v>
      </c>
      <c r="H734" s="38">
        <v>24985.3</v>
      </c>
      <c r="I734" s="2">
        <v>25028.65</v>
      </c>
      <c r="J734" s="2">
        <v>24920.05</v>
      </c>
      <c r="K734" s="2">
        <v>24964.25</v>
      </c>
      <c r="L734" s="5">
        <v>210462717</v>
      </c>
    </row>
    <row r="735" spans="1:12" x14ac:dyDescent="0.3">
      <c r="A735" s="20">
        <v>45579</v>
      </c>
      <c r="B735" s="23">
        <v>11318</v>
      </c>
      <c r="C735" s="3">
        <v>11340.95</v>
      </c>
      <c r="D735" s="3">
        <v>11150</v>
      </c>
      <c r="E735" s="3">
        <v>11298.1</v>
      </c>
      <c r="F735" s="4">
        <v>25901</v>
      </c>
      <c r="G735" s="20">
        <v>45579</v>
      </c>
      <c r="H735" s="38">
        <v>25023.45</v>
      </c>
      <c r="I735" s="2">
        <v>25159.75</v>
      </c>
      <c r="J735" s="2">
        <v>25017.5</v>
      </c>
      <c r="K735" s="2">
        <v>25127.95</v>
      </c>
      <c r="L735" s="5">
        <v>206423311</v>
      </c>
    </row>
    <row r="736" spans="1:12" x14ac:dyDescent="0.3">
      <c r="A736" s="20">
        <v>45580</v>
      </c>
      <c r="B736" s="23">
        <v>11235.05</v>
      </c>
      <c r="C736" s="3">
        <v>11537.4</v>
      </c>
      <c r="D736" s="3">
        <v>11126.7</v>
      </c>
      <c r="E736" s="3">
        <v>11386.45</v>
      </c>
      <c r="F736" s="4">
        <v>57277</v>
      </c>
      <c r="G736" s="20">
        <v>45580</v>
      </c>
      <c r="H736" s="38">
        <v>25186.3</v>
      </c>
      <c r="I736" s="2">
        <v>25212.05</v>
      </c>
      <c r="J736" s="2">
        <v>25008.15</v>
      </c>
      <c r="K736" s="2">
        <v>25057.35</v>
      </c>
      <c r="L736" s="5">
        <v>257228772</v>
      </c>
    </row>
    <row r="737" spans="1:12" x14ac:dyDescent="0.3">
      <c r="A737" s="20">
        <v>45581</v>
      </c>
      <c r="B737" s="23">
        <v>11443.15</v>
      </c>
      <c r="C737" s="3">
        <v>11570</v>
      </c>
      <c r="D737" s="3">
        <v>11280.9</v>
      </c>
      <c r="E737" s="3">
        <v>11522.4</v>
      </c>
      <c r="F737" s="4">
        <v>44067</v>
      </c>
      <c r="G737" s="20">
        <v>45581</v>
      </c>
      <c r="H737" s="38">
        <v>25008.55</v>
      </c>
      <c r="I737" s="2">
        <v>25093.4</v>
      </c>
      <c r="J737" s="2">
        <v>24908.45</v>
      </c>
      <c r="K737" s="2">
        <v>24971.3</v>
      </c>
      <c r="L737" s="5">
        <v>226774456</v>
      </c>
    </row>
    <row r="738" spans="1:12" x14ac:dyDescent="0.3">
      <c r="A738" s="20">
        <v>45582</v>
      </c>
      <c r="B738" s="23">
        <v>11420</v>
      </c>
      <c r="C738" s="3">
        <v>11570</v>
      </c>
      <c r="D738" s="3">
        <v>11025.05</v>
      </c>
      <c r="E738" s="3">
        <v>11173.95</v>
      </c>
      <c r="F738" s="4">
        <v>36451</v>
      </c>
      <c r="G738" s="20">
        <v>45582</v>
      </c>
      <c r="H738" s="38">
        <v>25027.4</v>
      </c>
      <c r="I738" s="2">
        <v>25029.5</v>
      </c>
      <c r="J738" s="2">
        <v>24728.9</v>
      </c>
      <c r="K738" s="2">
        <v>24749.85</v>
      </c>
      <c r="L738" s="5">
        <v>252755662</v>
      </c>
    </row>
    <row r="739" spans="1:12" x14ac:dyDescent="0.3">
      <c r="A739" s="20">
        <v>45583</v>
      </c>
      <c r="B739" s="23">
        <v>11175</v>
      </c>
      <c r="C739" s="3">
        <v>11455.1</v>
      </c>
      <c r="D739" s="3">
        <v>10862.25</v>
      </c>
      <c r="E739" s="3">
        <v>11421.8</v>
      </c>
      <c r="F739" s="4">
        <v>44420</v>
      </c>
      <c r="G739" s="20">
        <v>45583</v>
      </c>
      <c r="H739" s="38">
        <v>24664.95</v>
      </c>
      <c r="I739" s="2">
        <v>24886.2</v>
      </c>
      <c r="J739" s="2">
        <v>24567.65</v>
      </c>
      <c r="K739" s="2">
        <v>24854.05</v>
      </c>
      <c r="L739" s="5">
        <v>290855392</v>
      </c>
    </row>
    <row r="740" spans="1:12" x14ac:dyDescent="0.3">
      <c r="A740" s="20">
        <v>45586</v>
      </c>
      <c r="B740" s="23">
        <v>11421.8</v>
      </c>
      <c r="C740" s="3">
        <v>11624.8</v>
      </c>
      <c r="D740" s="3">
        <v>11177.15</v>
      </c>
      <c r="E740" s="3">
        <v>11264.9</v>
      </c>
      <c r="F740" s="4">
        <v>48933</v>
      </c>
      <c r="G740" s="20">
        <v>45586</v>
      </c>
      <c r="H740" s="38">
        <v>24956.15</v>
      </c>
      <c r="I740" s="2">
        <v>24978.3</v>
      </c>
      <c r="J740" s="2">
        <v>24679.599999999999</v>
      </c>
      <c r="K740" s="2">
        <v>24781.1</v>
      </c>
      <c r="L740" s="5">
        <v>241978957</v>
      </c>
    </row>
    <row r="741" spans="1:12" x14ac:dyDescent="0.3">
      <c r="A741" s="20">
        <v>45587</v>
      </c>
      <c r="B741" s="23">
        <v>11333.95</v>
      </c>
      <c r="C741" s="3">
        <v>11333.95</v>
      </c>
      <c r="D741" s="3">
        <v>10610</v>
      </c>
      <c r="E741" s="3">
        <v>10803.8</v>
      </c>
      <c r="F741" s="4">
        <v>45244</v>
      </c>
      <c r="G741" s="20">
        <v>45587</v>
      </c>
      <c r="H741" s="38">
        <v>24798.65</v>
      </c>
      <c r="I741" s="2">
        <v>24882</v>
      </c>
      <c r="J741" s="2">
        <v>24445.8</v>
      </c>
      <c r="K741" s="2">
        <v>24472.1</v>
      </c>
      <c r="L741" s="5">
        <v>279484697</v>
      </c>
    </row>
    <row r="742" spans="1:12" x14ac:dyDescent="0.3">
      <c r="A742" s="20">
        <v>45588</v>
      </c>
      <c r="B742" s="23">
        <v>10779.95</v>
      </c>
      <c r="C742" s="3">
        <v>10969.95</v>
      </c>
      <c r="D742" s="3">
        <v>10530</v>
      </c>
      <c r="E742" s="3">
        <v>10864.45</v>
      </c>
      <c r="F742" s="4">
        <v>45353</v>
      </c>
      <c r="G742" s="20">
        <v>45588</v>
      </c>
      <c r="H742" s="38">
        <v>24378.15</v>
      </c>
      <c r="I742" s="2">
        <v>24604.25</v>
      </c>
      <c r="J742" s="2">
        <v>24378.1</v>
      </c>
      <c r="K742" s="2">
        <v>24435.5</v>
      </c>
      <c r="L742" s="5">
        <v>284556771</v>
      </c>
    </row>
    <row r="743" spans="1:12" x14ac:dyDescent="0.3">
      <c r="A743" s="20">
        <v>45589</v>
      </c>
      <c r="B743" s="23">
        <v>10840</v>
      </c>
      <c r="C743" s="3">
        <v>11000</v>
      </c>
      <c r="D743" s="3">
        <v>10370.700000000001</v>
      </c>
      <c r="E743" s="3">
        <v>10425.5</v>
      </c>
      <c r="F743" s="4">
        <v>43924</v>
      </c>
      <c r="G743" s="20">
        <v>45589</v>
      </c>
      <c r="H743" s="38">
        <v>24412.7</v>
      </c>
      <c r="I743" s="2">
        <v>24480.65</v>
      </c>
      <c r="J743" s="2">
        <v>24341.200000000001</v>
      </c>
      <c r="K743" s="2">
        <v>24399.4</v>
      </c>
      <c r="L743" s="5">
        <v>216686434</v>
      </c>
    </row>
    <row r="744" spans="1:12" x14ac:dyDescent="0.3">
      <c r="A744" s="20">
        <v>45590</v>
      </c>
      <c r="B744" s="23">
        <v>10508.4</v>
      </c>
      <c r="C744" s="3">
        <v>10525</v>
      </c>
      <c r="D744" s="3">
        <v>10185.299999999999</v>
      </c>
      <c r="E744" s="3">
        <v>10464.85</v>
      </c>
      <c r="F744" s="4">
        <v>55998</v>
      </c>
      <c r="G744" s="20">
        <v>45590</v>
      </c>
      <c r="H744" s="38">
        <v>24418.05</v>
      </c>
      <c r="I744" s="2">
        <v>24440.25</v>
      </c>
      <c r="J744" s="2">
        <v>24073.9</v>
      </c>
      <c r="K744" s="2">
        <v>24180.799999999999</v>
      </c>
      <c r="L744" s="5">
        <v>372642214</v>
      </c>
    </row>
    <row r="745" spans="1:12" x14ac:dyDescent="0.3">
      <c r="A745" s="20">
        <v>45593</v>
      </c>
      <c r="B745" s="23">
        <v>10500</v>
      </c>
      <c r="C745" s="3">
        <v>10555.05</v>
      </c>
      <c r="D745" s="3">
        <v>10210</v>
      </c>
      <c r="E745" s="3">
        <v>10294.4</v>
      </c>
      <c r="F745" s="4">
        <v>46883</v>
      </c>
      <c r="G745" s="20">
        <v>45593</v>
      </c>
      <c r="H745" s="38">
        <v>24251.1</v>
      </c>
      <c r="I745" s="2">
        <v>24492.6</v>
      </c>
      <c r="J745" s="2">
        <v>24134.9</v>
      </c>
      <c r="K745" s="2">
        <v>24339.15</v>
      </c>
      <c r="L745" s="5">
        <v>278562235</v>
      </c>
    </row>
    <row r="746" spans="1:12" x14ac:dyDescent="0.3">
      <c r="A746" s="20">
        <v>45594</v>
      </c>
      <c r="B746" s="23">
        <v>10254.450000000001</v>
      </c>
      <c r="C746" s="3">
        <v>10400</v>
      </c>
      <c r="D746" s="3">
        <v>10061.6</v>
      </c>
      <c r="E746" s="3">
        <v>10337.85</v>
      </c>
      <c r="F746" s="4">
        <v>38926</v>
      </c>
      <c r="G746" s="20">
        <v>45594</v>
      </c>
      <c r="H746" s="38">
        <v>24328.85</v>
      </c>
      <c r="I746" s="2">
        <v>24484.5</v>
      </c>
      <c r="J746" s="2">
        <v>24140.85</v>
      </c>
      <c r="K746" s="2">
        <v>24466.85</v>
      </c>
      <c r="L746" s="5">
        <v>332044690</v>
      </c>
    </row>
    <row r="747" spans="1:12" x14ac:dyDescent="0.3">
      <c r="A747" s="20">
        <v>45595</v>
      </c>
      <c r="B747" s="23">
        <v>10300</v>
      </c>
      <c r="C747" s="3">
        <v>10665.45</v>
      </c>
      <c r="D747" s="3">
        <v>10215.700000000001</v>
      </c>
      <c r="E747" s="3">
        <v>10545.55</v>
      </c>
      <c r="F747" s="4">
        <v>40029</v>
      </c>
      <c r="G747" s="20">
        <v>45595</v>
      </c>
      <c r="H747" s="38">
        <v>24371.45</v>
      </c>
      <c r="I747" s="2">
        <v>24498.2</v>
      </c>
      <c r="J747" s="2">
        <v>24307.3</v>
      </c>
      <c r="K747" s="2">
        <v>24340.85</v>
      </c>
      <c r="L747" s="5">
        <v>285196335</v>
      </c>
    </row>
    <row r="748" spans="1:12" ht="15" thickBot="1" x14ac:dyDescent="0.35">
      <c r="A748" s="21">
        <v>45596</v>
      </c>
      <c r="B748" s="24">
        <v>10520</v>
      </c>
      <c r="C748" s="6">
        <v>10520</v>
      </c>
      <c r="D748" s="6">
        <v>10172.15</v>
      </c>
      <c r="E748" s="6">
        <v>10230</v>
      </c>
      <c r="F748" s="7">
        <v>66012</v>
      </c>
      <c r="G748" s="21">
        <v>45596</v>
      </c>
      <c r="H748" s="39">
        <v>24349.85</v>
      </c>
      <c r="I748" s="8">
        <v>24372.45</v>
      </c>
      <c r="J748" s="8">
        <v>24172.6</v>
      </c>
      <c r="K748" s="8">
        <v>24205.35</v>
      </c>
      <c r="L748" s="9">
        <v>287007588</v>
      </c>
    </row>
  </sheetData>
  <mergeCells count="5">
    <mergeCell ref="A1:A2"/>
    <mergeCell ref="G1:G2"/>
    <mergeCell ref="H1:L1"/>
    <mergeCell ref="N16:P17"/>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9E872-4D0F-45EF-9FF3-A93147F2531F}">
  <dimension ref="A1:Z748"/>
  <sheetViews>
    <sheetView zoomScale="87" zoomScaleNormal="100" workbookViewId="0">
      <selection activeCell="X23" sqref="X23"/>
    </sheetView>
  </sheetViews>
  <sheetFormatPr defaultRowHeight="14.4" x14ac:dyDescent="0.3"/>
  <cols>
    <col min="1" max="1" width="13.33203125" style="1" customWidth="1"/>
    <col min="2" max="2" width="11.33203125" style="1" customWidth="1"/>
    <col min="3" max="3" width="11.44140625" style="1" customWidth="1"/>
    <col min="4" max="5" width="10.6640625" style="1" customWidth="1"/>
    <col min="6" max="6" width="9.88671875" style="1" customWidth="1"/>
    <col min="7" max="8" width="12.6640625" style="1" bestFit="1" customWidth="1"/>
    <col min="9" max="9" width="12" style="1" bestFit="1" customWidth="1"/>
    <col min="10" max="10" width="11.44140625" style="1" customWidth="1"/>
    <col min="11" max="14" width="9" style="1" bestFit="1" customWidth="1"/>
    <col min="15" max="15" width="11" style="1" bestFit="1" customWidth="1"/>
    <col min="16" max="17" width="12.6640625" style="1" bestFit="1" customWidth="1"/>
    <col min="18" max="18" width="12" style="1" bestFit="1" customWidth="1"/>
    <col min="19" max="19" width="15" style="1" bestFit="1" customWidth="1"/>
    <col min="20" max="20" width="22.109375" style="47" customWidth="1"/>
    <col min="21" max="21" width="12" style="49" bestFit="1" customWidth="1"/>
    <col min="22" max="22" width="79.6640625" style="1" customWidth="1"/>
    <col min="23" max="23" width="8.88671875" style="1"/>
    <col min="24" max="24" width="19.109375" style="73" customWidth="1"/>
    <col min="25" max="25" width="42.77734375" style="1" customWidth="1"/>
    <col min="26" max="26" width="78.44140625" style="1" customWidth="1"/>
    <col min="27" max="16384" width="8.88671875" style="1"/>
  </cols>
  <sheetData>
    <row r="1" spans="1:26" ht="15" thickBot="1" x14ac:dyDescent="0.35">
      <c r="A1" s="89" t="s">
        <v>0</v>
      </c>
      <c r="B1" s="126" t="s">
        <v>48</v>
      </c>
      <c r="C1" s="127"/>
      <c r="D1" s="127"/>
      <c r="E1" s="127"/>
      <c r="F1" s="127"/>
      <c r="G1" s="127"/>
      <c r="H1" s="127"/>
      <c r="I1" s="128"/>
      <c r="J1" s="89" t="s">
        <v>0</v>
      </c>
      <c r="K1" s="116" t="s">
        <v>7</v>
      </c>
      <c r="L1" s="117"/>
      <c r="M1" s="117"/>
      <c r="N1" s="117"/>
      <c r="O1" s="117"/>
      <c r="P1" s="117"/>
      <c r="Q1" s="117"/>
      <c r="R1" s="118"/>
    </row>
    <row r="2" spans="1:26" ht="15" thickBot="1" x14ac:dyDescent="0.35">
      <c r="A2" s="90"/>
      <c r="B2" s="15" t="s">
        <v>13</v>
      </c>
      <c r="C2" s="14" t="s">
        <v>12</v>
      </c>
      <c r="D2" s="15" t="s">
        <v>11</v>
      </c>
      <c r="E2" s="15" t="s">
        <v>4</v>
      </c>
      <c r="F2" s="14" t="s">
        <v>10</v>
      </c>
      <c r="G2" s="15" t="s">
        <v>5</v>
      </c>
      <c r="H2" s="14" t="s">
        <v>6</v>
      </c>
      <c r="I2" s="15" t="s">
        <v>9</v>
      </c>
      <c r="J2" s="90"/>
      <c r="K2" s="33" t="s">
        <v>1</v>
      </c>
      <c r="L2" s="34" t="s">
        <v>2</v>
      </c>
      <c r="M2" s="33" t="s">
        <v>3</v>
      </c>
      <c r="N2" s="34" t="s">
        <v>4</v>
      </c>
      <c r="O2" s="34" t="s">
        <v>10</v>
      </c>
      <c r="P2" s="34" t="s">
        <v>5</v>
      </c>
      <c r="Q2" s="35" t="s">
        <v>6</v>
      </c>
      <c r="R2" s="15" t="s">
        <v>9</v>
      </c>
    </row>
    <row r="3" spans="1:26" ht="15" thickBot="1" x14ac:dyDescent="0.35">
      <c r="A3" s="19">
        <v>44501</v>
      </c>
      <c r="B3" s="22">
        <v>2491</v>
      </c>
      <c r="C3" s="10">
        <v>2579</v>
      </c>
      <c r="D3" s="10">
        <v>2371</v>
      </c>
      <c r="E3" s="10">
        <v>2417.9499999999998</v>
      </c>
      <c r="F3" s="11">
        <v>178710</v>
      </c>
      <c r="G3" s="12" t="s">
        <v>8</v>
      </c>
      <c r="H3" s="12" t="s">
        <v>8</v>
      </c>
      <c r="I3" s="16" t="s">
        <v>8</v>
      </c>
      <c r="J3" s="19">
        <v>44501</v>
      </c>
      <c r="K3" s="36">
        <v>17783.150000000001</v>
      </c>
      <c r="L3" s="25">
        <v>17954.099999999999</v>
      </c>
      <c r="M3" s="25">
        <v>17697.099999999999</v>
      </c>
      <c r="N3" s="25">
        <v>17929.650000000001</v>
      </c>
      <c r="O3" s="25">
        <v>281190130</v>
      </c>
      <c r="P3" s="25" t="s">
        <v>8</v>
      </c>
      <c r="Q3" s="37" t="s">
        <v>8</v>
      </c>
      <c r="R3" s="26" t="s">
        <v>8</v>
      </c>
    </row>
    <row r="4" spans="1:26" ht="15" thickBot="1" x14ac:dyDescent="0.35">
      <c r="A4" s="20">
        <v>44502</v>
      </c>
      <c r="B4" s="23">
        <v>2400</v>
      </c>
      <c r="C4" s="3">
        <v>2411.5500000000002</v>
      </c>
      <c r="D4" s="3">
        <v>2352.6999999999998</v>
      </c>
      <c r="E4" s="3">
        <v>2393.1999999999998</v>
      </c>
      <c r="F4" s="4">
        <v>72306</v>
      </c>
      <c r="G4" s="2">
        <f>(E4-E3)/E3</f>
        <v>-1.0235943671291797E-2</v>
      </c>
      <c r="H4" s="2">
        <f>G4*100</f>
        <v>-1.0235943671291796</v>
      </c>
      <c r="I4" s="17">
        <f>1+G4</f>
        <v>0.98976405632870823</v>
      </c>
      <c r="J4" s="20">
        <v>44502</v>
      </c>
      <c r="K4" s="38">
        <v>17970.900000000001</v>
      </c>
      <c r="L4" s="2">
        <v>18012.25</v>
      </c>
      <c r="M4" s="2">
        <v>17847.599999999999</v>
      </c>
      <c r="N4" s="2">
        <v>17888.95</v>
      </c>
      <c r="O4" s="2">
        <v>296441997</v>
      </c>
      <c r="P4" s="2">
        <f>(N4-N3)/N3</f>
        <v>-2.2699829611844474E-3</v>
      </c>
      <c r="Q4" s="17">
        <f>P4*100</f>
        <v>-0.22699829611844474</v>
      </c>
      <c r="R4" s="5">
        <f>1+P4</f>
        <v>0.99773001703881559</v>
      </c>
      <c r="T4" s="120" t="s">
        <v>39</v>
      </c>
      <c r="U4" s="121"/>
      <c r="V4" s="122"/>
      <c r="Y4" s="73"/>
      <c r="Z4" s="73"/>
    </row>
    <row r="5" spans="1:26" ht="15" thickBot="1" x14ac:dyDescent="0.35">
      <c r="A5" s="20">
        <v>44503</v>
      </c>
      <c r="B5" s="23">
        <v>2410</v>
      </c>
      <c r="C5" s="3">
        <v>2410</v>
      </c>
      <c r="D5" s="3">
        <v>2260</v>
      </c>
      <c r="E5" s="3">
        <v>2270.3000000000002</v>
      </c>
      <c r="F5" s="4">
        <v>68787</v>
      </c>
      <c r="G5" s="2">
        <f t="shared" ref="G5:G68" si="0">(E5-E4)/E4</f>
        <v>-5.1353835868293347E-2</v>
      </c>
      <c r="H5" s="2">
        <f t="shared" ref="H5:H68" si="1">G5*100</f>
        <v>-5.1353835868293345</v>
      </c>
      <c r="I5" s="17">
        <f t="shared" ref="I5:I68" si="2">1+G5</f>
        <v>0.94864616413170666</v>
      </c>
      <c r="J5" s="20">
        <v>44503</v>
      </c>
      <c r="K5" s="38">
        <v>17947.95</v>
      </c>
      <c r="L5" s="2">
        <v>17988.75</v>
      </c>
      <c r="M5" s="2">
        <v>17757.95</v>
      </c>
      <c r="N5" s="2">
        <v>17829.2</v>
      </c>
      <c r="O5" s="2">
        <v>330995982</v>
      </c>
      <c r="P5" s="2">
        <f t="shared" ref="P5:P68" si="3">(N5-N4)/N4</f>
        <v>-3.3400507016901494E-3</v>
      </c>
      <c r="Q5" s="17">
        <f t="shared" ref="Q5:Q68" si="4">P5*100</f>
        <v>-0.33400507016901493</v>
      </c>
      <c r="R5" s="5">
        <f t="shared" ref="R5:R68" si="5">1+P5</f>
        <v>0.99665994929830981</v>
      </c>
      <c r="T5" s="48" t="s">
        <v>24</v>
      </c>
      <c r="U5" s="48" t="s">
        <v>25</v>
      </c>
      <c r="V5" s="50" t="s">
        <v>26</v>
      </c>
      <c r="Y5" s="73"/>
      <c r="Z5" s="73"/>
    </row>
    <row r="6" spans="1:26" ht="14.4" customHeight="1" x14ac:dyDescent="0.3">
      <c r="A6" s="20">
        <v>44504</v>
      </c>
      <c r="B6" s="23">
        <v>2276</v>
      </c>
      <c r="C6" s="3">
        <v>2350.0500000000002</v>
      </c>
      <c r="D6" s="3">
        <v>2276</v>
      </c>
      <c r="E6" s="3">
        <v>2324.4</v>
      </c>
      <c r="F6" s="4">
        <v>16520</v>
      </c>
      <c r="G6" s="2">
        <f t="shared" si="0"/>
        <v>2.3829449852442366E-2</v>
      </c>
      <c r="H6" s="2">
        <f t="shared" si="1"/>
        <v>2.3829449852442366</v>
      </c>
      <c r="I6" s="17">
        <f t="shared" si="2"/>
        <v>1.0238294498524423</v>
      </c>
      <c r="J6" s="20">
        <v>44504</v>
      </c>
      <c r="K6" s="38">
        <v>17935.05</v>
      </c>
      <c r="L6" s="2">
        <v>17947.55</v>
      </c>
      <c r="M6" s="2">
        <v>17900.599999999999</v>
      </c>
      <c r="N6" s="2">
        <v>17916.8</v>
      </c>
      <c r="O6" s="2">
        <v>48520856</v>
      </c>
      <c r="P6" s="2">
        <f t="shared" si="3"/>
        <v>4.9132883135529657E-3</v>
      </c>
      <c r="Q6" s="17">
        <f t="shared" si="4"/>
        <v>0.49132883135529659</v>
      </c>
      <c r="R6" s="5">
        <f t="shared" si="5"/>
        <v>1.004913288313553</v>
      </c>
      <c r="T6" s="107" t="s">
        <v>37</v>
      </c>
      <c r="U6" s="108">
        <f>(_xlfn.COVARIANCE.P(H4:H748, Q4:Q748)/_xlfn.VAR.P(Q4:Q748))</f>
        <v>0.67422780540528948</v>
      </c>
      <c r="V6" s="108"/>
      <c r="Y6" s="73"/>
      <c r="Z6" s="73"/>
    </row>
    <row r="7" spans="1:26" ht="15" thickBot="1" x14ac:dyDescent="0.35">
      <c r="A7" s="20">
        <v>44508</v>
      </c>
      <c r="B7" s="23">
        <v>2349.6999999999998</v>
      </c>
      <c r="C7" s="3">
        <v>2511</v>
      </c>
      <c r="D7" s="3">
        <v>2296.4499999999998</v>
      </c>
      <c r="E7" s="3">
        <v>2483.25</v>
      </c>
      <c r="F7" s="4">
        <v>128211</v>
      </c>
      <c r="G7" s="2">
        <f t="shared" si="0"/>
        <v>6.834021683014968E-2</v>
      </c>
      <c r="H7" s="2">
        <f t="shared" si="1"/>
        <v>6.834021683014968</v>
      </c>
      <c r="I7" s="17">
        <f t="shared" si="2"/>
        <v>1.0683402168301497</v>
      </c>
      <c r="J7" s="20">
        <v>44508</v>
      </c>
      <c r="K7" s="38">
        <v>18040.2</v>
      </c>
      <c r="L7" s="2">
        <v>18087.8</v>
      </c>
      <c r="M7" s="2">
        <v>17836.099999999999</v>
      </c>
      <c r="N7" s="2">
        <v>18068.55</v>
      </c>
      <c r="O7" s="2">
        <v>338919483</v>
      </c>
      <c r="P7" s="2">
        <f t="shared" si="3"/>
        <v>8.4697044115020544E-3</v>
      </c>
      <c r="Q7" s="17">
        <f t="shared" si="4"/>
        <v>0.84697044115020548</v>
      </c>
      <c r="R7" s="5">
        <f t="shared" si="5"/>
        <v>1.0084697044115021</v>
      </c>
      <c r="T7" s="100"/>
      <c r="U7" s="119"/>
      <c r="V7" s="119"/>
      <c r="Y7" s="73"/>
      <c r="Z7" s="73"/>
    </row>
    <row r="8" spans="1:26" x14ac:dyDescent="0.3">
      <c r="A8" s="20">
        <v>44509</v>
      </c>
      <c r="B8" s="23">
        <v>2494</v>
      </c>
      <c r="C8" s="3">
        <v>2525.1999999999998</v>
      </c>
      <c r="D8" s="3">
        <v>2444</v>
      </c>
      <c r="E8" s="3">
        <v>2509</v>
      </c>
      <c r="F8" s="4">
        <v>53732</v>
      </c>
      <c r="G8" s="2">
        <f t="shared" si="0"/>
        <v>1.0369475485754556E-2</v>
      </c>
      <c r="H8" s="2">
        <f t="shared" si="1"/>
        <v>1.0369475485754556</v>
      </c>
      <c r="I8" s="17">
        <f t="shared" si="2"/>
        <v>1.0103694754857546</v>
      </c>
      <c r="J8" s="20">
        <v>44509</v>
      </c>
      <c r="K8" s="38">
        <v>18084.349999999999</v>
      </c>
      <c r="L8" s="2">
        <v>18112.599999999999</v>
      </c>
      <c r="M8" s="2">
        <v>17983.05</v>
      </c>
      <c r="N8" s="2">
        <v>18044.25</v>
      </c>
      <c r="O8" s="2">
        <v>270197527</v>
      </c>
      <c r="P8" s="2">
        <f t="shared" si="3"/>
        <v>-1.3448782553109836E-3</v>
      </c>
      <c r="Q8" s="17">
        <f t="shared" si="4"/>
        <v>-0.13448782553109837</v>
      </c>
      <c r="R8" s="5">
        <f t="shared" si="5"/>
        <v>0.99865512174468907</v>
      </c>
      <c r="T8" s="131" t="s">
        <v>38</v>
      </c>
      <c r="U8" s="114">
        <f>SLOPE(H4:H748,Q4:Q748)</f>
        <v>0.67422780540528959</v>
      </c>
      <c r="V8" s="114"/>
      <c r="Y8" s="73"/>
      <c r="Z8" s="73"/>
    </row>
    <row r="9" spans="1:26" x14ac:dyDescent="0.3">
      <c r="A9" s="20">
        <v>44510</v>
      </c>
      <c r="B9" s="23">
        <v>2494</v>
      </c>
      <c r="C9" s="3">
        <v>2560</v>
      </c>
      <c r="D9" s="3">
        <v>2479.75</v>
      </c>
      <c r="E9" s="3">
        <v>2503.6999999999998</v>
      </c>
      <c r="F9" s="4">
        <v>50030</v>
      </c>
      <c r="G9" s="2">
        <f t="shared" si="0"/>
        <v>-2.1123953766441538E-3</v>
      </c>
      <c r="H9" s="2">
        <f t="shared" si="1"/>
        <v>-0.21123953766441539</v>
      </c>
      <c r="I9" s="17">
        <f t="shared" si="2"/>
        <v>0.9978876046233558</v>
      </c>
      <c r="J9" s="20">
        <v>44510</v>
      </c>
      <c r="K9" s="38">
        <v>17973.45</v>
      </c>
      <c r="L9" s="2">
        <v>18061.25</v>
      </c>
      <c r="M9" s="2">
        <v>17915</v>
      </c>
      <c r="N9" s="2">
        <v>18017.2</v>
      </c>
      <c r="O9" s="2">
        <v>261446523</v>
      </c>
      <c r="P9" s="2">
        <f t="shared" si="3"/>
        <v>-1.4990925086938649E-3</v>
      </c>
      <c r="Q9" s="17">
        <f t="shared" si="4"/>
        <v>-0.14990925086938647</v>
      </c>
      <c r="R9" s="5">
        <f t="shared" si="5"/>
        <v>0.99850090749130616</v>
      </c>
      <c r="T9" s="132"/>
      <c r="U9" s="110"/>
      <c r="V9" s="110"/>
      <c r="Y9" s="73"/>
      <c r="Z9" s="73"/>
    </row>
    <row r="10" spans="1:26" ht="15" thickBot="1" x14ac:dyDescent="0.35">
      <c r="A10" s="20">
        <v>44511</v>
      </c>
      <c r="B10" s="23">
        <v>2505</v>
      </c>
      <c r="C10" s="3">
        <v>2729</v>
      </c>
      <c r="D10" s="3">
        <v>2478.0500000000002</v>
      </c>
      <c r="E10" s="3">
        <v>2531.75</v>
      </c>
      <c r="F10" s="4">
        <v>367011</v>
      </c>
      <c r="G10" s="2">
        <f t="shared" si="0"/>
        <v>1.120341893996892E-2</v>
      </c>
      <c r="H10" s="2">
        <f t="shared" si="1"/>
        <v>1.1203418939968921</v>
      </c>
      <c r="I10" s="17">
        <f t="shared" si="2"/>
        <v>1.011203418939969</v>
      </c>
      <c r="J10" s="20">
        <v>44511</v>
      </c>
      <c r="K10" s="38">
        <v>17967.45</v>
      </c>
      <c r="L10" s="2">
        <v>17971.349999999999</v>
      </c>
      <c r="M10" s="2">
        <v>17798.2</v>
      </c>
      <c r="N10" s="2">
        <v>17873.599999999999</v>
      </c>
      <c r="O10" s="2">
        <v>232121151</v>
      </c>
      <c r="P10" s="2">
        <f t="shared" si="3"/>
        <v>-7.9701618453478992E-3</v>
      </c>
      <c r="Q10" s="17">
        <f t="shared" si="4"/>
        <v>-0.79701618453478995</v>
      </c>
      <c r="R10" s="5">
        <f t="shared" si="5"/>
        <v>0.99202983815465207</v>
      </c>
      <c r="Y10" s="73"/>
      <c r="Z10" s="73"/>
    </row>
    <row r="11" spans="1:26" ht="15" thickBot="1" x14ac:dyDescent="0.35">
      <c r="A11" s="20">
        <v>44512</v>
      </c>
      <c r="B11" s="23">
        <v>2547</v>
      </c>
      <c r="C11" s="3">
        <v>2585</v>
      </c>
      <c r="D11" s="3">
        <v>2512</v>
      </c>
      <c r="E11" s="3">
        <v>2575.9499999999998</v>
      </c>
      <c r="F11" s="4">
        <v>148048</v>
      </c>
      <c r="G11" s="2">
        <f t="shared" si="0"/>
        <v>1.7458279845956281E-2</v>
      </c>
      <c r="H11" s="2">
        <f t="shared" si="1"/>
        <v>1.7458279845956282</v>
      </c>
      <c r="I11" s="17">
        <f t="shared" si="2"/>
        <v>1.0174582798459564</v>
      </c>
      <c r="J11" s="20">
        <v>44512</v>
      </c>
      <c r="K11" s="38">
        <v>17977.599999999999</v>
      </c>
      <c r="L11" s="2">
        <v>18123</v>
      </c>
      <c r="M11" s="2">
        <v>17905.900000000001</v>
      </c>
      <c r="N11" s="2">
        <v>18102.75</v>
      </c>
      <c r="O11" s="2">
        <v>249111898</v>
      </c>
      <c r="P11" s="2">
        <f t="shared" si="3"/>
        <v>1.2820584549279467E-2</v>
      </c>
      <c r="Q11" s="17">
        <f t="shared" si="4"/>
        <v>1.2820584549279468</v>
      </c>
      <c r="R11" s="5">
        <f t="shared" si="5"/>
        <v>1.0128205845492795</v>
      </c>
      <c r="T11" s="104" t="s">
        <v>41</v>
      </c>
      <c r="U11" s="105"/>
      <c r="V11" s="106"/>
      <c r="Y11" s="73"/>
      <c r="Z11" s="73"/>
    </row>
    <row r="12" spans="1:26" ht="15" thickBot="1" x14ac:dyDescent="0.35">
      <c r="A12" s="20">
        <v>44515</v>
      </c>
      <c r="B12" s="23">
        <v>2601</v>
      </c>
      <c r="C12" s="3">
        <v>2699</v>
      </c>
      <c r="D12" s="3">
        <v>2576</v>
      </c>
      <c r="E12" s="3">
        <v>2688.6</v>
      </c>
      <c r="F12" s="4">
        <v>91696</v>
      </c>
      <c r="G12" s="2">
        <f t="shared" si="0"/>
        <v>4.3731438886624389E-2</v>
      </c>
      <c r="H12" s="2">
        <f t="shared" si="1"/>
        <v>4.3731438886624385</v>
      </c>
      <c r="I12" s="17">
        <f t="shared" si="2"/>
        <v>1.0437314388866243</v>
      </c>
      <c r="J12" s="20">
        <v>44515</v>
      </c>
      <c r="K12" s="38">
        <v>18140.95</v>
      </c>
      <c r="L12" s="2">
        <v>18210.150000000001</v>
      </c>
      <c r="M12" s="2">
        <v>18071.3</v>
      </c>
      <c r="N12" s="2">
        <v>18109.45</v>
      </c>
      <c r="O12" s="2">
        <v>280428633</v>
      </c>
      <c r="P12" s="2">
        <f t="shared" si="3"/>
        <v>3.7010951374795144E-4</v>
      </c>
      <c r="Q12" s="17">
        <f t="shared" si="4"/>
        <v>3.7010951374795147E-2</v>
      </c>
      <c r="R12" s="5">
        <f t="shared" si="5"/>
        <v>1.0003701095137481</v>
      </c>
      <c r="T12" s="48" t="s">
        <v>24</v>
      </c>
      <c r="U12" s="48" t="s">
        <v>25</v>
      </c>
      <c r="V12" s="50" t="s">
        <v>26</v>
      </c>
      <c r="Y12" s="73"/>
      <c r="Z12" s="73"/>
    </row>
    <row r="13" spans="1:26" ht="15" customHeight="1" x14ac:dyDescent="0.3">
      <c r="A13" s="20">
        <v>44516</v>
      </c>
      <c r="B13" s="23">
        <v>2688.6</v>
      </c>
      <c r="C13" s="3">
        <v>2742.7</v>
      </c>
      <c r="D13" s="3">
        <v>2652.55</v>
      </c>
      <c r="E13" s="3">
        <v>2683.8</v>
      </c>
      <c r="F13" s="4">
        <v>75804</v>
      </c>
      <c r="G13" s="2">
        <f t="shared" si="0"/>
        <v>-1.7853157777280842E-3</v>
      </c>
      <c r="H13" s="2">
        <f t="shared" si="1"/>
        <v>-0.17853157777280843</v>
      </c>
      <c r="I13" s="17">
        <f t="shared" si="2"/>
        <v>0.99821468422227189</v>
      </c>
      <c r="J13" s="20">
        <v>44516</v>
      </c>
      <c r="K13" s="38">
        <v>18127.05</v>
      </c>
      <c r="L13" s="2">
        <v>18132.650000000001</v>
      </c>
      <c r="M13" s="2">
        <v>17958.8</v>
      </c>
      <c r="N13" s="2">
        <v>17999.2</v>
      </c>
      <c r="O13" s="2">
        <v>267431829</v>
      </c>
      <c r="P13" s="2">
        <f t="shared" si="3"/>
        <v>-6.0879816891181125E-3</v>
      </c>
      <c r="Q13" s="17">
        <f t="shared" si="4"/>
        <v>-0.60879816891181127</v>
      </c>
      <c r="R13" s="5">
        <f t="shared" si="5"/>
        <v>0.99391201831088194</v>
      </c>
      <c r="T13" s="107" t="s">
        <v>42</v>
      </c>
      <c r="U13" s="111">
        <f>SUM(H4:H748)*252/745</f>
        <v>55.342499863905338</v>
      </c>
      <c r="V13" s="108"/>
      <c r="Y13" s="73"/>
      <c r="Z13" s="73"/>
    </row>
    <row r="14" spans="1:26" ht="12" customHeight="1" x14ac:dyDescent="0.3">
      <c r="A14" s="20">
        <v>44517</v>
      </c>
      <c r="B14" s="23">
        <v>2679.4</v>
      </c>
      <c r="C14" s="3">
        <v>2799</v>
      </c>
      <c r="D14" s="3">
        <v>2673.8</v>
      </c>
      <c r="E14" s="3">
        <v>2731.6</v>
      </c>
      <c r="F14" s="4">
        <v>161362</v>
      </c>
      <c r="G14" s="2">
        <f t="shared" si="0"/>
        <v>1.781056710634165E-2</v>
      </c>
      <c r="H14" s="2">
        <f t="shared" si="1"/>
        <v>1.781056710634165</v>
      </c>
      <c r="I14" s="17">
        <f t="shared" si="2"/>
        <v>1.0178105671063415</v>
      </c>
      <c r="J14" s="20">
        <v>44517</v>
      </c>
      <c r="K14" s="38">
        <v>17939.349999999999</v>
      </c>
      <c r="L14" s="2">
        <v>18022.650000000001</v>
      </c>
      <c r="M14" s="2">
        <v>17879.25</v>
      </c>
      <c r="N14" s="2">
        <v>17898.650000000001</v>
      </c>
      <c r="O14" s="2">
        <v>295715938</v>
      </c>
      <c r="P14" s="2">
        <f t="shared" si="3"/>
        <v>-5.5863593937507923E-3</v>
      </c>
      <c r="Q14" s="17">
        <f t="shared" si="4"/>
        <v>-0.55863593937507927</v>
      </c>
      <c r="R14" s="5">
        <f t="shared" si="5"/>
        <v>0.99441364060624926</v>
      </c>
      <c r="T14" s="99"/>
      <c r="U14" s="112"/>
      <c r="V14" s="103"/>
      <c r="Y14" s="73"/>
      <c r="Z14" s="73"/>
    </row>
    <row r="15" spans="1:26" ht="14.4" customHeight="1" x14ac:dyDescent="0.3">
      <c r="A15" s="20">
        <v>44518</v>
      </c>
      <c r="B15" s="23">
        <v>2746.7</v>
      </c>
      <c r="C15" s="3">
        <v>2850</v>
      </c>
      <c r="D15" s="3">
        <v>2735.05</v>
      </c>
      <c r="E15" s="3">
        <v>2777.1</v>
      </c>
      <c r="F15" s="4">
        <v>233268</v>
      </c>
      <c r="G15" s="2">
        <f t="shared" si="0"/>
        <v>1.6656904378386295E-2</v>
      </c>
      <c r="H15" s="2">
        <f t="shared" si="1"/>
        <v>1.6656904378386295</v>
      </c>
      <c r="I15" s="17">
        <f t="shared" si="2"/>
        <v>1.0166569043783862</v>
      </c>
      <c r="J15" s="20">
        <v>44518</v>
      </c>
      <c r="K15" s="38">
        <v>17890.55</v>
      </c>
      <c r="L15" s="2">
        <v>17945.599999999999</v>
      </c>
      <c r="M15" s="2">
        <v>17688.5</v>
      </c>
      <c r="N15" s="2">
        <v>17764.8</v>
      </c>
      <c r="O15" s="2">
        <v>278425148</v>
      </c>
      <c r="P15" s="2">
        <f t="shared" si="3"/>
        <v>-7.4782176309387679E-3</v>
      </c>
      <c r="Q15" s="17">
        <f t="shared" si="4"/>
        <v>-0.74782176309387682</v>
      </c>
      <c r="R15" s="5">
        <f t="shared" si="5"/>
        <v>0.99252178236906119</v>
      </c>
      <c r="T15" s="98" t="s">
        <v>43</v>
      </c>
      <c r="U15" s="124">
        <f>SUM(Q4:Q748)*252/745</f>
        <v>11.162310788382513</v>
      </c>
      <c r="V15" s="101"/>
      <c r="Y15" s="73"/>
      <c r="Z15" s="73"/>
    </row>
    <row r="16" spans="1:26" ht="14.4" customHeight="1" thickBot="1" x14ac:dyDescent="0.35">
      <c r="A16" s="20">
        <v>44522</v>
      </c>
      <c r="B16" s="23">
        <v>2800</v>
      </c>
      <c r="C16" s="3">
        <v>2879</v>
      </c>
      <c r="D16" s="3">
        <v>2651</v>
      </c>
      <c r="E16" s="3">
        <v>2801.3</v>
      </c>
      <c r="F16" s="4">
        <v>221382</v>
      </c>
      <c r="G16" s="2">
        <f t="shared" si="0"/>
        <v>8.7141262468043192E-3</v>
      </c>
      <c r="H16" s="2">
        <f t="shared" si="1"/>
        <v>0.8714126246804319</v>
      </c>
      <c r="I16" s="17">
        <f t="shared" si="2"/>
        <v>1.0087141262468042</v>
      </c>
      <c r="J16" s="20">
        <v>44522</v>
      </c>
      <c r="K16" s="38">
        <v>17796.25</v>
      </c>
      <c r="L16" s="2">
        <v>17805.25</v>
      </c>
      <c r="M16" s="2">
        <v>17280.45</v>
      </c>
      <c r="N16" s="2">
        <v>17416.55</v>
      </c>
      <c r="O16" s="2">
        <v>356400425</v>
      </c>
      <c r="P16" s="2">
        <f t="shared" si="3"/>
        <v>-1.9603372962262451E-2</v>
      </c>
      <c r="Q16" s="17">
        <f t="shared" si="4"/>
        <v>-1.9603372962262451</v>
      </c>
      <c r="R16" s="5">
        <f t="shared" si="5"/>
        <v>0.98039662703773756</v>
      </c>
      <c r="T16" s="123"/>
      <c r="U16" s="125"/>
      <c r="V16" s="119"/>
      <c r="Y16" s="73"/>
      <c r="Z16" s="73"/>
    </row>
    <row r="17" spans="1:26" ht="14.4" customHeight="1" x14ac:dyDescent="0.3">
      <c r="A17" s="20">
        <v>44523</v>
      </c>
      <c r="B17" s="23">
        <v>2806.55</v>
      </c>
      <c r="C17" s="3">
        <v>2889</v>
      </c>
      <c r="D17" s="3">
        <v>2666</v>
      </c>
      <c r="E17" s="3">
        <v>2861.4</v>
      </c>
      <c r="F17" s="4">
        <v>106374</v>
      </c>
      <c r="G17" s="2">
        <f t="shared" si="0"/>
        <v>2.1454324777781711E-2</v>
      </c>
      <c r="H17" s="2">
        <f t="shared" si="1"/>
        <v>2.1454324777781713</v>
      </c>
      <c r="I17" s="17">
        <f t="shared" si="2"/>
        <v>1.0214543247777816</v>
      </c>
      <c r="J17" s="20">
        <v>44523</v>
      </c>
      <c r="K17" s="38">
        <v>17281.75</v>
      </c>
      <c r="L17" s="2">
        <v>17553.7</v>
      </c>
      <c r="M17" s="2">
        <v>17216.099999999999</v>
      </c>
      <c r="N17" s="2">
        <v>17503.349999999999</v>
      </c>
      <c r="O17" s="2">
        <v>308843255</v>
      </c>
      <c r="P17" s="2">
        <f t="shared" si="3"/>
        <v>4.9837654414909543E-3</v>
      </c>
      <c r="Q17" s="17">
        <f t="shared" si="4"/>
        <v>0.49837654414909544</v>
      </c>
      <c r="R17" s="5">
        <f t="shared" si="5"/>
        <v>1.004983765441491</v>
      </c>
      <c r="Y17" s="73"/>
      <c r="Z17" s="73"/>
    </row>
    <row r="18" spans="1:26" ht="15" thickBot="1" x14ac:dyDescent="0.35">
      <c r="A18" s="20">
        <v>44524</v>
      </c>
      <c r="B18" s="23">
        <v>2887.7</v>
      </c>
      <c r="C18" s="3">
        <v>2938</v>
      </c>
      <c r="D18" s="3">
        <v>2795.35</v>
      </c>
      <c r="E18" s="3">
        <v>2840.55</v>
      </c>
      <c r="F18" s="4">
        <v>137897</v>
      </c>
      <c r="G18" s="2">
        <f t="shared" si="0"/>
        <v>-7.2866429020758752E-3</v>
      </c>
      <c r="H18" s="2">
        <f t="shared" si="1"/>
        <v>-0.7286642902075875</v>
      </c>
      <c r="I18" s="17">
        <f t="shared" si="2"/>
        <v>0.99271335709792408</v>
      </c>
      <c r="J18" s="20">
        <v>44524</v>
      </c>
      <c r="K18" s="38">
        <v>17550.05</v>
      </c>
      <c r="L18" s="2">
        <v>17600.599999999999</v>
      </c>
      <c r="M18" s="2">
        <v>17354</v>
      </c>
      <c r="N18" s="2">
        <v>17415.05</v>
      </c>
      <c r="O18" s="2">
        <v>298052158</v>
      </c>
      <c r="P18" s="2">
        <f t="shared" si="3"/>
        <v>-5.0447485767009907E-3</v>
      </c>
      <c r="Q18" s="17">
        <f t="shared" si="4"/>
        <v>-0.50447485767009903</v>
      </c>
      <c r="R18" s="5">
        <f t="shared" si="5"/>
        <v>0.99495525142329899</v>
      </c>
      <c r="Y18" s="73"/>
      <c r="Z18" s="73"/>
    </row>
    <row r="19" spans="1:26" ht="14.4" customHeight="1" thickBot="1" x14ac:dyDescent="0.35">
      <c r="A19" s="20">
        <v>44525</v>
      </c>
      <c r="B19" s="23">
        <v>2842</v>
      </c>
      <c r="C19" s="3">
        <v>2898.95</v>
      </c>
      <c r="D19" s="3">
        <v>2811.5</v>
      </c>
      <c r="E19" s="3">
        <v>2858.35</v>
      </c>
      <c r="F19" s="4">
        <v>113718</v>
      </c>
      <c r="G19" s="2">
        <f t="shared" si="0"/>
        <v>6.2663920719577991E-3</v>
      </c>
      <c r="H19" s="2">
        <f t="shared" si="1"/>
        <v>0.62663920719577992</v>
      </c>
      <c r="I19" s="17">
        <f t="shared" si="2"/>
        <v>1.0062663920719579</v>
      </c>
      <c r="J19" s="20">
        <v>44525</v>
      </c>
      <c r="K19" s="38">
        <v>17417.3</v>
      </c>
      <c r="L19" s="2">
        <v>17564.349999999999</v>
      </c>
      <c r="M19" s="2">
        <v>17351.7</v>
      </c>
      <c r="N19" s="2">
        <v>17536.25</v>
      </c>
      <c r="O19" s="2">
        <v>255947032</v>
      </c>
      <c r="P19" s="2">
        <f t="shared" si="3"/>
        <v>6.9594976758608632E-3</v>
      </c>
      <c r="Q19" s="17">
        <f t="shared" si="4"/>
        <v>0.69594976758608629</v>
      </c>
      <c r="R19" s="5">
        <f t="shared" si="5"/>
        <v>1.0069594976758609</v>
      </c>
      <c r="T19" s="104" t="s">
        <v>40</v>
      </c>
      <c r="U19" s="105"/>
      <c r="V19" s="106"/>
      <c r="Y19" s="73"/>
      <c r="Z19" s="73"/>
    </row>
    <row r="20" spans="1:26" ht="14.4" customHeight="1" thickBot="1" x14ac:dyDescent="0.35">
      <c r="A20" s="20">
        <v>44526</v>
      </c>
      <c r="B20" s="23">
        <v>2801</v>
      </c>
      <c r="C20" s="3">
        <v>2827.35</v>
      </c>
      <c r="D20" s="3">
        <v>2703</v>
      </c>
      <c r="E20" s="3">
        <v>2729.6</v>
      </c>
      <c r="F20" s="4">
        <v>78031</v>
      </c>
      <c r="G20" s="2">
        <f t="shared" si="0"/>
        <v>-4.5043469134290762E-2</v>
      </c>
      <c r="H20" s="2">
        <f t="shared" si="1"/>
        <v>-4.5043469134290763</v>
      </c>
      <c r="I20" s="17">
        <f t="shared" si="2"/>
        <v>0.9549565308657092</v>
      </c>
      <c r="J20" s="20">
        <v>44526</v>
      </c>
      <c r="K20" s="38">
        <v>17338.75</v>
      </c>
      <c r="L20" s="2">
        <v>17355.400000000001</v>
      </c>
      <c r="M20" s="2">
        <v>16985.7</v>
      </c>
      <c r="N20" s="2">
        <v>17026.45</v>
      </c>
      <c r="O20" s="2">
        <v>356330009</v>
      </c>
      <c r="P20" s="2">
        <f t="shared" si="3"/>
        <v>-2.9071209637180087E-2</v>
      </c>
      <c r="Q20" s="17">
        <f t="shared" si="4"/>
        <v>-2.9071209637180089</v>
      </c>
      <c r="R20" s="5">
        <f t="shared" si="5"/>
        <v>0.97092879036281987</v>
      </c>
      <c r="T20" s="48" t="s">
        <v>24</v>
      </c>
      <c r="U20" s="48" t="s">
        <v>25</v>
      </c>
      <c r="V20" s="50" t="s">
        <v>26</v>
      </c>
      <c r="Y20" s="73"/>
      <c r="Z20" s="73"/>
    </row>
    <row r="21" spans="1:26" ht="14.4" customHeight="1" x14ac:dyDescent="0.3">
      <c r="A21" s="20">
        <v>44529</v>
      </c>
      <c r="B21" s="23">
        <v>2615.15</v>
      </c>
      <c r="C21" s="3">
        <v>2655.05</v>
      </c>
      <c r="D21" s="3">
        <v>2523.5500000000002</v>
      </c>
      <c r="E21" s="3">
        <v>2597.4499999999998</v>
      </c>
      <c r="F21" s="16">
        <v>99129</v>
      </c>
      <c r="G21" s="2">
        <f t="shared" si="0"/>
        <v>-4.8413686987104375E-2</v>
      </c>
      <c r="H21" s="2">
        <f t="shared" si="1"/>
        <v>-4.8413686987104372</v>
      </c>
      <c r="I21" s="17">
        <f t="shared" si="2"/>
        <v>0.95158631301289565</v>
      </c>
      <c r="J21" s="20">
        <v>44529</v>
      </c>
      <c r="K21" s="38">
        <v>17055.8</v>
      </c>
      <c r="L21" s="2">
        <v>17160.7</v>
      </c>
      <c r="M21" s="2">
        <v>16782.400000000001</v>
      </c>
      <c r="N21" s="2">
        <v>17053.95</v>
      </c>
      <c r="O21" s="2">
        <v>348888750</v>
      </c>
      <c r="P21" s="2">
        <f t="shared" si="3"/>
        <v>1.6151341001794267E-3</v>
      </c>
      <c r="Q21" s="17">
        <f t="shared" si="4"/>
        <v>0.16151341001794267</v>
      </c>
      <c r="R21" s="5">
        <f t="shared" si="5"/>
        <v>1.0016151341001793</v>
      </c>
      <c r="T21" s="109" t="s">
        <v>29</v>
      </c>
      <c r="U21" s="113">
        <f>_xlfn.VAR.P(H4:H748)</f>
        <v>5.2127714352624803</v>
      </c>
      <c r="V21" s="101"/>
    </row>
    <row r="22" spans="1:26" ht="14.4" customHeight="1" x14ac:dyDescent="0.3">
      <c r="A22" s="20">
        <v>44530</v>
      </c>
      <c r="B22" s="23">
        <v>2595</v>
      </c>
      <c r="C22" s="3">
        <v>2813.75</v>
      </c>
      <c r="D22" s="3">
        <v>2595</v>
      </c>
      <c r="E22" s="3">
        <v>2767.45</v>
      </c>
      <c r="F22" s="4">
        <v>770808</v>
      </c>
      <c r="G22" s="2">
        <f t="shared" si="0"/>
        <v>6.5448805559298551E-2</v>
      </c>
      <c r="H22" s="2">
        <f t="shared" si="1"/>
        <v>6.5448805559298551</v>
      </c>
      <c r="I22" s="17">
        <f t="shared" si="2"/>
        <v>1.0654488055592986</v>
      </c>
      <c r="J22" s="20">
        <v>44530</v>
      </c>
      <c r="K22" s="38">
        <v>17051.150000000001</v>
      </c>
      <c r="L22" s="2">
        <v>17324.650000000001</v>
      </c>
      <c r="M22" s="2">
        <v>16931.400000000001</v>
      </c>
      <c r="N22" s="2">
        <v>16983.2</v>
      </c>
      <c r="O22" s="2">
        <v>497999836</v>
      </c>
      <c r="P22" s="2">
        <f t="shared" si="3"/>
        <v>-4.1485990049226129E-3</v>
      </c>
      <c r="Q22" s="17">
        <f t="shared" si="4"/>
        <v>-0.41485990049226129</v>
      </c>
      <c r="R22" s="5">
        <f t="shared" si="5"/>
        <v>0.99585140099507741</v>
      </c>
      <c r="T22" s="109"/>
      <c r="U22" s="112"/>
      <c r="V22" s="103"/>
    </row>
    <row r="23" spans="1:26" x14ac:dyDescent="0.3">
      <c r="A23" s="20">
        <v>44531</v>
      </c>
      <c r="B23" s="23">
        <v>2787</v>
      </c>
      <c r="C23" s="3">
        <v>2919</v>
      </c>
      <c r="D23" s="3">
        <v>2692.8</v>
      </c>
      <c r="E23" s="3">
        <v>2831.65</v>
      </c>
      <c r="F23" s="4">
        <v>106404</v>
      </c>
      <c r="G23" s="2">
        <f t="shared" si="0"/>
        <v>2.3198251097580905E-2</v>
      </c>
      <c r="H23" s="2">
        <f t="shared" si="1"/>
        <v>2.3198251097580904</v>
      </c>
      <c r="I23" s="17">
        <f t="shared" si="2"/>
        <v>1.023198251097581</v>
      </c>
      <c r="J23" s="20">
        <v>44531</v>
      </c>
      <c r="K23" s="38">
        <v>17104.400000000001</v>
      </c>
      <c r="L23" s="2">
        <v>17213.05</v>
      </c>
      <c r="M23" s="2">
        <v>17064.25</v>
      </c>
      <c r="N23" s="2">
        <v>17166.900000000001</v>
      </c>
      <c r="O23" s="2">
        <v>295542125</v>
      </c>
      <c r="P23" s="2">
        <f t="shared" si="3"/>
        <v>1.0816571670827684E-2</v>
      </c>
      <c r="Q23" s="17">
        <f t="shared" si="4"/>
        <v>1.0816571670827684</v>
      </c>
      <c r="R23" s="5">
        <f t="shared" si="5"/>
        <v>1.0108165716708277</v>
      </c>
      <c r="T23" s="98" t="s">
        <v>27</v>
      </c>
      <c r="U23" s="113">
        <f>_xlfn.VAR.P(Q4:Q748)</f>
        <v>0.79762482883639318</v>
      </c>
      <c r="V23" s="101"/>
    </row>
    <row r="24" spans="1:26" ht="14.4" customHeight="1" x14ac:dyDescent="0.3">
      <c r="A24" s="20">
        <v>44532</v>
      </c>
      <c r="B24" s="23">
        <v>2798</v>
      </c>
      <c r="C24" s="3">
        <v>2825</v>
      </c>
      <c r="D24" s="3">
        <v>2742</v>
      </c>
      <c r="E24" s="3">
        <v>2798.4</v>
      </c>
      <c r="F24" s="4">
        <v>65077</v>
      </c>
      <c r="G24" s="2">
        <f t="shared" si="0"/>
        <v>-1.1742270407712817E-2</v>
      </c>
      <c r="H24" s="2">
        <f t="shared" si="1"/>
        <v>-1.1742270407712818</v>
      </c>
      <c r="I24" s="17">
        <f t="shared" si="2"/>
        <v>0.98825772959228719</v>
      </c>
      <c r="J24" s="20">
        <v>44532</v>
      </c>
      <c r="K24" s="38">
        <v>17183.2</v>
      </c>
      <c r="L24" s="2">
        <v>17420.349999999999</v>
      </c>
      <c r="M24" s="2">
        <v>17149.3</v>
      </c>
      <c r="N24" s="2">
        <v>17401.650000000001</v>
      </c>
      <c r="O24" s="2">
        <v>279867500</v>
      </c>
      <c r="P24" s="2">
        <f t="shared" si="3"/>
        <v>1.3674571413592436E-2</v>
      </c>
      <c r="Q24" s="17">
        <f t="shared" si="4"/>
        <v>1.3674571413592436</v>
      </c>
      <c r="R24" s="5">
        <f t="shared" si="5"/>
        <v>1.0136745714135924</v>
      </c>
      <c r="T24" s="100"/>
      <c r="U24" s="112"/>
      <c r="V24" s="103"/>
    </row>
    <row r="25" spans="1:26" x14ac:dyDescent="0.3">
      <c r="A25" s="20">
        <v>44533</v>
      </c>
      <c r="B25" s="23">
        <v>2817</v>
      </c>
      <c r="C25" s="3">
        <v>2844.85</v>
      </c>
      <c r="D25" s="3">
        <v>2745.65</v>
      </c>
      <c r="E25" s="3">
        <v>2778.45</v>
      </c>
      <c r="F25" s="4">
        <v>26902</v>
      </c>
      <c r="G25" s="2">
        <f t="shared" si="0"/>
        <v>-7.1290737564323444E-3</v>
      </c>
      <c r="H25" s="2">
        <f t="shared" si="1"/>
        <v>-0.71290737564323448</v>
      </c>
      <c r="I25" s="17">
        <f t="shared" si="2"/>
        <v>0.99287092624356765</v>
      </c>
      <c r="J25" s="20">
        <v>44533</v>
      </c>
      <c r="K25" s="38">
        <v>17424.900000000001</v>
      </c>
      <c r="L25" s="2">
        <v>17489.8</v>
      </c>
      <c r="M25" s="2">
        <v>17180.8</v>
      </c>
      <c r="N25" s="2">
        <v>17196.7</v>
      </c>
      <c r="O25" s="2">
        <v>292526485</v>
      </c>
      <c r="P25" s="2">
        <f t="shared" si="3"/>
        <v>-1.177761878902292E-2</v>
      </c>
      <c r="Q25" s="17">
        <f t="shared" si="4"/>
        <v>-1.1777618789022921</v>
      </c>
      <c r="R25" s="5">
        <f t="shared" si="5"/>
        <v>0.98822238121097705</v>
      </c>
      <c r="T25" s="98" t="s">
        <v>28</v>
      </c>
      <c r="U25" s="113">
        <f>U21-((U6)^(2))*U23</f>
        <v>4.8501846411475196</v>
      </c>
      <c r="V25" s="101"/>
    </row>
    <row r="26" spans="1:26" ht="14.4" customHeight="1" thickBot="1" x14ac:dyDescent="0.35">
      <c r="A26" s="20">
        <v>44536</v>
      </c>
      <c r="B26" s="23">
        <v>2751</v>
      </c>
      <c r="C26" s="3">
        <v>2800</v>
      </c>
      <c r="D26" s="3">
        <v>2701</v>
      </c>
      <c r="E26" s="3">
        <v>2731.75</v>
      </c>
      <c r="F26" s="4">
        <v>22893</v>
      </c>
      <c r="G26" s="2">
        <f t="shared" si="0"/>
        <v>-1.6807932480339693E-2</v>
      </c>
      <c r="H26" s="2">
        <f t="shared" si="1"/>
        <v>-1.6807932480339693</v>
      </c>
      <c r="I26" s="17">
        <f t="shared" si="2"/>
        <v>0.98319206751966026</v>
      </c>
      <c r="J26" s="20">
        <v>44536</v>
      </c>
      <c r="K26" s="38">
        <v>17209.05</v>
      </c>
      <c r="L26" s="2">
        <v>17216.75</v>
      </c>
      <c r="M26" s="2">
        <v>16891.7</v>
      </c>
      <c r="N26" s="2">
        <v>16912.25</v>
      </c>
      <c r="O26" s="2">
        <v>231716681</v>
      </c>
      <c r="P26" s="2">
        <f t="shared" si="3"/>
        <v>-1.6540964254769853E-2</v>
      </c>
      <c r="Q26" s="17">
        <f t="shared" si="4"/>
        <v>-1.6540964254769852</v>
      </c>
      <c r="R26" s="5">
        <f t="shared" si="5"/>
        <v>0.98345903574523019</v>
      </c>
      <c r="T26" s="123"/>
      <c r="U26" s="130"/>
      <c r="V26" s="119"/>
    </row>
    <row r="27" spans="1:26" x14ac:dyDescent="0.3">
      <c r="A27" s="20">
        <v>44537</v>
      </c>
      <c r="B27" s="23">
        <v>2770</v>
      </c>
      <c r="C27" s="3">
        <v>2830</v>
      </c>
      <c r="D27" s="3">
        <v>2693.2</v>
      </c>
      <c r="E27" s="3">
        <v>2766.95</v>
      </c>
      <c r="F27" s="4">
        <v>83057</v>
      </c>
      <c r="G27" s="2">
        <f t="shared" si="0"/>
        <v>1.2885512949574383E-2</v>
      </c>
      <c r="H27" s="2">
        <f t="shared" si="1"/>
        <v>1.2885512949574383</v>
      </c>
      <c r="I27" s="17">
        <f t="shared" si="2"/>
        <v>1.0128855129495744</v>
      </c>
      <c r="J27" s="20">
        <v>44537</v>
      </c>
      <c r="K27" s="38">
        <v>17044.099999999999</v>
      </c>
      <c r="L27" s="2">
        <v>17251.650000000001</v>
      </c>
      <c r="M27" s="2">
        <v>16987.75</v>
      </c>
      <c r="N27" s="2">
        <v>17176.7</v>
      </c>
      <c r="O27" s="2">
        <v>254144221</v>
      </c>
      <c r="P27" s="2">
        <f t="shared" si="3"/>
        <v>1.5636594775976037E-2</v>
      </c>
      <c r="Q27" s="17">
        <f t="shared" si="4"/>
        <v>1.5636594775976036</v>
      </c>
      <c r="R27" s="5">
        <f t="shared" si="5"/>
        <v>1.015636594775976</v>
      </c>
    </row>
    <row r="28" spans="1:26" ht="15.6" customHeight="1" thickBot="1" x14ac:dyDescent="0.35">
      <c r="A28" s="20">
        <v>44538</v>
      </c>
      <c r="B28" s="23">
        <v>2849</v>
      </c>
      <c r="C28" s="3">
        <v>2849</v>
      </c>
      <c r="D28" s="3">
        <v>2680</v>
      </c>
      <c r="E28" s="3">
        <v>2695.7</v>
      </c>
      <c r="F28" s="4">
        <v>76241</v>
      </c>
      <c r="G28" s="2">
        <f t="shared" si="0"/>
        <v>-2.575037496160032E-2</v>
      </c>
      <c r="H28" s="2">
        <f t="shared" si="1"/>
        <v>-2.5750374961600322</v>
      </c>
      <c r="I28" s="17">
        <f t="shared" si="2"/>
        <v>0.97424962503839962</v>
      </c>
      <c r="J28" s="20">
        <v>44538</v>
      </c>
      <c r="K28" s="38">
        <v>17315.25</v>
      </c>
      <c r="L28" s="2">
        <v>17484.599999999999</v>
      </c>
      <c r="M28" s="2">
        <v>17308.95</v>
      </c>
      <c r="N28" s="2">
        <v>17469.75</v>
      </c>
      <c r="O28" s="2">
        <v>257791948</v>
      </c>
      <c r="P28" s="2">
        <f t="shared" si="3"/>
        <v>1.7060902268771026E-2</v>
      </c>
      <c r="Q28" s="17">
        <f t="shared" si="4"/>
        <v>1.7060902268771025</v>
      </c>
      <c r="R28" s="5">
        <f t="shared" si="5"/>
        <v>1.0170609022687711</v>
      </c>
    </row>
    <row r="29" spans="1:26" ht="15" thickBot="1" x14ac:dyDescent="0.35">
      <c r="A29" s="20">
        <v>44539</v>
      </c>
      <c r="B29" s="23">
        <v>2699</v>
      </c>
      <c r="C29" s="3">
        <v>2728.95</v>
      </c>
      <c r="D29" s="3">
        <v>2690.3</v>
      </c>
      <c r="E29" s="3">
        <v>2697.4</v>
      </c>
      <c r="F29" s="4">
        <v>29977</v>
      </c>
      <c r="G29" s="2">
        <f t="shared" si="0"/>
        <v>6.3063397262316757E-4</v>
      </c>
      <c r="H29" s="2">
        <f t="shared" si="1"/>
        <v>6.3063397262316759E-2</v>
      </c>
      <c r="I29" s="17">
        <f t="shared" si="2"/>
        <v>1.0006306339726232</v>
      </c>
      <c r="J29" s="20">
        <v>44539</v>
      </c>
      <c r="K29" s="38">
        <v>17524.400000000001</v>
      </c>
      <c r="L29" s="2">
        <v>17543.25</v>
      </c>
      <c r="M29" s="2">
        <v>17379.599999999999</v>
      </c>
      <c r="N29" s="2">
        <v>17516.849999999999</v>
      </c>
      <c r="O29" s="2">
        <v>237170272</v>
      </c>
      <c r="P29" s="2">
        <f t="shared" si="3"/>
        <v>2.6960889537628496E-3</v>
      </c>
      <c r="Q29" s="17">
        <f t="shared" si="4"/>
        <v>0.26960889537628496</v>
      </c>
      <c r="R29" s="5">
        <f t="shared" si="5"/>
        <v>1.0026960889537628</v>
      </c>
      <c r="T29" s="104" t="s">
        <v>44</v>
      </c>
      <c r="U29" s="105"/>
      <c r="V29" s="106"/>
    </row>
    <row r="30" spans="1:26" ht="14.4" customHeight="1" thickBot="1" x14ac:dyDescent="0.35">
      <c r="A30" s="20">
        <v>44540</v>
      </c>
      <c r="B30" s="23">
        <v>2713.7</v>
      </c>
      <c r="C30" s="3">
        <v>2730</v>
      </c>
      <c r="D30" s="3">
        <v>2690.8</v>
      </c>
      <c r="E30" s="3">
        <v>2716.7</v>
      </c>
      <c r="F30" s="4">
        <v>21202</v>
      </c>
      <c r="G30" s="2">
        <f t="shared" si="0"/>
        <v>7.1550381849187095E-3</v>
      </c>
      <c r="H30" s="2">
        <f t="shared" si="1"/>
        <v>0.71550381849187095</v>
      </c>
      <c r="I30" s="17">
        <f t="shared" si="2"/>
        <v>1.0071550381849188</v>
      </c>
      <c r="J30" s="20">
        <v>44540</v>
      </c>
      <c r="K30" s="38">
        <v>17476.05</v>
      </c>
      <c r="L30" s="2">
        <v>17534.349999999999</v>
      </c>
      <c r="M30" s="2">
        <v>17405.25</v>
      </c>
      <c r="N30" s="2">
        <v>17511.3</v>
      </c>
      <c r="O30" s="2">
        <v>204467484</v>
      </c>
      <c r="P30" s="2">
        <f t="shared" si="3"/>
        <v>-3.168377876158826E-4</v>
      </c>
      <c r="Q30" s="17">
        <f t="shared" si="4"/>
        <v>-3.168377876158826E-2</v>
      </c>
      <c r="R30" s="5">
        <f t="shared" si="5"/>
        <v>0.99968316221238407</v>
      </c>
      <c r="T30" s="50" t="s">
        <v>24</v>
      </c>
      <c r="U30" s="48" t="s">
        <v>25</v>
      </c>
      <c r="V30" s="50" t="s">
        <v>26</v>
      </c>
    </row>
    <row r="31" spans="1:26" ht="14.4" customHeight="1" x14ac:dyDescent="0.3">
      <c r="A31" s="20">
        <v>44543</v>
      </c>
      <c r="B31" s="23">
        <v>2748.4</v>
      </c>
      <c r="C31" s="3">
        <v>2748.4</v>
      </c>
      <c r="D31" s="3">
        <v>2595.1999999999998</v>
      </c>
      <c r="E31" s="3">
        <v>2642.3</v>
      </c>
      <c r="F31" s="4">
        <v>114608</v>
      </c>
      <c r="G31" s="2">
        <f t="shared" si="0"/>
        <v>-2.7386167040895072E-2</v>
      </c>
      <c r="H31" s="2">
        <f t="shared" si="1"/>
        <v>-2.7386167040895071</v>
      </c>
      <c r="I31" s="17">
        <f t="shared" si="2"/>
        <v>0.97261383295910497</v>
      </c>
      <c r="J31" s="20">
        <v>44543</v>
      </c>
      <c r="K31" s="38">
        <v>17619.099999999999</v>
      </c>
      <c r="L31" s="2">
        <v>17639.5</v>
      </c>
      <c r="M31" s="2">
        <v>17355.95</v>
      </c>
      <c r="N31" s="2">
        <v>17368.25</v>
      </c>
      <c r="O31" s="2">
        <v>256560534</v>
      </c>
      <c r="P31" s="2">
        <f t="shared" si="3"/>
        <v>-8.1690108672685217E-3</v>
      </c>
      <c r="Q31" s="17">
        <f t="shared" si="4"/>
        <v>-0.81690108672685213</v>
      </c>
      <c r="R31" s="5">
        <f t="shared" si="5"/>
        <v>0.99183098913273149</v>
      </c>
      <c r="T31" s="115" t="s">
        <v>30</v>
      </c>
      <c r="U31" s="114">
        <v>6.85</v>
      </c>
      <c r="V31" s="114"/>
    </row>
    <row r="32" spans="1:26" x14ac:dyDescent="0.3">
      <c r="A32" s="20">
        <v>44544</v>
      </c>
      <c r="B32" s="23">
        <v>2624</v>
      </c>
      <c r="C32" s="3">
        <v>2670</v>
      </c>
      <c r="D32" s="3">
        <v>2552.5500000000002</v>
      </c>
      <c r="E32" s="3">
        <v>2577.4</v>
      </c>
      <c r="F32" s="4">
        <v>31964</v>
      </c>
      <c r="G32" s="2">
        <f t="shared" si="0"/>
        <v>-2.4561934678121365E-2</v>
      </c>
      <c r="H32" s="2">
        <f t="shared" si="1"/>
        <v>-2.4561934678121364</v>
      </c>
      <c r="I32" s="17">
        <f t="shared" si="2"/>
        <v>0.9754380653218786</v>
      </c>
      <c r="J32" s="20">
        <v>44544</v>
      </c>
      <c r="K32" s="38">
        <v>17283.2</v>
      </c>
      <c r="L32" s="2">
        <v>17376.2</v>
      </c>
      <c r="M32" s="2">
        <v>17225.8</v>
      </c>
      <c r="N32" s="2">
        <v>17324.900000000001</v>
      </c>
      <c r="O32" s="2">
        <v>270965586</v>
      </c>
      <c r="P32" s="2">
        <f t="shared" si="3"/>
        <v>-2.4959336720739595E-3</v>
      </c>
      <c r="Q32" s="17">
        <f t="shared" si="4"/>
        <v>-0.24959336720739594</v>
      </c>
      <c r="R32" s="5">
        <f t="shared" si="5"/>
        <v>0.99750406632792599</v>
      </c>
      <c r="T32" s="109"/>
      <c r="U32" s="110"/>
      <c r="V32" s="110"/>
    </row>
    <row r="33" spans="1:22" x14ac:dyDescent="0.3">
      <c r="A33" s="20">
        <v>44545</v>
      </c>
      <c r="B33" s="23">
        <v>2588.75</v>
      </c>
      <c r="C33" s="3">
        <v>2647.8</v>
      </c>
      <c r="D33" s="3">
        <v>2582</v>
      </c>
      <c r="E33" s="3">
        <v>2613.4499999999998</v>
      </c>
      <c r="F33" s="4">
        <v>34725</v>
      </c>
      <c r="G33" s="2">
        <f t="shared" si="0"/>
        <v>1.3986963606735363E-2</v>
      </c>
      <c r="H33" s="2">
        <f t="shared" si="1"/>
        <v>1.3986963606735363</v>
      </c>
      <c r="I33" s="17">
        <f t="shared" si="2"/>
        <v>1.0139869636067353</v>
      </c>
      <c r="J33" s="20">
        <v>44545</v>
      </c>
      <c r="K33" s="38">
        <v>17323.650000000001</v>
      </c>
      <c r="L33" s="2">
        <v>17351.2</v>
      </c>
      <c r="M33" s="2">
        <v>17192.2</v>
      </c>
      <c r="N33" s="2">
        <v>17221.400000000001</v>
      </c>
      <c r="O33" s="2">
        <v>214972109</v>
      </c>
      <c r="P33" s="2">
        <f t="shared" si="3"/>
        <v>-5.9740604563374095E-3</v>
      </c>
      <c r="Q33" s="17">
        <f t="shared" si="4"/>
        <v>-0.597406045633741</v>
      </c>
      <c r="R33" s="5">
        <f t="shared" si="5"/>
        <v>0.99402593954366258</v>
      </c>
      <c r="T33" s="109" t="s">
        <v>33</v>
      </c>
      <c r="U33" s="110">
        <f>U15</f>
        <v>11.162310788382513</v>
      </c>
      <c r="V33" s="110"/>
    </row>
    <row r="34" spans="1:22" x14ac:dyDescent="0.3">
      <c r="A34" s="20">
        <v>44546</v>
      </c>
      <c r="B34" s="23">
        <v>2648.7</v>
      </c>
      <c r="C34" s="3">
        <v>2648.7</v>
      </c>
      <c r="D34" s="3">
        <v>2530</v>
      </c>
      <c r="E34" s="3">
        <v>2553.25</v>
      </c>
      <c r="F34" s="4">
        <v>38358</v>
      </c>
      <c r="G34" s="2">
        <f t="shared" si="0"/>
        <v>-2.3034685951519952E-2</v>
      </c>
      <c r="H34" s="2">
        <f t="shared" si="1"/>
        <v>-2.3034685951519953</v>
      </c>
      <c r="I34" s="17">
        <f t="shared" si="2"/>
        <v>0.97696531404848008</v>
      </c>
      <c r="J34" s="20">
        <v>44546</v>
      </c>
      <c r="K34" s="38">
        <v>17373</v>
      </c>
      <c r="L34" s="2">
        <v>17379.349999999999</v>
      </c>
      <c r="M34" s="2">
        <v>17184.95</v>
      </c>
      <c r="N34" s="2">
        <v>17248.400000000001</v>
      </c>
      <c r="O34" s="2">
        <v>219496063</v>
      </c>
      <c r="P34" s="2">
        <f t="shared" si="3"/>
        <v>1.5678167860917231E-3</v>
      </c>
      <c r="Q34" s="17">
        <f t="shared" si="4"/>
        <v>0.1567816786091723</v>
      </c>
      <c r="R34" s="5">
        <f t="shared" si="5"/>
        <v>1.0015678167860917</v>
      </c>
      <c r="T34" s="109"/>
      <c r="U34" s="110"/>
      <c r="V34" s="110"/>
    </row>
    <row r="35" spans="1:22" ht="12.6" customHeight="1" x14ac:dyDescent="0.3">
      <c r="A35" s="20">
        <v>44547</v>
      </c>
      <c r="B35" s="23">
        <v>2546.3000000000002</v>
      </c>
      <c r="C35" s="3">
        <v>2577.6999999999998</v>
      </c>
      <c r="D35" s="3">
        <v>2499</v>
      </c>
      <c r="E35" s="3">
        <v>2550.75</v>
      </c>
      <c r="F35" s="4">
        <v>42855</v>
      </c>
      <c r="G35" s="2">
        <f t="shared" si="0"/>
        <v>-9.7914422794477627E-4</v>
      </c>
      <c r="H35" s="2">
        <f t="shared" si="1"/>
        <v>-9.7914422794477624E-2</v>
      </c>
      <c r="I35" s="17">
        <f t="shared" si="2"/>
        <v>0.99902085577205524</v>
      </c>
      <c r="J35" s="20">
        <v>44547</v>
      </c>
      <c r="K35" s="38">
        <v>17276</v>
      </c>
      <c r="L35" s="2">
        <v>17298.150000000001</v>
      </c>
      <c r="M35" s="2">
        <v>16966.45</v>
      </c>
      <c r="N35" s="2">
        <v>16985.2</v>
      </c>
      <c r="O35" s="2">
        <v>354591366</v>
      </c>
      <c r="P35" s="2">
        <f t="shared" si="3"/>
        <v>-1.5259386377866974E-2</v>
      </c>
      <c r="Q35" s="17">
        <f t="shared" si="4"/>
        <v>-1.5259386377866972</v>
      </c>
      <c r="R35" s="5">
        <f t="shared" si="5"/>
        <v>0.98474061362213305</v>
      </c>
      <c r="T35" s="109" t="s">
        <v>32</v>
      </c>
      <c r="U35" s="110">
        <f>U33-U31</f>
        <v>4.3123107883825131</v>
      </c>
      <c r="V35" s="110"/>
    </row>
    <row r="36" spans="1:22" x14ac:dyDescent="0.3">
      <c r="A36" s="20">
        <v>44550</v>
      </c>
      <c r="B36" s="23">
        <v>2510.0500000000002</v>
      </c>
      <c r="C36" s="3">
        <v>2510.1</v>
      </c>
      <c r="D36" s="3">
        <v>2357.6</v>
      </c>
      <c r="E36" s="3">
        <v>2376</v>
      </c>
      <c r="F36" s="4">
        <v>51351</v>
      </c>
      <c r="G36" s="2">
        <f t="shared" si="0"/>
        <v>-6.850926198177007E-2</v>
      </c>
      <c r="H36" s="2">
        <f t="shared" si="1"/>
        <v>-6.8509261981770067</v>
      </c>
      <c r="I36" s="17">
        <f t="shared" si="2"/>
        <v>0.9314907380182299</v>
      </c>
      <c r="J36" s="20">
        <v>44550</v>
      </c>
      <c r="K36" s="38">
        <v>16824.25</v>
      </c>
      <c r="L36" s="2">
        <v>16840.099999999999</v>
      </c>
      <c r="M36" s="2">
        <v>16410.2</v>
      </c>
      <c r="N36" s="2">
        <v>16614.2</v>
      </c>
      <c r="O36" s="2">
        <v>330614079</v>
      </c>
      <c r="P36" s="2">
        <f t="shared" si="3"/>
        <v>-2.1842545274709746E-2</v>
      </c>
      <c r="Q36" s="17">
        <f t="shared" si="4"/>
        <v>-2.1842545274709746</v>
      </c>
      <c r="R36" s="5">
        <f t="shared" si="5"/>
        <v>0.97815745472529025</v>
      </c>
      <c r="T36" s="109"/>
      <c r="U36" s="110"/>
      <c r="V36" s="110"/>
    </row>
    <row r="37" spans="1:22" x14ac:dyDescent="0.3">
      <c r="A37" s="20">
        <v>44551</v>
      </c>
      <c r="B37" s="23">
        <v>2361</v>
      </c>
      <c r="C37" s="3">
        <v>2413</v>
      </c>
      <c r="D37" s="3">
        <v>2271.35</v>
      </c>
      <c r="E37" s="3">
        <v>2323.35</v>
      </c>
      <c r="F37" s="4">
        <v>76764</v>
      </c>
      <c r="G37" s="2">
        <f t="shared" si="0"/>
        <v>-2.2159090909090948E-2</v>
      </c>
      <c r="H37" s="2">
        <f t="shared" si="1"/>
        <v>-2.2159090909090948</v>
      </c>
      <c r="I37" s="17">
        <f t="shared" si="2"/>
        <v>0.97784090909090904</v>
      </c>
      <c r="J37" s="20">
        <v>44551</v>
      </c>
      <c r="K37" s="38">
        <v>16773.150000000001</v>
      </c>
      <c r="L37" s="2">
        <v>16936.400000000001</v>
      </c>
      <c r="M37" s="2">
        <v>16688.25</v>
      </c>
      <c r="N37" s="2">
        <v>16770.849999999999</v>
      </c>
      <c r="O37" s="2">
        <v>241030834</v>
      </c>
      <c r="P37" s="2">
        <f t="shared" si="3"/>
        <v>9.4286814893282736E-3</v>
      </c>
      <c r="Q37" s="17">
        <f t="shared" si="4"/>
        <v>0.94286814893282733</v>
      </c>
      <c r="R37" s="5">
        <f t="shared" si="5"/>
        <v>1.0094286814893283</v>
      </c>
      <c r="T37" s="109"/>
      <c r="U37" s="110"/>
      <c r="V37" s="110"/>
    </row>
    <row r="38" spans="1:22" ht="14.4" customHeight="1" x14ac:dyDescent="0.3">
      <c r="A38" s="20">
        <v>44552</v>
      </c>
      <c r="B38" s="23">
        <v>2301</v>
      </c>
      <c r="C38" s="3">
        <v>2479</v>
      </c>
      <c r="D38" s="3">
        <v>2301</v>
      </c>
      <c r="E38" s="3">
        <v>2429.5500000000002</v>
      </c>
      <c r="F38" s="4">
        <v>125999</v>
      </c>
      <c r="G38" s="2">
        <f t="shared" si="0"/>
        <v>4.5709858609335775E-2</v>
      </c>
      <c r="H38" s="2">
        <f t="shared" si="1"/>
        <v>4.5709858609335772</v>
      </c>
      <c r="I38" s="17">
        <f t="shared" si="2"/>
        <v>1.0457098586093359</v>
      </c>
      <c r="J38" s="20">
        <v>44552</v>
      </c>
      <c r="K38" s="38">
        <v>16865.55</v>
      </c>
      <c r="L38" s="2">
        <v>16971</v>
      </c>
      <c r="M38" s="2">
        <v>16819.5</v>
      </c>
      <c r="N38" s="2">
        <v>16955.45</v>
      </c>
      <c r="O38" s="2">
        <v>207946105</v>
      </c>
      <c r="P38" s="2">
        <f t="shared" si="3"/>
        <v>1.1007194030117864E-2</v>
      </c>
      <c r="Q38" s="17">
        <f t="shared" si="4"/>
        <v>1.1007194030117864</v>
      </c>
      <c r="R38" s="5">
        <f t="shared" si="5"/>
        <v>1.011007194030118</v>
      </c>
      <c r="T38" s="109" t="s">
        <v>14</v>
      </c>
      <c r="U38" s="110">
        <f>U6</f>
        <v>0.67422780540528948</v>
      </c>
      <c r="V38" s="110"/>
    </row>
    <row r="39" spans="1:22" x14ac:dyDescent="0.3">
      <c r="A39" s="20">
        <v>44553</v>
      </c>
      <c r="B39" s="23">
        <v>2430</v>
      </c>
      <c r="C39" s="3">
        <v>2450</v>
      </c>
      <c r="D39" s="3">
        <v>2386.85</v>
      </c>
      <c r="E39" s="3">
        <v>2411.6999999999998</v>
      </c>
      <c r="F39" s="4">
        <v>33570</v>
      </c>
      <c r="G39" s="2">
        <f t="shared" si="0"/>
        <v>-7.3470395752301297E-3</v>
      </c>
      <c r="H39" s="2">
        <f t="shared" si="1"/>
        <v>-0.73470395752301298</v>
      </c>
      <c r="I39" s="17">
        <f t="shared" si="2"/>
        <v>0.99265296042476991</v>
      </c>
      <c r="J39" s="20">
        <v>44553</v>
      </c>
      <c r="K39" s="38">
        <v>17066.8</v>
      </c>
      <c r="L39" s="2">
        <v>17118.650000000001</v>
      </c>
      <c r="M39" s="2">
        <v>17015.55</v>
      </c>
      <c r="N39" s="2">
        <v>17072.599999999999</v>
      </c>
      <c r="O39" s="2">
        <v>196965302</v>
      </c>
      <c r="P39" s="2">
        <f t="shared" si="3"/>
        <v>6.9092828559547412E-3</v>
      </c>
      <c r="Q39" s="17">
        <f t="shared" si="4"/>
        <v>0.69092828559547415</v>
      </c>
      <c r="R39" s="5">
        <f t="shared" si="5"/>
        <v>1.0069092828559547</v>
      </c>
      <c r="T39" s="109"/>
      <c r="U39" s="110"/>
      <c r="V39" s="110"/>
    </row>
    <row r="40" spans="1:22" ht="14.4" customHeight="1" x14ac:dyDescent="0.3">
      <c r="A40" s="20">
        <v>44554</v>
      </c>
      <c r="B40" s="23">
        <v>2410</v>
      </c>
      <c r="C40" s="3">
        <v>2410</v>
      </c>
      <c r="D40" s="3">
        <v>2330.75</v>
      </c>
      <c r="E40" s="3">
        <v>2363.9</v>
      </c>
      <c r="F40" s="4">
        <v>37843</v>
      </c>
      <c r="G40" s="2">
        <f t="shared" si="0"/>
        <v>-1.982004395239861E-2</v>
      </c>
      <c r="H40" s="2">
        <f t="shared" si="1"/>
        <v>-1.9820043952398609</v>
      </c>
      <c r="I40" s="17">
        <f t="shared" si="2"/>
        <v>0.98017995604760144</v>
      </c>
      <c r="J40" s="20">
        <v>44554</v>
      </c>
      <c r="K40" s="38">
        <v>17149.5</v>
      </c>
      <c r="L40" s="2">
        <v>17155.599999999999</v>
      </c>
      <c r="M40" s="2">
        <v>16909.599999999999</v>
      </c>
      <c r="N40" s="2">
        <v>17003.75</v>
      </c>
      <c r="O40" s="2">
        <v>182564833</v>
      </c>
      <c r="P40" s="2">
        <f t="shared" si="3"/>
        <v>-4.0327776671390736E-3</v>
      </c>
      <c r="Q40" s="17">
        <f t="shared" si="4"/>
        <v>-0.40327776671390736</v>
      </c>
      <c r="R40" s="5">
        <f t="shared" si="5"/>
        <v>0.99596722233286095</v>
      </c>
      <c r="T40" s="109" t="s">
        <v>31</v>
      </c>
      <c r="U40" s="110">
        <f>U31+U38*U35</f>
        <v>9.7574798390766944</v>
      </c>
      <c r="V40" s="110"/>
    </row>
    <row r="41" spans="1:22" x14ac:dyDescent="0.3">
      <c r="A41" s="20">
        <v>44557</v>
      </c>
      <c r="B41" s="23">
        <v>2341</v>
      </c>
      <c r="C41" s="3">
        <v>2365.1999999999998</v>
      </c>
      <c r="D41" s="3">
        <v>2300.15</v>
      </c>
      <c r="E41" s="3">
        <v>2353.35</v>
      </c>
      <c r="F41" s="4">
        <v>26799</v>
      </c>
      <c r="G41" s="2">
        <f t="shared" si="0"/>
        <v>-4.4629637463514454E-3</v>
      </c>
      <c r="H41" s="2">
        <f t="shared" si="1"/>
        <v>-0.44629637463514454</v>
      </c>
      <c r="I41" s="17">
        <f t="shared" si="2"/>
        <v>0.99553703625364853</v>
      </c>
      <c r="J41" s="20">
        <v>44557</v>
      </c>
      <c r="K41" s="38">
        <v>16937.75</v>
      </c>
      <c r="L41" s="2">
        <v>17112.05</v>
      </c>
      <c r="M41" s="2">
        <v>16833.2</v>
      </c>
      <c r="N41" s="2">
        <v>17086.25</v>
      </c>
      <c r="O41" s="2">
        <v>144777457</v>
      </c>
      <c r="P41" s="2">
        <f t="shared" si="3"/>
        <v>4.8518709108284937E-3</v>
      </c>
      <c r="Q41" s="17">
        <f t="shared" si="4"/>
        <v>0.48518709108284935</v>
      </c>
      <c r="R41" s="5">
        <f t="shared" si="5"/>
        <v>1.0048518709108285</v>
      </c>
      <c r="T41" s="109"/>
      <c r="U41" s="110"/>
      <c r="V41" s="110"/>
    </row>
    <row r="42" spans="1:22" ht="14.4" customHeight="1" x14ac:dyDescent="0.3">
      <c r="A42" s="20">
        <v>44558</v>
      </c>
      <c r="B42" s="23">
        <v>2361</v>
      </c>
      <c r="C42" s="3">
        <v>2389.35</v>
      </c>
      <c r="D42" s="3">
        <v>2352.4499999999998</v>
      </c>
      <c r="E42" s="3">
        <v>2361.4499999999998</v>
      </c>
      <c r="F42" s="4">
        <v>18972</v>
      </c>
      <c r="G42" s="2">
        <f t="shared" si="0"/>
        <v>3.4419019695327551E-3</v>
      </c>
      <c r="H42" s="2">
        <f t="shared" si="1"/>
        <v>0.34419019695327552</v>
      </c>
      <c r="I42" s="17">
        <f t="shared" si="2"/>
        <v>1.0034419019695326</v>
      </c>
      <c r="J42" s="20">
        <v>44558</v>
      </c>
      <c r="K42" s="38">
        <v>17177.599999999999</v>
      </c>
      <c r="L42" s="2">
        <v>17250.25</v>
      </c>
      <c r="M42" s="2">
        <v>17161.150000000001</v>
      </c>
      <c r="N42" s="2">
        <v>17233.25</v>
      </c>
      <c r="O42" s="2">
        <v>176026100</v>
      </c>
      <c r="P42" s="2">
        <f t="shared" si="3"/>
        <v>8.6034091740434561E-3</v>
      </c>
      <c r="Q42" s="17">
        <f t="shared" si="4"/>
        <v>0.8603409174043456</v>
      </c>
      <c r="R42" s="5">
        <f t="shared" si="5"/>
        <v>1.0086034091740435</v>
      </c>
      <c r="T42" s="109"/>
      <c r="U42" s="110"/>
      <c r="V42" s="110"/>
    </row>
    <row r="43" spans="1:22" x14ac:dyDescent="0.3">
      <c r="A43" s="20">
        <v>44559</v>
      </c>
      <c r="B43" s="23">
        <v>2360</v>
      </c>
      <c r="C43" s="3">
        <v>2396.4499999999998</v>
      </c>
      <c r="D43" s="3">
        <v>2331.5</v>
      </c>
      <c r="E43" s="3">
        <v>2366.0500000000002</v>
      </c>
      <c r="F43" s="4">
        <v>22925</v>
      </c>
      <c r="G43" s="2">
        <f t="shared" si="0"/>
        <v>1.9479557051812928E-3</v>
      </c>
      <c r="H43" s="2">
        <f t="shared" si="1"/>
        <v>0.19479557051812929</v>
      </c>
      <c r="I43" s="17">
        <f t="shared" si="2"/>
        <v>1.0019479557051814</v>
      </c>
      <c r="J43" s="20">
        <v>44559</v>
      </c>
      <c r="K43" s="38">
        <v>17220.099999999999</v>
      </c>
      <c r="L43" s="2">
        <v>17285.95</v>
      </c>
      <c r="M43" s="2">
        <v>17176.650000000001</v>
      </c>
      <c r="N43" s="2">
        <v>17213.599999999999</v>
      </c>
      <c r="O43" s="2">
        <v>161679423</v>
      </c>
      <c r="P43" s="2">
        <f t="shared" si="3"/>
        <v>-1.1402376220388758E-3</v>
      </c>
      <c r="Q43" s="17">
        <f t="shared" si="4"/>
        <v>-0.11402376220388757</v>
      </c>
      <c r="R43" s="5">
        <f t="shared" si="5"/>
        <v>0.99885976237796115</v>
      </c>
      <c r="T43" s="109"/>
      <c r="U43" s="110"/>
      <c r="V43" s="110"/>
    </row>
    <row r="44" spans="1:22" ht="15" thickBot="1" x14ac:dyDescent="0.35">
      <c r="A44" s="20">
        <v>44560</v>
      </c>
      <c r="B44" s="23">
        <v>2367.5</v>
      </c>
      <c r="C44" s="3">
        <v>2386</v>
      </c>
      <c r="D44" s="3">
        <v>2351.9499999999998</v>
      </c>
      <c r="E44" s="3">
        <v>2367.9499999999998</v>
      </c>
      <c r="F44" s="4">
        <v>25950</v>
      </c>
      <c r="G44" s="2">
        <f t="shared" si="0"/>
        <v>8.0302614061394982E-4</v>
      </c>
      <c r="H44" s="2">
        <f t="shared" si="1"/>
        <v>8.0302614061394981E-2</v>
      </c>
      <c r="I44" s="17">
        <f t="shared" si="2"/>
        <v>1.000803026140614</v>
      </c>
      <c r="J44" s="20">
        <v>44560</v>
      </c>
      <c r="K44" s="38">
        <v>17201.45</v>
      </c>
      <c r="L44" s="2">
        <v>17264.05</v>
      </c>
      <c r="M44" s="2">
        <v>17146.349999999999</v>
      </c>
      <c r="N44" s="2">
        <v>17203.95</v>
      </c>
      <c r="O44" s="2">
        <v>320831676</v>
      </c>
      <c r="P44" s="2">
        <f t="shared" si="3"/>
        <v>-5.6060324394652012E-4</v>
      </c>
      <c r="Q44" s="17">
        <f t="shared" si="4"/>
        <v>-5.6060324394652014E-2</v>
      </c>
      <c r="R44" s="5">
        <f t="shared" si="5"/>
        <v>0.99943939675605353</v>
      </c>
      <c r="T44" s="133"/>
      <c r="U44" s="129"/>
      <c r="V44" s="129"/>
    </row>
    <row r="45" spans="1:22" ht="14.4" customHeight="1" thickBot="1" x14ac:dyDescent="0.35">
      <c r="A45" s="20">
        <v>44561</v>
      </c>
      <c r="B45" s="23">
        <v>2350.15</v>
      </c>
      <c r="C45" s="3">
        <v>2430</v>
      </c>
      <c r="D45" s="3">
        <v>2350.15</v>
      </c>
      <c r="E45" s="3">
        <v>2421.5500000000002</v>
      </c>
      <c r="F45" s="4">
        <v>30004</v>
      </c>
      <c r="G45" s="2">
        <f t="shared" si="0"/>
        <v>2.2635613083046673E-2</v>
      </c>
      <c r="H45" s="2">
        <f t="shared" si="1"/>
        <v>2.2635613083046673</v>
      </c>
      <c r="I45" s="17">
        <f t="shared" si="2"/>
        <v>1.0226356130830467</v>
      </c>
      <c r="J45" s="20">
        <v>44561</v>
      </c>
      <c r="K45" s="38">
        <v>17244.5</v>
      </c>
      <c r="L45" s="2">
        <v>17400.8</v>
      </c>
      <c r="M45" s="2">
        <v>17238.5</v>
      </c>
      <c r="N45" s="2">
        <v>17354.05</v>
      </c>
      <c r="O45" s="2">
        <v>167025720</v>
      </c>
      <c r="P45" s="2">
        <f t="shared" si="3"/>
        <v>8.7247405392365442E-3</v>
      </c>
      <c r="Q45" s="17">
        <f t="shared" si="4"/>
        <v>0.8724740539236544</v>
      </c>
      <c r="R45" s="5">
        <f t="shared" si="5"/>
        <v>1.0087247405392366</v>
      </c>
      <c r="T45" s="1"/>
      <c r="U45" s="1"/>
    </row>
    <row r="46" spans="1:22" ht="14.4" customHeight="1" thickBot="1" x14ac:dyDescent="0.35">
      <c r="A46" s="20">
        <v>44564</v>
      </c>
      <c r="B46" s="23">
        <v>2429</v>
      </c>
      <c r="C46" s="3">
        <v>2429</v>
      </c>
      <c r="D46" s="3">
        <v>2362.0500000000002</v>
      </c>
      <c r="E46" s="3">
        <v>2388.8000000000002</v>
      </c>
      <c r="F46" s="4">
        <v>99237</v>
      </c>
      <c r="G46" s="2">
        <f t="shared" si="0"/>
        <v>-1.3524395531787491E-2</v>
      </c>
      <c r="H46" s="2">
        <f t="shared" si="1"/>
        <v>-1.352439553178749</v>
      </c>
      <c r="I46" s="17">
        <f t="shared" si="2"/>
        <v>0.98647560446821247</v>
      </c>
      <c r="J46" s="20">
        <v>44564</v>
      </c>
      <c r="K46" s="38">
        <v>17387.150000000001</v>
      </c>
      <c r="L46" s="2">
        <v>17646.650000000001</v>
      </c>
      <c r="M46" s="2">
        <v>17383.3</v>
      </c>
      <c r="N46" s="2">
        <v>17625.7</v>
      </c>
      <c r="O46" s="2">
        <v>200456430</v>
      </c>
      <c r="P46" s="2">
        <f t="shared" si="3"/>
        <v>1.5653406553513528E-2</v>
      </c>
      <c r="Q46" s="17">
        <f t="shared" si="4"/>
        <v>1.5653406553513529</v>
      </c>
      <c r="R46" s="5">
        <f t="shared" si="5"/>
        <v>1.0156534065535134</v>
      </c>
      <c r="T46" s="104" t="s">
        <v>36</v>
      </c>
      <c r="U46" s="105"/>
      <c r="V46" s="106"/>
    </row>
    <row r="47" spans="1:22" ht="14.4" customHeight="1" thickBot="1" x14ac:dyDescent="0.35">
      <c r="A47" s="20">
        <v>44565</v>
      </c>
      <c r="B47" s="23">
        <v>2427.9499999999998</v>
      </c>
      <c r="C47" s="3">
        <v>2427.9499999999998</v>
      </c>
      <c r="D47" s="3">
        <v>2350</v>
      </c>
      <c r="E47" s="3">
        <v>2374.9</v>
      </c>
      <c r="F47" s="4">
        <v>22150</v>
      </c>
      <c r="G47" s="2">
        <f t="shared" si="0"/>
        <v>-5.8188211654387513E-3</v>
      </c>
      <c r="H47" s="2">
        <f t="shared" si="1"/>
        <v>-0.58188211654387512</v>
      </c>
      <c r="I47" s="17">
        <f t="shared" si="2"/>
        <v>0.99418117883456125</v>
      </c>
      <c r="J47" s="20">
        <v>44565</v>
      </c>
      <c r="K47" s="38">
        <v>17681.400000000001</v>
      </c>
      <c r="L47" s="2">
        <v>17827.599999999999</v>
      </c>
      <c r="M47" s="2">
        <v>17593.55</v>
      </c>
      <c r="N47" s="2">
        <v>17805.25</v>
      </c>
      <c r="O47" s="2">
        <v>247437472</v>
      </c>
      <c r="P47" s="2">
        <f t="shared" si="3"/>
        <v>1.0186829459255477E-2</v>
      </c>
      <c r="Q47" s="17">
        <f t="shared" si="4"/>
        <v>1.0186829459255478</v>
      </c>
      <c r="R47" s="5">
        <f t="shared" si="5"/>
        <v>1.0101868294592555</v>
      </c>
      <c r="T47" s="50" t="s">
        <v>24</v>
      </c>
      <c r="U47" s="48" t="s">
        <v>25</v>
      </c>
      <c r="V47" s="50" t="s">
        <v>26</v>
      </c>
    </row>
    <row r="48" spans="1:22" ht="14.4" customHeight="1" x14ac:dyDescent="0.3">
      <c r="A48" s="20">
        <v>44566</v>
      </c>
      <c r="B48" s="23">
        <v>2392</v>
      </c>
      <c r="C48" s="3">
        <v>2392</v>
      </c>
      <c r="D48" s="3">
        <v>2352.9499999999998</v>
      </c>
      <c r="E48" s="3">
        <v>2368.5500000000002</v>
      </c>
      <c r="F48" s="4">
        <v>16281</v>
      </c>
      <c r="G48" s="2">
        <f t="shared" si="0"/>
        <v>-2.6737967914438119E-3</v>
      </c>
      <c r="H48" s="2">
        <f t="shared" si="1"/>
        <v>-0.26737967914438121</v>
      </c>
      <c r="I48" s="17">
        <f t="shared" si="2"/>
        <v>0.99732620320855614</v>
      </c>
      <c r="J48" s="20">
        <v>44566</v>
      </c>
      <c r="K48" s="38">
        <v>17820.099999999999</v>
      </c>
      <c r="L48" s="2">
        <v>17944.7</v>
      </c>
      <c r="M48" s="2">
        <v>17748.849999999999</v>
      </c>
      <c r="N48" s="2">
        <v>17925.25</v>
      </c>
      <c r="O48" s="2">
        <v>251460038</v>
      </c>
      <c r="P48" s="2">
        <f t="shared" si="3"/>
        <v>6.7395852346920151E-3</v>
      </c>
      <c r="Q48" s="17">
        <f t="shared" si="4"/>
        <v>0.67395852346920149</v>
      </c>
      <c r="R48" s="5">
        <f t="shared" si="5"/>
        <v>1.0067395852346921</v>
      </c>
      <c r="T48" s="107" t="s">
        <v>34</v>
      </c>
      <c r="U48" s="101">
        <f>_xlfn.STDEV.P(H4:H748)</f>
        <v>2.2831494553056486</v>
      </c>
      <c r="V48" s="108"/>
    </row>
    <row r="49" spans="1:22" x14ac:dyDescent="0.3">
      <c r="A49" s="20">
        <v>44567</v>
      </c>
      <c r="B49" s="23">
        <v>2350</v>
      </c>
      <c r="C49" s="3">
        <v>2362.3000000000002</v>
      </c>
      <c r="D49" s="3">
        <v>2325.25</v>
      </c>
      <c r="E49" s="3">
        <v>2349.0500000000002</v>
      </c>
      <c r="F49" s="4">
        <v>17735</v>
      </c>
      <c r="G49" s="2">
        <f t="shared" si="0"/>
        <v>-8.2328850984779711E-3</v>
      </c>
      <c r="H49" s="2">
        <f t="shared" si="1"/>
        <v>-0.82328850984779711</v>
      </c>
      <c r="I49" s="17">
        <f t="shared" si="2"/>
        <v>0.99176711490152203</v>
      </c>
      <c r="J49" s="20">
        <v>44567</v>
      </c>
      <c r="K49" s="38">
        <v>17768.5</v>
      </c>
      <c r="L49" s="2">
        <v>17797.95</v>
      </c>
      <c r="M49" s="2">
        <v>17655.55</v>
      </c>
      <c r="N49" s="2">
        <v>17745.900000000001</v>
      </c>
      <c r="O49" s="2">
        <v>236454824</v>
      </c>
      <c r="P49" s="2">
        <f t="shared" si="3"/>
        <v>-1.0005439254682559E-2</v>
      </c>
      <c r="Q49" s="17">
        <f t="shared" si="4"/>
        <v>-1.000543925468256</v>
      </c>
      <c r="R49" s="5">
        <f t="shared" si="5"/>
        <v>0.98999456074531744</v>
      </c>
      <c r="T49" s="100"/>
      <c r="U49" s="103"/>
      <c r="V49" s="103"/>
    </row>
    <row r="50" spans="1:22" ht="12" customHeight="1" x14ac:dyDescent="0.3">
      <c r="A50" s="20">
        <v>44568</v>
      </c>
      <c r="B50" s="23">
        <v>2332</v>
      </c>
      <c r="C50" s="3">
        <v>2369</v>
      </c>
      <c r="D50" s="3">
        <v>2331</v>
      </c>
      <c r="E50" s="3">
        <v>2346.9</v>
      </c>
      <c r="F50" s="4">
        <v>36395</v>
      </c>
      <c r="G50" s="2">
        <f t="shared" si="0"/>
        <v>-9.1526361720699464E-4</v>
      </c>
      <c r="H50" s="2">
        <f t="shared" si="1"/>
        <v>-9.1526361720699459E-2</v>
      </c>
      <c r="I50" s="17">
        <f t="shared" si="2"/>
        <v>0.99908473638279305</v>
      </c>
      <c r="J50" s="20">
        <v>44568</v>
      </c>
      <c r="K50" s="38">
        <v>17797.599999999999</v>
      </c>
      <c r="L50" s="2">
        <v>17905</v>
      </c>
      <c r="M50" s="2">
        <v>17704.55</v>
      </c>
      <c r="N50" s="2">
        <v>17812.7</v>
      </c>
      <c r="O50" s="2">
        <v>239338015</v>
      </c>
      <c r="P50" s="2">
        <f t="shared" si="3"/>
        <v>3.7642497703694526E-3</v>
      </c>
      <c r="Q50" s="17">
        <f t="shared" si="4"/>
        <v>0.37642497703694527</v>
      </c>
      <c r="R50" s="5">
        <f t="shared" si="5"/>
        <v>1.0037642497703694</v>
      </c>
      <c r="T50" s="98" t="s">
        <v>35</v>
      </c>
      <c r="U50" s="101">
        <f>U15</f>
        <v>11.162310788382513</v>
      </c>
      <c r="V50" s="101"/>
    </row>
    <row r="51" spans="1:22" x14ac:dyDescent="0.3">
      <c r="A51" s="20">
        <v>44571</v>
      </c>
      <c r="B51" s="23">
        <v>2347</v>
      </c>
      <c r="C51" s="3">
        <v>2357.9</v>
      </c>
      <c r="D51" s="3">
        <v>2302.0500000000002</v>
      </c>
      <c r="E51" s="3">
        <v>2343.4499999999998</v>
      </c>
      <c r="F51" s="4">
        <v>46205</v>
      </c>
      <c r="G51" s="2">
        <f t="shared" si="0"/>
        <v>-1.4700242873579073E-3</v>
      </c>
      <c r="H51" s="2">
        <f t="shared" si="1"/>
        <v>-0.14700242873579072</v>
      </c>
      <c r="I51" s="17">
        <f t="shared" si="2"/>
        <v>0.99852997571264213</v>
      </c>
      <c r="J51" s="20">
        <v>44571</v>
      </c>
      <c r="K51" s="38">
        <v>17913.3</v>
      </c>
      <c r="L51" s="2">
        <v>18017.45</v>
      </c>
      <c r="M51" s="2">
        <v>17879.150000000001</v>
      </c>
      <c r="N51" s="2">
        <v>18003.3</v>
      </c>
      <c r="O51" s="2">
        <v>232418075</v>
      </c>
      <c r="P51" s="2">
        <f t="shared" si="3"/>
        <v>1.0700230734251323E-2</v>
      </c>
      <c r="Q51" s="17">
        <f t="shared" si="4"/>
        <v>1.0700230734251324</v>
      </c>
      <c r="R51" s="5">
        <f t="shared" si="5"/>
        <v>1.0107002307342514</v>
      </c>
      <c r="T51" s="100"/>
      <c r="U51" s="103"/>
      <c r="V51" s="103"/>
    </row>
    <row r="52" spans="1:22" ht="15" customHeight="1" x14ac:dyDescent="0.3">
      <c r="A52" s="20">
        <v>44572</v>
      </c>
      <c r="B52" s="23">
        <v>2321.35</v>
      </c>
      <c r="C52" s="3">
        <v>2355.1999999999998</v>
      </c>
      <c r="D52" s="3">
        <v>2271</v>
      </c>
      <c r="E52" s="3">
        <v>2279.5</v>
      </c>
      <c r="F52" s="4">
        <v>76395</v>
      </c>
      <c r="G52" s="2">
        <f t="shared" si="0"/>
        <v>-2.7288826303100054E-2</v>
      </c>
      <c r="H52" s="2">
        <f t="shared" si="1"/>
        <v>-2.7288826303100056</v>
      </c>
      <c r="I52" s="17">
        <f t="shared" si="2"/>
        <v>0.97271117369689997</v>
      </c>
      <c r="J52" s="20">
        <v>44572</v>
      </c>
      <c r="K52" s="38">
        <v>17997.75</v>
      </c>
      <c r="L52" s="2">
        <v>18081.25</v>
      </c>
      <c r="M52" s="2">
        <v>17964.400000000001</v>
      </c>
      <c r="N52" s="2">
        <v>18055.75</v>
      </c>
      <c r="O52" s="2">
        <v>220238796</v>
      </c>
      <c r="P52" s="2">
        <f t="shared" si="3"/>
        <v>2.9133547738470576E-3</v>
      </c>
      <c r="Q52" s="17">
        <f t="shared" si="4"/>
        <v>0.29133547738470578</v>
      </c>
      <c r="R52" s="5">
        <f t="shared" si="5"/>
        <v>1.0029133547738471</v>
      </c>
      <c r="S52" s="47"/>
      <c r="T52" s="98" t="s">
        <v>36</v>
      </c>
      <c r="U52" s="101">
        <f>U48/U50</f>
        <v>0.20454093230246737</v>
      </c>
      <c r="V52" s="101"/>
    </row>
    <row r="53" spans="1:22" x14ac:dyDescent="0.3">
      <c r="A53" s="20">
        <v>44573</v>
      </c>
      <c r="B53" s="23">
        <v>2230</v>
      </c>
      <c r="C53" s="3">
        <v>2247.85</v>
      </c>
      <c r="D53" s="3">
        <v>2163.5500000000002</v>
      </c>
      <c r="E53" s="3">
        <v>2226</v>
      </c>
      <c r="F53" s="4">
        <v>296163</v>
      </c>
      <c r="G53" s="2">
        <f t="shared" si="0"/>
        <v>-2.3470059223513928E-2</v>
      </c>
      <c r="H53" s="2">
        <f t="shared" si="1"/>
        <v>-2.3470059223513928</v>
      </c>
      <c r="I53" s="17">
        <f t="shared" si="2"/>
        <v>0.97652994077648603</v>
      </c>
      <c r="J53" s="20">
        <v>44573</v>
      </c>
      <c r="K53" s="38">
        <v>18170.400000000001</v>
      </c>
      <c r="L53" s="2">
        <v>18227.95</v>
      </c>
      <c r="M53" s="2">
        <v>18128.8</v>
      </c>
      <c r="N53" s="2">
        <v>18212.349999999999</v>
      </c>
      <c r="O53" s="2">
        <v>244974287</v>
      </c>
      <c r="P53" s="2">
        <f t="shared" si="3"/>
        <v>8.6731373662128994E-3</v>
      </c>
      <c r="Q53" s="17">
        <f t="shared" si="4"/>
        <v>0.86731373662128997</v>
      </c>
      <c r="R53" s="5">
        <f t="shared" si="5"/>
        <v>1.008673137366213</v>
      </c>
      <c r="T53" s="99"/>
      <c r="U53" s="102"/>
      <c r="V53" s="102"/>
    </row>
    <row r="54" spans="1:22" x14ac:dyDescent="0.3">
      <c r="A54" s="20">
        <v>44574</v>
      </c>
      <c r="B54" s="23">
        <v>2250</v>
      </c>
      <c r="C54" s="3">
        <v>2319.65</v>
      </c>
      <c r="D54" s="3">
        <v>2240.0500000000002</v>
      </c>
      <c r="E54" s="3">
        <v>2261.5</v>
      </c>
      <c r="F54" s="4">
        <v>101749</v>
      </c>
      <c r="G54" s="2">
        <f t="shared" si="0"/>
        <v>1.5947888589398024E-2</v>
      </c>
      <c r="H54" s="2">
        <f t="shared" si="1"/>
        <v>1.5947888589398023</v>
      </c>
      <c r="I54" s="17">
        <f t="shared" si="2"/>
        <v>1.015947888589398</v>
      </c>
      <c r="J54" s="20">
        <v>44574</v>
      </c>
      <c r="K54" s="38">
        <v>18257</v>
      </c>
      <c r="L54" s="2">
        <v>18272.25</v>
      </c>
      <c r="M54" s="2">
        <v>18163.8</v>
      </c>
      <c r="N54" s="2">
        <v>18257.8</v>
      </c>
      <c r="O54" s="2">
        <v>303700545</v>
      </c>
      <c r="P54" s="2">
        <f t="shared" si="3"/>
        <v>2.4955593319917931E-3</v>
      </c>
      <c r="Q54" s="17">
        <f t="shared" si="4"/>
        <v>0.24955593319917929</v>
      </c>
      <c r="R54" s="5">
        <f t="shared" si="5"/>
        <v>1.0024955593319917</v>
      </c>
      <c r="T54" s="100"/>
      <c r="U54" s="103"/>
      <c r="V54" s="103"/>
    </row>
    <row r="55" spans="1:22" x14ac:dyDescent="0.3">
      <c r="A55" s="20">
        <v>44575</v>
      </c>
      <c r="B55" s="23">
        <v>2255</v>
      </c>
      <c r="C55" s="3">
        <v>2339.9</v>
      </c>
      <c r="D55" s="3">
        <v>2230</v>
      </c>
      <c r="E55" s="3">
        <v>2245.8000000000002</v>
      </c>
      <c r="F55" s="4">
        <v>81349</v>
      </c>
      <c r="G55" s="2">
        <f t="shared" si="0"/>
        <v>-6.9422949369886437E-3</v>
      </c>
      <c r="H55" s="2">
        <f t="shared" si="1"/>
        <v>-0.69422949369886433</v>
      </c>
      <c r="I55" s="17">
        <f t="shared" si="2"/>
        <v>0.99305770506301139</v>
      </c>
      <c r="J55" s="20">
        <v>44575</v>
      </c>
      <c r="K55" s="38">
        <v>18185</v>
      </c>
      <c r="L55" s="2">
        <v>18286.95</v>
      </c>
      <c r="M55" s="2">
        <v>18119.650000000001</v>
      </c>
      <c r="N55" s="2">
        <v>18255.75</v>
      </c>
      <c r="O55" s="2">
        <v>229451608</v>
      </c>
      <c r="P55" s="2">
        <f t="shared" si="3"/>
        <v>-1.1228077862608159E-4</v>
      </c>
      <c r="Q55" s="17">
        <f t="shared" si="4"/>
        <v>-1.122807786260816E-2</v>
      </c>
      <c r="R55" s="5">
        <f t="shared" si="5"/>
        <v>0.99988771922137387</v>
      </c>
    </row>
    <row r="56" spans="1:22" x14ac:dyDescent="0.3">
      <c r="A56" s="20">
        <v>44578</v>
      </c>
      <c r="B56" s="23">
        <v>2250</v>
      </c>
      <c r="C56" s="3">
        <v>2274.6999999999998</v>
      </c>
      <c r="D56" s="3">
        <v>2234.1</v>
      </c>
      <c r="E56" s="3">
        <v>2244.15</v>
      </c>
      <c r="F56" s="4">
        <v>24843</v>
      </c>
      <c r="G56" s="2">
        <f t="shared" si="0"/>
        <v>-7.3470478226025948E-4</v>
      </c>
      <c r="H56" s="2">
        <f t="shared" si="1"/>
        <v>-7.3470478226025954E-2</v>
      </c>
      <c r="I56" s="17">
        <f t="shared" si="2"/>
        <v>0.99926529521773977</v>
      </c>
      <c r="J56" s="20">
        <v>44578</v>
      </c>
      <c r="K56" s="38">
        <v>18235.650000000001</v>
      </c>
      <c r="L56" s="2">
        <v>18321.55</v>
      </c>
      <c r="M56" s="2">
        <v>18228.75</v>
      </c>
      <c r="N56" s="2">
        <v>18308.099999999999</v>
      </c>
      <c r="O56" s="2">
        <v>266702919</v>
      </c>
      <c r="P56" s="2">
        <f t="shared" si="3"/>
        <v>2.8675896635305888E-3</v>
      </c>
      <c r="Q56" s="17">
        <f t="shared" si="4"/>
        <v>0.28675896635305886</v>
      </c>
      <c r="R56" s="5">
        <f t="shared" si="5"/>
        <v>1.0028675896635306</v>
      </c>
    </row>
    <row r="57" spans="1:22" x14ac:dyDescent="0.3">
      <c r="A57" s="20">
        <v>44579</v>
      </c>
      <c r="B57" s="23">
        <v>2244.6999999999998</v>
      </c>
      <c r="C57" s="3">
        <v>2265</v>
      </c>
      <c r="D57" s="3">
        <v>2205</v>
      </c>
      <c r="E57" s="3">
        <v>2214.5</v>
      </c>
      <c r="F57" s="4">
        <v>18837</v>
      </c>
      <c r="G57" s="2">
        <f t="shared" si="0"/>
        <v>-1.3212129313994203E-2</v>
      </c>
      <c r="H57" s="2">
        <f t="shared" si="1"/>
        <v>-1.3212129313994203</v>
      </c>
      <c r="I57" s="17">
        <f t="shared" si="2"/>
        <v>0.98678787068600582</v>
      </c>
      <c r="J57" s="20">
        <v>44579</v>
      </c>
      <c r="K57" s="38">
        <v>18337.2</v>
      </c>
      <c r="L57" s="2">
        <v>18350.95</v>
      </c>
      <c r="M57" s="2">
        <v>18085.900000000001</v>
      </c>
      <c r="N57" s="2">
        <v>18113.05</v>
      </c>
      <c r="O57" s="2">
        <v>227507319</v>
      </c>
      <c r="P57" s="2">
        <f t="shared" si="3"/>
        <v>-1.0653754349167816E-2</v>
      </c>
      <c r="Q57" s="17">
        <f t="shared" si="4"/>
        <v>-1.0653754349167817</v>
      </c>
      <c r="R57" s="5">
        <f t="shared" si="5"/>
        <v>0.98934624565083218</v>
      </c>
    </row>
    <row r="58" spans="1:22" x14ac:dyDescent="0.3">
      <c r="A58" s="20">
        <v>44580</v>
      </c>
      <c r="B58" s="23">
        <v>2210</v>
      </c>
      <c r="C58" s="3">
        <v>2239.5500000000002</v>
      </c>
      <c r="D58" s="3">
        <v>2181</v>
      </c>
      <c r="E58" s="3">
        <v>2223.3000000000002</v>
      </c>
      <c r="F58" s="4">
        <v>22556</v>
      </c>
      <c r="G58" s="2">
        <f t="shared" si="0"/>
        <v>3.9738089862272211E-3</v>
      </c>
      <c r="H58" s="2">
        <f t="shared" si="1"/>
        <v>0.39738089862272213</v>
      </c>
      <c r="I58" s="17">
        <f t="shared" si="2"/>
        <v>1.0039738089862271</v>
      </c>
      <c r="J58" s="20">
        <v>44580</v>
      </c>
      <c r="K58" s="38">
        <v>18129.2</v>
      </c>
      <c r="L58" s="2">
        <v>18129.2</v>
      </c>
      <c r="M58" s="2">
        <v>17884.900000000001</v>
      </c>
      <c r="N58" s="2">
        <v>17938.400000000001</v>
      </c>
      <c r="O58" s="2">
        <v>276662654</v>
      </c>
      <c r="P58" s="2">
        <f t="shared" si="3"/>
        <v>-9.6422192838863593E-3</v>
      </c>
      <c r="Q58" s="17">
        <f t="shared" si="4"/>
        <v>-0.96422192838863596</v>
      </c>
      <c r="R58" s="5">
        <f t="shared" si="5"/>
        <v>0.99035778071611369</v>
      </c>
    </row>
    <row r="59" spans="1:22" x14ac:dyDescent="0.3">
      <c r="A59" s="20">
        <v>44581</v>
      </c>
      <c r="B59" s="23">
        <v>2233.85</v>
      </c>
      <c r="C59" s="3">
        <v>2298</v>
      </c>
      <c r="D59" s="3">
        <v>2207</v>
      </c>
      <c r="E59" s="3">
        <v>2287.5</v>
      </c>
      <c r="F59" s="4">
        <v>39328</v>
      </c>
      <c r="G59" s="2">
        <f t="shared" si="0"/>
        <v>2.8875995142355872E-2</v>
      </c>
      <c r="H59" s="2">
        <f t="shared" si="1"/>
        <v>2.8875995142355873</v>
      </c>
      <c r="I59" s="17">
        <f t="shared" si="2"/>
        <v>1.0288759951423558</v>
      </c>
      <c r="J59" s="20">
        <v>44581</v>
      </c>
      <c r="K59" s="38">
        <v>17921</v>
      </c>
      <c r="L59" s="2">
        <v>17943.7</v>
      </c>
      <c r="M59" s="2">
        <v>17648.45</v>
      </c>
      <c r="N59" s="2">
        <v>17757</v>
      </c>
      <c r="O59" s="2">
        <v>258094246</v>
      </c>
      <c r="P59" s="2">
        <f t="shared" si="3"/>
        <v>-1.0112384605093064E-2</v>
      </c>
      <c r="Q59" s="17">
        <f t="shared" si="4"/>
        <v>-1.0112384605093065</v>
      </c>
      <c r="R59" s="5">
        <f t="shared" si="5"/>
        <v>0.98988761539490688</v>
      </c>
    </row>
    <row r="60" spans="1:22" x14ac:dyDescent="0.3">
      <c r="A60" s="20">
        <v>44582</v>
      </c>
      <c r="B60" s="23">
        <v>2289.9</v>
      </c>
      <c r="C60" s="3">
        <v>2319</v>
      </c>
      <c r="D60" s="3">
        <v>2242</v>
      </c>
      <c r="E60" s="3">
        <v>2303</v>
      </c>
      <c r="F60" s="4">
        <v>49959</v>
      </c>
      <c r="G60" s="2">
        <f t="shared" si="0"/>
        <v>6.7759562841530055E-3</v>
      </c>
      <c r="H60" s="2">
        <f t="shared" si="1"/>
        <v>0.67759562841530052</v>
      </c>
      <c r="I60" s="17">
        <f t="shared" si="2"/>
        <v>1.006775956284153</v>
      </c>
      <c r="J60" s="20">
        <v>44582</v>
      </c>
      <c r="K60" s="38">
        <v>17613.7</v>
      </c>
      <c r="L60" s="2">
        <v>17707.599999999999</v>
      </c>
      <c r="M60" s="2">
        <v>17485.849999999999</v>
      </c>
      <c r="N60" s="2">
        <v>17617.150000000001</v>
      </c>
      <c r="O60" s="2">
        <v>277645373</v>
      </c>
      <c r="P60" s="2">
        <f t="shared" si="3"/>
        <v>-7.8757673030353404E-3</v>
      </c>
      <c r="Q60" s="17">
        <f t="shared" si="4"/>
        <v>-0.78757673030353403</v>
      </c>
      <c r="R60" s="5">
        <f t="shared" si="5"/>
        <v>0.9921242326969647</v>
      </c>
    </row>
    <row r="61" spans="1:22" x14ac:dyDescent="0.3">
      <c r="A61" s="20">
        <v>44585</v>
      </c>
      <c r="B61" s="23">
        <v>2319.8000000000002</v>
      </c>
      <c r="C61" s="3">
        <v>2335.9499999999998</v>
      </c>
      <c r="D61" s="3">
        <v>2275.75</v>
      </c>
      <c r="E61" s="3">
        <v>2315.75</v>
      </c>
      <c r="F61" s="4">
        <v>65916</v>
      </c>
      <c r="G61" s="2">
        <f t="shared" si="0"/>
        <v>5.5362570560138951E-3</v>
      </c>
      <c r="H61" s="2">
        <f t="shared" si="1"/>
        <v>0.55362570560138946</v>
      </c>
      <c r="I61" s="17">
        <f t="shared" si="2"/>
        <v>1.0055362570560138</v>
      </c>
      <c r="J61" s="20">
        <v>44585</v>
      </c>
      <c r="K61" s="38">
        <v>17575.150000000001</v>
      </c>
      <c r="L61" s="2">
        <v>17599.400000000001</v>
      </c>
      <c r="M61" s="2">
        <v>16997.849999999999</v>
      </c>
      <c r="N61" s="2">
        <v>17149.099999999999</v>
      </c>
      <c r="O61" s="2">
        <v>323847388</v>
      </c>
      <c r="P61" s="2">
        <f t="shared" si="3"/>
        <v>-2.6567861430481256E-2</v>
      </c>
      <c r="Q61" s="17">
        <f t="shared" si="4"/>
        <v>-2.6567861430481257</v>
      </c>
      <c r="R61" s="5">
        <f t="shared" si="5"/>
        <v>0.97343213856951871</v>
      </c>
    </row>
    <row r="62" spans="1:22" x14ac:dyDescent="0.3">
      <c r="A62" s="20">
        <v>44586</v>
      </c>
      <c r="B62" s="23">
        <v>2327</v>
      </c>
      <c r="C62" s="3">
        <v>2574</v>
      </c>
      <c r="D62" s="3">
        <v>2281.65</v>
      </c>
      <c r="E62" s="3">
        <v>2480.25</v>
      </c>
      <c r="F62" s="4">
        <v>97360</v>
      </c>
      <c r="G62" s="2">
        <f t="shared" si="0"/>
        <v>7.1035301738097814E-2</v>
      </c>
      <c r="H62" s="2">
        <f t="shared" si="1"/>
        <v>7.1035301738097818</v>
      </c>
      <c r="I62" s="17">
        <f t="shared" si="2"/>
        <v>1.0710353017380978</v>
      </c>
      <c r="J62" s="20">
        <v>44586</v>
      </c>
      <c r="K62" s="38">
        <v>17001.55</v>
      </c>
      <c r="L62" s="2">
        <v>17309.150000000001</v>
      </c>
      <c r="M62" s="2">
        <v>16836.8</v>
      </c>
      <c r="N62" s="2">
        <v>17277.95</v>
      </c>
      <c r="O62" s="2">
        <v>326515896</v>
      </c>
      <c r="P62" s="2">
        <f t="shared" si="3"/>
        <v>7.5135138287141714E-3</v>
      </c>
      <c r="Q62" s="17">
        <f t="shared" si="4"/>
        <v>0.75135138287141712</v>
      </c>
      <c r="R62" s="5">
        <f t="shared" si="5"/>
        <v>1.0075135138287141</v>
      </c>
    </row>
    <row r="63" spans="1:22" x14ac:dyDescent="0.3">
      <c r="A63" s="20">
        <v>44588</v>
      </c>
      <c r="B63" s="23">
        <v>2520</v>
      </c>
      <c r="C63" s="3">
        <v>2528.9499999999998</v>
      </c>
      <c r="D63" s="3">
        <v>2385</v>
      </c>
      <c r="E63" s="3">
        <v>2399.9</v>
      </c>
      <c r="F63" s="4">
        <v>86013</v>
      </c>
      <c r="G63" s="2">
        <f t="shared" si="0"/>
        <v>-3.2395927829855828E-2</v>
      </c>
      <c r="H63" s="2">
        <f t="shared" si="1"/>
        <v>-3.2395927829855826</v>
      </c>
      <c r="I63" s="17">
        <f t="shared" si="2"/>
        <v>0.96760407217014421</v>
      </c>
      <c r="J63" s="20">
        <v>44588</v>
      </c>
      <c r="K63" s="38">
        <v>17062</v>
      </c>
      <c r="L63" s="2">
        <v>17182.5</v>
      </c>
      <c r="M63" s="2">
        <v>16866.75</v>
      </c>
      <c r="N63" s="2">
        <v>17110.150000000001</v>
      </c>
      <c r="O63" s="2">
        <v>395596577</v>
      </c>
      <c r="P63" s="2">
        <f t="shared" si="3"/>
        <v>-9.7118003003828154E-3</v>
      </c>
      <c r="Q63" s="17">
        <f t="shared" si="4"/>
        <v>-0.97118003003828157</v>
      </c>
      <c r="R63" s="5">
        <f t="shared" si="5"/>
        <v>0.99028819969961723</v>
      </c>
    </row>
    <row r="64" spans="1:22" x14ac:dyDescent="0.3">
      <c r="A64" s="20">
        <v>44589</v>
      </c>
      <c r="B64" s="23">
        <v>2399.85</v>
      </c>
      <c r="C64" s="3">
        <v>2447.9499999999998</v>
      </c>
      <c r="D64" s="3">
        <v>2399.85</v>
      </c>
      <c r="E64" s="3">
        <v>2426.4499999999998</v>
      </c>
      <c r="F64" s="4">
        <v>43296</v>
      </c>
      <c r="G64" s="2">
        <f t="shared" si="0"/>
        <v>1.1062960956706416E-2</v>
      </c>
      <c r="H64" s="2">
        <f t="shared" si="1"/>
        <v>1.1062960956706416</v>
      </c>
      <c r="I64" s="17">
        <f t="shared" si="2"/>
        <v>1.0110629609567063</v>
      </c>
      <c r="J64" s="20">
        <v>44589</v>
      </c>
      <c r="K64" s="38">
        <v>17208.3</v>
      </c>
      <c r="L64" s="2">
        <v>17373.5</v>
      </c>
      <c r="M64" s="2">
        <v>17077.099999999999</v>
      </c>
      <c r="N64" s="2">
        <v>17101.95</v>
      </c>
      <c r="O64" s="2">
        <v>355284285</v>
      </c>
      <c r="P64" s="2">
        <f t="shared" si="3"/>
        <v>-4.7924769800385895E-4</v>
      </c>
      <c r="Q64" s="17">
        <f t="shared" si="4"/>
        <v>-4.7924769800385895E-2</v>
      </c>
      <c r="R64" s="5">
        <f t="shared" si="5"/>
        <v>0.99952075230199611</v>
      </c>
    </row>
    <row r="65" spans="1:18" x14ac:dyDescent="0.3">
      <c r="A65" s="20">
        <v>44592</v>
      </c>
      <c r="B65" s="23">
        <v>2567.6999999999998</v>
      </c>
      <c r="C65" s="3">
        <v>2597.6999999999998</v>
      </c>
      <c r="D65" s="3">
        <v>2290.0500000000002</v>
      </c>
      <c r="E65" s="3">
        <v>2308.6999999999998</v>
      </c>
      <c r="F65" s="4">
        <v>208786</v>
      </c>
      <c r="G65" s="2">
        <f t="shared" si="0"/>
        <v>-4.8527684477322842E-2</v>
      </c>
      <c r="H65" s="2">
        <f t="shared" si="1"/>
        <v>-4.8527684477322843</v>
      </c>
      <c r="I65" s="17">
        <f t="shared" si="2"/>
        <v>0.95147231552267719</v>
      </c>
      <c r="J65" s="20">
        <v>44592</v>
      </c>
      <c r="K65" s="38">
        <v>17301.05</v>
      </c>
      <c r="L65" s="2">
        <v>17410</v>
      </c>
      <c r="M65" s="2">
        <v>17264.150000000001</v>
      </c>
      <c r="N65" s="2">
        <v>17339.849999999999</v>
      </c>
      <c r="O65" s="2">
        <v>321660346</v>
      </c>
      <c r="P65" s="2">
        <f t="shared" si="3"/>
        <v>1.3910694394498744E-2</v>
      </c>
      <c r="Q65" s="17">
        <f t="shared" si="4"/>
        <v>1.3910694394498744</v>
      </c>
      <c r="R65" s="5">
        <f t="shared" si="5"/>
        <v>1.0139106943944987</v>
      </c>
    </row>
    <row r="66" spans="1:18" x14ac:dyDescent="0.3">
      <c r="A66" s="20">
        <v>44593</v>
      </c>
      <c r="B66" s="23">
        <v>2348.85</v>
      </c>
      <c r="C66" s="3">
        <v>2350.5</v>
      </c>
      <c r="D66" s="3">
        <v>2260</v>
      </c>
      <c r="E66" s="3">
        <v>2300.85</v>
      </c>
      <c r="F66" s="4">
        <v>60473</v>
      </c>
      <c r="G66" s="2">
        <f t="shared" si="0"/>
        <v>-3.4001819205613159E-3</v>
      </c>
      <c r="H66" s="2">
        <f t="shared" si="1"/>
        <v>-0.3400181920561316</v>
      </c>
      <c r="I66" s="17">
        <f t="shared" si="2"/>
        <v>0.99659981807943865</v>
      </c>
      <c r="J66" s="20">
        <v>44593</v>
      </c>
      <c r="K66" s="38">
        <v>17529.45</v>
      </c>
      <c r="L66" s="2">
        <v>17622.400000000001</v>
      </c>
      <c r="M66" s="2">
        <v>17244.55</v>
      </c>
      <c r="N66" s="2">
        <v>17576.849999999999</v>
      </c>
      <c r="O66" s="2">
        <v>386391485</v>
      </c>
      <c r="P66" s="2">
        <f t="shared" si="3"/>
        <v>1.3667938303964568E-2</v>
      </c>
      <c r="Q66" s="17">
        <f t="shared" si="4"/>
        <v>1.3667938303964569</v>
      </c>
      <c r="R66" s="5">
        <f t="shared" si="5"/>
        <v>1.0136679383039646</v>
      </c>
    </row>
    <row r="67" spans="1:18" x14ac:dyDescent="0.3">
      <c r="A67" s="20">
        <v>44594</v>
      </c>
      <c r="B67" s="23">
        <v>2311</v>
      </c>
      <c r="C67" s="3">
        <v>2353.15</v>
      </c>
      <c r="D67" s="3">
        <v>2301</v>
      </c>
      <c r="E67" s="3">
        <v>2331.85</v>
      </c>
      <c r="F67" s="4">
        <v>32086</v>
      </c>
      <c r="G67" s="2">
        <f t="shared" si="0"/>
        <v>1.3473281613316818E-2</v>
      </c>
      <c r="H67" s="2">
        <f t="shared" si="1"/>
        <v>1.3473281613316819</v>
      </c>
      <c r="I67" s="17">
        <f t="shared" si="2"/>
        <v>1.0134732816133167</v>
      </c>
      <c r="J67" s="20">
        <v>44594</v>
      </c>
      <c r="K67" s="38">
        <v>17706.2</v>
      </c>
      <c r="L67" s="2">
        <v>17794.599999999999</v>
      </c>
      <c r="M67" s="2">
        <v>17674.8</v>
      </c>
      <c r="N67" s="2">
        <v>17780</v>
      </c>
      <c r="O67" s="2">
        <v>271205907</v>
      </c>
      <c r="P67" s="2">
        <f t="shared" si="3"/>
        <v>1.1557816104705989E-2</v>
      </c>
      <c r="Q67" s="17">
        <f t="shared" si="4"/>
        <v>1.1557816104705989</v>
      </c>
      <c r="R67" s="5">
        <f t="shared" si="5"/>
        <v>1.0115578161047061</v>
      </c>
    </row>
    <row r="68" spans="1:18" x14ac:dyDescent="0.3">
      <c r="A68" s="20">
        <v>44595</v>
      </c>
      <c r="B68" s="23">
        <v>2329.6999999999998</v>
      </c>
      <c r="C68" s="3">
        <v>2357.9499999999998</v>
      </c>
      <c r="D68" s="3">
        <v>2321.25</v>
      </c>
      <c r="E68" s="3">
        <v>2339.9</v>
      </c>
      <c r="F68" s="4">
        <v>57878</v>
      </c>
      <c r="G68" s="2">
        <f t="shared" si="0"/>
        <v>3.4521946094303586E-3</v>
      </c>
      <c r="H68" s="2">
        <f t="shared" si="1"/>
        <v>0.34521946094303585</v>
      </c>
      <c r="I68" s="17">
        <f t="shared" si="2"/>
        <v>1.0034521946094304</v>
      </c>
      <c r="J68" s="20">
        <v>44595</v>
      </c>
      <c r="K68" s="38">
        <v>17767.75</v>
      </c>
      <c r="L68" s="2">
        <v>17781.150000000001</v>
      </c>
      <c r="M68" s="2">
        <v>17511.150000000001</v>
      </c>
      <c r="N68" s="2">
        <v>17560.2</v>
      </c>
      <c r="O68" s="2">
        <v>226614989</v>
      </c>
      <c r="P68" s="2">
        <f t="shared" si="3"/>
        <v>-1.2362204724409407E-2</v>
      </c>
      <c r="Q68" s="17">
        <f t="shared" si="4"/>
        <v>-1.2362204724409407</v>
      </c>
      <c r="R68" s="5">
        <f t="shared" si="5"/>
        <v>0.98763779527559059</v>
      </c>
    </row>
    <row r="69" spans="1:18" x14ac:dyDescent="0.3">
      <c r="A69" s="20">
        <v>44596</v>
      </c>
      <c r="B69" s="23">
        <v>2346</v>
      </c>
      <c r="C69" s="3">
        <v>2353.15</v>
      </c>
      <c r="D69" s="3">
        <v>2311</v>
      </c>
      <c r="E69" s="3">
        <v>2330.65</v>
      </c>
      <c r="F69" s="4">
        <v>12233</v>
      </c>
      <c r="G69" s="2">
        <f t="shared" ref="G69:G132" si="6">(E69-E68)/E68</f>
        <v>-3.9531603914697211E-3</v>
      </c>
      <c r="H69" s="2">
        <f t="shared" ref="H69:H132" si="7">G69*100</f>
        <v>-0.39531603914697211</v>
      </c>
      <c r="I69" s="17">
        <f t="shared" ref="I69:I132" si="8">1+G69</f>
        <v>0.99604683960853024</v>
      </c>
      <c r="J69" s="20">
        <v>44596</v>
      </c>
      <c r="K69" s="38">
        <v>17590.2</v>
      </c>
      <c r="L69" s="2">
        <v>17617.8</v>
      </c>
      <c r="M69" s="2">
        <v>17462.55</v>
      </c>
      <c r="N69" s="2">
        <v>17516.3</v>
      </c>
      <c r="O69" s="2">
        <v>261434170</v>
      </c>
      <c r="P69" s="2">
        <f t="shared" ref="P69:P132" si="9">(N69-N68)/N68</f>
        <v>-2.4999715265202819E-3</v>
      </c>
      <c r="Q69" s="17">
        <f t="shared" ref="Q69:Q132" si="10">P69*100</f>
        <v>-0.24999715265202818</v>
      </c>
      <c r="R69" s="5">
        <f t="shared" ref="R69:R132" si="11">1+P69</f>
        <v>0.99750002847347974</v>
      </c>
    </row>
    <row r="70" spans="1:18" x14ac:dyDescent="0.3">
      <c r="A70" s="20">
        <v>44599</v>
      </c>
      <c r="B70" s="23">
        <v>2330.65</v>
      </c>
      <c r="C70" s="3">
        <v>2397.9499999999998</v>
      </c>
      <c r="D70" s="3">
        <v>2324.5500000000002</v>
      </c>
      <c r="E70" s="3">
        <v>2339.6999999999998</v>
      </c>
      <c r="F70" s="4">
        <v>14157</v>
      </c>
      <c r="G70" s="2">
        <f t="shared" si="6"/>
        <v>3.8830369210304965E-3</v>
      </c>
      <c r="H70" s="2">
        <f t="shared" si="7"/>
        <v>0.38830369210304966</v>
      </c>
      <c r="I70" s="17">
        <f t="shared" si="8"/>
        <v>1.0038830369210305</v>
      </c>
      <c r="J70" s="20">
        <v>44599</v>
      </c>
      <c r="K70" s="38">
        <v>17456.3</v>
      </c>
      <c r="L70" s="2">
        <v>17536.75</v>
      </c>
      <c r="M70" s="2">
        <v>17119.400000000001</v>
      </c>
      <c r="N70" s="2">
        <v>17213.599999999999</v>
      </c>
      <c r="O70" s="2">
        <v>265037933</v>
      </c>
      <c r="P70" s="2">
        <f t="shared" si="9"/>
        <v>-1.7281046796412527E-2</v>
      </c>
      <c r="Q70" s="17">
        <f t="shared" si="10"/>
        <v>-1.7281046796412527</v>
      </c>
      <c r="R70" s="5">
        <f t="shared" si="11"/>
        <v>0.98271895320358749</v>
      </c>
    </row>
    <row r="71" spans="1:18" x14ac:dyDescent="0.3">
      <c r="A71" s="20">
        <v>44600</v>
      </c>
      <c r="B71" s="23">
        <v>2359.6999999999998</v>
      </c>
      <c r="C71" s="3">
        <v>2415</v>
      </c>
      <c r="D71" s="3">
        <v>2334.1</v>
      </c>
      <c r="E71" s="3">
        <v>2355.4499999999998</v>
      </c>
      <c r="F71" s="4">
        <v>55983</v>
      </c>
      <c r="G71" s="2">
        <f t="shared" si="6"/>
        <v>6.7316322605462248E-3</v>
      </c>
      <c r="H71" s="2">
        <f t="shared" si="7"/>
        <v>0.67316322605462253</v>
      </c>
      <c r="I71" s="17">
        <f t="shared" si="8"/>
        <v>1.0067316322605462</v>
      </c>
      <c r="J71" s="20">
        <v>44600</v>
      </c>
      <c r="K71" s="38">
        <v>17279.849999999999</v>
      </c>
      <c r="L71" s="2">
        <v>17306.45</v>
      </c>
      <c r="M71" s="2">
        <v>17043.650000000001</v>
      </c>
      <c r="N71" s="2">
        <v>17266.75</v>
      </c>
      <c r="O71" s="2">
        <v>268526210</v>
      </c>
      <c r="P71" s="2">
        <f t="shared" si="9"/>
        <v>3.0876748617373159E-3</v>
      </c>
      <c r="Q71" s="17">
        <f t="shared" si="10"/>
        <v>0.30876748617373162</v>
      </c>
      <c r="R71" s="5">
        <f t="shared" si="11"/>
        <v>1.0030876748617372</v>
      </c>
    </row>
    <row r="72" spans="1:18" x14ac:dyDescent="0.3">
      <c r="A72" s="20">
        <v>44601</v>
      </c>
      <c r="B72" s="23">
        <v>2376.6999999999998</v>
      </c>
      <c r="C72" s="3">
        <v>2384.4499999999998</v>
      </c>
      <c r="D72" s="3">
        <v>2315.4499999999998</v>
      </c>
      <c r="E72" s="3">
        <v>2337.35</v>
      </c>
      <c r="F72" s="4">
        <v>26883</v>
      </c>
      <c r="G72" s="2">
        <f t="shared" si="6"/>
        <v>-7.6843066080790976E-3</v>
      </c>
      <c r="H72" s="2">
        <f t="shared" si="7"/>
        <v>-0.76843066080790978</v>
      </c>
      <c r="I72" s="17">
        <f t="shared" si="8"/>
        <v>0.99231569339192094</v>
      </c>
      <c r="J72" s="20">
        <v>44601</v>
      </c>
      <c r="K72" s="38">
        <v>17370.099999999999</v>
      </c>
      <c r="L72" s="2">
        <v>17477.150000000001</v>
      </c>
      <c r="M72" s="2">
        <v>17339</v>
      </c>
      <c r="N72" s="2">
        <v>17463.8</v>
      </c>
      <c r="O72" s="2">
        <v>236350514</v>
      </c>
      <c r="P72" s="2">
        <f t="shared" si="9"/>
        <v>1.1412107084425227E-2</v>
      </c>
      <c r="Q72" s="17">
        <f t="shared" si="10"/>
        <v>1.1412107084425227</v>
      </c>
      <c r="R72" s="5">
        <f t="shared" si="11"/>
        <v>1.0114121070844253</v>
      </c>
    </row>
    <row r="73" spans="1:18" x14ac:dyDescent="0.3">
      <c r="A73" s="20">
        <v>44602</v>
      </c>
      <c r="B73" s="23">
        <v>2330</v>
      </c>
      <c r="C73" s="3">
        <v>2337</v>
      </c>
      <c r="D73" s="3">
        <v>2264</v>
      </c>
      <c r="E73" s="3">
        <v>2285.4</v>
      </c>
      <c r="F73" s="4">
        <v>39893</v>
      </c>
      <c r="G73" s="2">
        <f t="shared" si="6"/>
        <v>-2.2226025199477965E-2</v>
      </c>
      <c r="H73" s="2">
        <f t="shared" si="7"/>
        <v>-2.2226025199477966</v>
      </c>
      <c r="I73" s="17">
        <f t="shared" si="8"/>
        <v>0.97777397480052208</v>
      </c>
      <c r="J73" s="20">
        <v>44602</v>
      </c>
      <c r="K73" s="38">
        <v>17554.099999999999</v>
      </c>
      <c r="L73" s="2">
        <v>17639.45</v>
      </c>
      <c r="M73" s="2">
        <v>17427.150000000001</v>
      </c>
      <c r="N73" s="2">
        <v>17605.849999999999</v>
      </c>
      <c r="O73" s="2">
        <v>273606440</v>
      </c>
      <c r="P73" s="2">
        <f t="shared" si="9"/>
        <v>8.1339685520905695E-3</v>
      </c>
      <c r="Q73" s="17">
        <f t="shared" si="10"/>
        <v>0.81339685520905691</v>
      </c>
      <c r="R73" s="5">
        <f t="shared" si="11"/>
        <v>1.0081339685520905</v>
      </c>
    </row>
    <row r="74" spans="1:18" x14ac:dyDescent="0.3">
      <c r="A74" s="20">
        <v>44603</v>
      </c>
      <c r="B74" s="23">
        <v>2296.85</v>
      </c>
      <c r="C74" s="3">
        <v>2296.85</v>
      </c>
      <c r="D74" s="3">
        <v>2245.4</v>
      </c>
      <c r="E74" s="3">
        <v>2262.85</v>
      </c>
      <c r="F74" s="4">
        <v>63818</v>
      </c>
      <c r="G74" s="2">
        <f t="shared" si="6"/>
        <v>-9.8669817099852029E-3</v>
      </c>
      <c r="H74" s="2">
        <f t="shared" si="7"/>
        <v>-0.98669817099852031</v>
      </c>
      <c r="I74" s="17">
        <f t="shared" si="8"/>
        <v>0.99013301829001477</v>
      </c>
      <c r="J74" s="20">
        <v>44603</v>
      </c>
      <c r="K74" s="38">
        <v>17451</v>
      </c>
      <c r="L74" s="2">
        <v>17454.75</v>
      </c>
      <c r="M74" s="2">
        <v>17303</v>
      </c>
      <c r="N74" s="2">
        <v>17374.75</v>
      </c>
      <c r="O74" s="2">
        <v>253141660</v>
      </c>
      <c r="P74" s="2">
        <f t="shared" si="9"/>
        <v>-1.3126318808804946E-2</v>
      </c>
      <c r="Q74" s="17">
        <f t="shared" si="10"/>
        <v>-1.3126318808804947</v>
      </c>
      <c r="R74" s="5">
        <f t="shared" si="11"/>
        <v>0.98687368119119501</v>
      </c>
    </row>
    <row r="75" spans="1:18" x14ac:dyDescent="0.3">
      <c r="A75" s="20">
        <v>44606</v>
      </c>
      <c r="B75" s="23">
        <v>2239.6999999999998</v>
      </c>
      <c r="C75" s="3">
        <v>2274.25</v>
      </c>
      <c r="D75" s="3">
        <v>2180</v>
      </c>
      <c r="E75" s="3">
        <v>2208.6999999999998</v>
      </c>
      <c r="F75" s="4">
        <v>18235</v>
      </c>
      <c r="G75" s="2">
        <f t="shared" si="6"/>
        <v>-2.3929999779039746E-2</v>
      </c>
      <c r="H75" s="2">
        <f t="shared" si="7"/>
        <v>-2.3929999779039748</v>
      </c>
      <c r="I75" s="17">
        <f t="shared" si="8"/>
        <v>0.97607000022096024</v>
      </c>
      <c r="J75" s="20">
        <v>44606</v>
      </c>
      <c r="K75" s="38">
        <v>17076.150000000001</v>
      </c>
      <c r="L75" s="2">
        <v>17099.5</v>
      </c>
      <c r="M75" s="2">
        <v>16809.650000000001</v>
      </c>
      <c r="N75" s="2">
        <v>16842.8</v>
      </c>
      <c r="O75" s="2">
        <v>305510740</v>
      </c>
      <c r="P75" s="2">
        <f t="shared" si="9"/>
        <v>-3.0616267859969251E-2</v>
      </c>
      <c r="Q75" s="17">
        <f t="shared" si="10"/>
        <v>-3.0616267859969253</v>
      </c>
      <c r="R75" s="5">
        <f t="shared" si="11"/>
        <v>0.96938373214003071</v>
      </c>
    </row>
    <row r="76" spans="1:18" x14ac:dyDescent="0.3">
      <c r="A76" s="20">
        <v>44607</v>
      </c>
      <c r="B76" s="23">
        <v>2200</v>
      </c>
      <c r="C76" s="3">
        <v>2299</v>
      </c>
      <c r="D76" s="3">
        <v>2171.35</v>
      </c>
      <c r="E76" s="3">
        <v>2275.85</v>
      </c>
      <c r="F76" s="4">
        <v>25756</v>
      </c>
      <c r="G76" s="2">
        <f t="shared" si="6"/>
        <v>3.040249920767877E-2</v>
      </c>
      <c r="H76" s="2">
        <f t="shared" si="7"/>
        <v>3.0402499207678768</v>
      </c>
      <c r="I76" s="17">
        <f t="shared" si="8"/>
        <v>1.0304024992076788</v>
      </c>
      <c r="J76" s="20">
        <v>44607</v>
      </c>
      <c r="K76" s="38">
        <v>16933.25</v>
      </c>
      <c r="L76" s="2">
        <v>17375</v>
      </c>
      <c r="M76" s="2">
        <v>16839.25</v>
      </c>
      <c r="N76" s="2">
        <v>17352.45</v>
      </c>
      <c r="O76" s="2">
        <v>298658142</v>
      </c>
      <c r="P76" s="2">
        <f t="shared" si="9"/>
        <v>3.0259220557152106E-2</v>
      </c>
      <c r="Q76" s="17">
        <f t="shared" si="10"/>
        <v>3.0259220557152107</v>
      </c>
      <c r="R76" s="5">
        <f t="shared" si="11"/>
        <v>1.0302592205571521</v>
      </c>
    </row>
    <row r="77" spans="1:18" x14ac:dyDescent="0.3">
      <c r="A77" s="20">
        <v>44608</v>
      </c>
      <c r="B77" s="23">
        <v>2287.8000000000002</v>
      </c>
      <c r="C77" s="3">
        <v>2320.1</v>
      </c>
      <c r="D77" s="3">
        <v>2252.6</v>
      </c>
      <c r="E77" s="3">
        <v>2284.6999999999998</v>
      </c>
      <c r="F77" s="4">
        <v>14135</v>
      </c>
      <c r="G77" s="2">
        <f t="shared" si="6"/>
        <v>3.8886569853021549E-3</v>
      </c>
      <c r="H77" s="2">
        <f t="shared" si="7"/>
        <v>0.38886569853021546</v>
      </c>
      <c r="I77" s="17">
        <f t="shared" si="8"/>
        <v>1.0038886569853021</v>
      </c>
      <c r="J77" s="20">
        <v>44608</v>
      </c>
      <c r="K77" s="38">
        <v>17408.45</v>
      </c>
      <c r="L77" s="2">
        <v>17490.599999999999</v>
      </c>
      <c r="M77" s="2">
        <v>17257.7</v>
      </c>
      <c r="N77" s="2">
        <v>17322.2</v>
      </c>
      <c r="O77" s="2">
        <v>244549223</v>
      </c>
      <c r="P77" s="2">
        <f t="shared" si="9"/>
        <v>-1.7432696823791451E-3</v>
      </c>
      <c r="Q77" s="17">
        <f t="shared" si="10"/>
        <v>-0.17432696823791452</v>
      </c>
      <c r="R77" s="5">
        <f t="shared" si="11"/>
        <v>0.99825673031762086</v>
      </c>
    </row>
    <row r="78" spans="1:18" x14ac:dyDescent="0.3">
      <c r="A78" s="20">
        <v>44609</v>
      </c>
      <c r="B78" s="23">
        <v>2280</v>
      </c>
      <c r="C78" s="3">
        <v>2339.9499999999998</v>
      </c>
      <c r="D78" s="3">
        <v>2271</v>
      </c>
      <c r="E78" s="3">
        <v>2311.25</v>
      </c>
      <c r="F78" s="4">
        <v>46966</v>
      </c>
      <c r="G78" s="2">
        <f t="shared" si="6"/>
        <v>1.1620781721889168E-2</v>
      </c>
      <c r="H78" s="2">
        <f t="shared" si="7"/>
        <v>1.1620781721889168</v>
      </c>
      <c r="I78" s="17">
        <f t="shared" si="8"/>
        <v>1.0116207817218892</v>
      </c>
      <c r="J78" s="20">
        <v>44609</v>
      </c>
      <c r="K78" s="38">
        <v>17396.55</v>
      </c>
      <c r="L78" s="2">
        <v>17442.900000000001</v>
      </c>
      <c r="M78" s="2">
        <v>17235.849999999999</v>
      </c>
      <c r="N78" s="2">
        <v>17304.599999999999</v>
      </c>
      <c r="O78" s="2">
        <v>232136131</v>
      </c>
      <c r="P78" s="2">
        <f t="shared" si="9"/>
        <v>-1.0160372239093292E-3</v>
      </c>
      <c r="Q78" s="17">
        <f t="shared" si="10"/>
        <v>-0.10160372239093292</v>
      </c>
      <c r="R78" s="5">
        <f t="shared" si="11"/>
        <v>0.99898396277609069</v>
      </c>
    </row>
    <row r="79" spans="1:18" x14ac:dyDescent="0.3">
      <c r="A79" s="20">
        <v>44610</v>
      </c>
      <c r="B79" s="23">
        <v>2281.25</v>
      </c>
      <c r="C79" s="3">
        <v>2319</v>
      </c>
      <c r="D79" s="3">
        <v>2276.4499999999998</v>
      </c>
      <c r="E79" s="3">
        <v>2289.9499999999998</v>
      </c>
      <c r="F79" s="4">
        <v>6188</v>
      </c>
      <c r="G79" s="2">
        <f t="shared" si="6"/>
        <v>-9.2157923201731454E-3</v>
      </c>
      <c r="H79" s="2">
        <f t="shared" si="7"/>
        <v>-0.92157923201731451</v>
      </c>
      <c r="I79" s="17">
        <f t="shared" si="8"/>
        <v>0.99078420767982689</v>
      </c>
      <c r="J79" s="20">
        <v>44610</v>
      </c>
      <c r="K79" s="38">
        <v>17236.05</v>
      </c>
      <c r="L79" s="2">
        <v>17380.8</v>
      </c>
      <c r="M79" s="2">
        <v>17219.2</v>
      </c>
      <c r="N79" s="2">
        <v>17276.3</v>
      </c>
      <c r="O79" s="2">
        <v>189620888</v>
      </c>
      <c r="P79" s="2">
        <f t="shared" si="9"/>
        <v>-1.6354033031679019E-3</v>
      </c>
      <c r="Q79" s="17">
        <f t="shared" si="10"/>
        <v>-0.16354033031679019</v>
      </c>
      <c r="R79" s="5">
        <f t="shared" si="11"/>
        <v>0.99836459669683209</v>
      </c>
    </row>
    <row r="80" spans="1:18" x14ac:dyDescent="0.3">
      <c r="A80" s="20">
        <v>44613</v>
      </c>
      <c r="B80" s="23">
        <v>2289.9499999999998</v>
      </c>
      <c r="C80" s="3">
        <v>2358</v>
      </c>
      <c r="D80" s="3">
        <v>2271</v>
      </c>
      <c r="E80" s="3">
        <v>2311.5500000000002</v>
      </c>
      <c r="F80" s="4">
        <v>18515</v>
      </c>
      <c r="G80" s="2">
        <f t="shared" si="6"/>
        <v>9.4325203607067247E-3</v>
      </c>
      <c r="H80" s="2">
        <f t="shared" si="7"/>
        <v>0.94325203607067243</v>
      </c>
      <c r="I80" s="17">
        <f t="shared" si="8"/>
        <v>1.0094325203607066</v>
      </c>
      <c r="J80" s="20">
        <v>44613</v>
      </c>
      <c r="K80" s="38">
        <v>17192.25</v>
      </c>
      <c r="L80" s="2">
        <v>17351.05</v>
      </c>
      <c r="M80" s="2">
        <v>17070.7</v>
      </c>
      <c r="N80" s="2">
        <v>17206.650000000001</v>
      </c>
      <c r="O80" s="2">
        <v>215183301</v>
      </c>
      <c r="P80" s="2">
        <f t="shared" si="9"/>
        <v>-4.0315345299628868E-3</v>
      </c>
      <c r="Q80" s="17">
        <f t="shared" si="10"/>
        <v>-0.40315345299628869</v>
      </c>
      <c r="R80" s="5">
        <f t="shared" si="11"/>
        <v>0.99596846547003715</v>
      </c>
    </row>
    <row r="81" spans="1:18" x14ac:dyDescent="0.3">
      <c r="A81" s="20">
        <v>44614</v>
      </c>
      <c r="B81" s="23">
        <v>2261</v>
      </c>
      <c r="C81" s="3">
        <v>2325</v>
      </c>
      <c r="D81" s="3">
        <v>2231</v>
      </c>
      <c r="E81" s="3">
        <v>2305.9</v>
      </c>
      <c r="F81" s="4">
        <v>25608</v>
      </c>
      <c r="G81" s="2">
        <f t="shared" si="6"/>
        <v>-2.4442473664857307E-3</v>
      </c>
      <c r="H81" s="2">
        <f t="shared" si="7"/>
        <v>-0.24442473664857306</v>
      </c>
      <c r="I81" s="17">
        <f t="shared" si="8"/>
        <v>0.99755575263351426</v>
      </c>
      <c r="J81" s="20">
        <v>44614</v>
      </c>
      <c r="K81" s="38">
        <v>16847.95</v>
      </c>
      <c r="L81" s="2">
        <v>17148.55</v>
      </c>
      <c r="M81" s="2">
        <v>16843.8</v>
      </c>
      <c r="N81" s="2">
        <v>17092.2</v>
      </c>
      <c r="O81" s="2">
        <v>300131995</v>
      </c>
      <c r="P81" s="2">
        <f t="shared" si="9"/>
        <v>-6.6514981126483495E-3</v>
      </c>
      <c r="Q81" s="17">
        <f t="shared" si="10"/>
        <v>-0.66514981126483497</v>
      </c>
      <c r="R81" s="5">
        <f t="shared" si="11"/>
        <v>0.99334850188735169</v>
      </c>
    </row>
    <row r="82" spans="1:18" x14ac:dyDescent="0.3">
      <c r="A82" s="20">
        <v>44615</v>
      </c>
      <c r="B82" s="23">
        <v>2318</v>
      </c>
      <c r="C82" s="3">
        <v>2346.75</v>
      </c>
      <c r="D82" s="3">
        <v>2301</v>
      </c>
      <c r="E82" s="3">
        <v>2325.65</v>
      </c>
      <c r="F82" s="4">
        <v>17220</v>
      </c>
      <c r="G82" s="2">
        <f t="shared" si="6"/>
        <v>8.5649854720499588E-3</v>
      </c>
      <c r="H82" s="2">
        <f t="shared" si="7"/>
        <v>0.85649854720499585</v>
      </c>
      <c r="I82" s="17">
        <f t="shared" si="8"/>
        <v>1.00856498547205</v>
      </c>
      <c r="J82" s="20">
        <v>44615</v>
      </c>
      <c r="K82" s="38">
        <v>17194.5</v>
      </c>
      <c r="L82" s="2">
        <v>17220.7</v>
      </c>
      <c r="M82" s="2">
        <v>17027.849999999999</v>
      </c>
      <c r="N82" s="2">
        <v>17063.25</v>
      </c>
      <c r="O82" s="2">
        <v>200229631</v>
      </c>
      <c r="P82" s="2">
        <f t="shared" si="9"/>
        <v>-1.6937550461614494E-3</v>
      </c>
      <c r="Q82" s="17">
        <f t="shared" si="10"/>
        <v>-0.16937550461614492</v>
      </c>
      <c r="R82" s="5">
        <f t="shared" si="11"/>
        <v>0.99830624495383857</v>
      </c>
    </row>
    <row r="83" spans="1:18" x14ac:dyDescent="0.3">
      <c r="A83" s="20">
        <v>44616</v>
      </c>
      <c r="B83" s="23">
        <v>2290</v>
      </c>
      <c r="C83" s="3">
        <v>2298</v>
      </c>
      <c r="D83" s="3">
        <v>2191.9</v>
      </c>
      <c r="E83" s="3">
        <v>2272.9</v>
      </c>
      <c r="F83" s="4">
        <v>35204</v>
      </c>
      <c r="G83" s="2">
        <f t="shared" si="6"/>
        <v>-2.2681830885988862E-2</v>
      </c>
      <c r="H83" s="2">
        <f t="shared" si="7"/>
        <v>-2.2681830885988861</v>
      </c>
      <c r="I83" s="17">
        <f t="shared" si="8"/>
        <v>0.97731816911401115</v>
      </c>
      <c r="J83" s="20">
        <v>44616</v>
      </c>
      <c r="K83" s="38">
        <v>16548.900000000001</v>
      </c>
      <c r="L83" s="2">
        <v>16705.25</v>
      </c>
      <c r="M83" s="2">
        <v>16203.25</v>
      </c>
      <c r="N83" s="2">
        <v>16247.95</v>
      </c>
      <c r="O83" s="2">
        <v>457967874</v>
      </c>
      <c r="P83" s="2">
        <f t="shared" si="9"/>
        <v>-4.7781049917219716E-2</v>
      </c>
      <c r="Q83" s="17">
        <f t="shared" si="10"/>
        <v>-4.778104991721972</v>
      </c>
      <c r="R83" s="5">
        <f t="shared" si="11"/>
        <v>0.95221895008278024</v>
      </c>
    </row>
    <row r="84" spans="1:18" x14ac:dyDescent="0.3">
      <c r="A84" s="20">
        <v>44617</v>
      </c>
      <c r="B84" s="23">
        <v>2281</v>
      </c>
      <c r="C84" s="3">
        <v>2347.0500000000002</v>
      </c>
      <c r="D84" s="3">
        <v>2281</v>
      </c>
      <c r="E84" s="3">
        <v>2340.85</v>
      </c>
      <c r="F84" s="4">
        <v>17596</v>
      </c>
      <c r="G84" s="2">
        <f t="shared" si="6"/>
        <v>2.9895727924677644E-2</v>
      </c>
      <c r="H84" s="2">
        <f t="shared" si="7"/>
        <v>2.9895727924677642</v>
      </c>
      <c r="I84" s="17">
        <f t="shared" si="8"/>
        <v>1.0298957279246777</v>
      </c>
      <c r="J84" s="20">
        <v>44617</v>
      </c>
      <c r="K84" s="38">
        <v>16515.650000000001</v>
      </c>
      <c r="L84" s="2">
        <v>16748.8</v>
      </c>
      <c r="M84" s="2">
        <v>16478.3</v>
      </c>
      <c r="N84" s="2">
        <v>16658.400000000001</v>
      </c>
      <c r="O84" s="2">
        <v>329780732</v>
      </c>
      <c r="P84" s="2">
        <f t="shared" si="9"/>
        <v>2.5261648392566491E-2</v>
      </c>
      <c r="Q84" s="17">
        <f t="shared" si="10"/>
        <v>2.5261648392566491</v>
      </c>
      <c r="R84" s="5">
        <f t="shared" si="11"/>
        <v>1.0252616483925665</v>
      </c>
    </row>
    <row r="85" spans="1:18" x14ac:dyDescent="0.3">
      <c r="A85" s="20">
        <v>44620</v>
      </c>
      <c r="B85" s="23">
        <v>2302.15</v>
      </c>
      <c r="C85" s="3">
        <v>2348.4499999999998</v>
      </c>
      <c r="D85" s="3">
        <v>2301</v>
      </c>
      <c r="E85" s="3">
        <v>2312.85</v>
      </c>
      <c r="F85" s="4">
        <v>36611</v>
      </c>
      <c r="G85" s="2">
        <f t="shared" si="6"/>
        <v>-1.1961466988487088E-2</v>
      </c>
      <c r="H85" s="2">
        <f t="shared" si="7"/>
        <v>-1.1961466988487088</v>
      </c>
      <c r="I85" s="17">
        <f t="shared" si="8"/>
        <v>0.9880385330115129</v>
      </c>
      <c r="J85" s="20">
        <v>44620</v>
      </c>
      <c r="K85" s="38">
        <v>16481.599999999999</v>
      </c>
      <c r="L85" s="2">
        <v>16815.900000000001</v>
      </c>
      <c r="M85" s="2">
        <v>16356.3</v>
      </c>
      <c r="N85" s="2">
        <v>16793.900000000001</v>
      </c>
      <c r="O85" s="2">
        <v>404214666</v>
      </c>
      <c r="P85" s="2">
        <f t="shared" si="9"/>
        <v>8.1340344811026265E-3</v>
      </c>
      <c r="Q85" s="17">
        <f t="shared" si="10"/>
        <v>0.81340344811026266</v>
      </c>
      <c r="R85" s="5">
        <f t="shared" si="11"/>
        <v>1.0081340344811027</v>
      </c>
    </row>
    <row r="86" spans="1:18" x14ac:dyDescent="0.3">
      <c r="A86" s="20">
        <v>44622</v>
      </c>
      <c r="B86" s="23">
        <v>2301.0500000000002</v>
      </c>
      <c r="C86" s="3">
        <v>2316.5</v>
      </c>
      <c r="D86" s="3">
        <v>2281</v>
      </c>
      <c r="E86" s="3">
        <v>2291.8000000000002</v>
      </c>
      <c r="F86" s="4">
        <v>13785</v>
      </c>
      <c r="G86" s="2">
        <f t="shared" si="6"/>
        <v>-9.1013252048337458E-3</v>
      </c>
      <c r="H86" s="2">
        <f t="shared" si="7"/>
        <v>-0.91013252048337456</v>
      </c>
      <c r="I86" s="17">
        <f t="shared" si="8"/>
        <v>0.99089867479516625</v>
      </c>
      <c r="J86" s="20">
        <v>44622</v>
      </c>
      <c r="K86" s="38">
        <v>16593.099999999999</v>
      </c>
      <c r="L86" s="2">
        <v>16678.5</v>
      </c>
      <c r="M86" s="2">
        <v>16478.650000000001</v>
      </c>
      <c r="N86" s="2">
        <v>16605.95</v>
      </c>
      <c r="O86" s="2">
        <v>517723542</v>
      </c>
      <c r="P86" s="2">
        <f t="shared" si="9"/>
        <v>-1.1191563603451296E-2</v>
      </c>
      <c r="Q86" s="17">
        <f t="shared" si="10"/>
        <v>-1.1191563603451296</v>
      </c>
      <c r="R86" s="5">
        <f t="shared" si="11"/>
        <v>0.9888084363965487</v>
      </c>
    </row>
    <row r="87" spans="1:18" x14ac:dyDescent="0.3">
      <c r="A87" s="20">
        <v>44623</v>
      </c>
      <c r="B87" s="23">
        <v>2314.5500000000002</v>
      </c>
      <c r="C87" s="3">
        <v>2328.9</v>
      </c>
      <c r="D87" s="3">
        <v>2292.75</v>
      </c>
      <c r="E87" s="3">
        <v>2312.1</v>
      </c>
      <c r="F87" s="4">
        <v>43063</v>
      </c>
      <c r="G87" s="2">
        <f t="shared" si="6"/>
        <v>8.8576664630420302E-3</v>
      </c>
      <c r="H87" s="2">
        <f t="shared" si="7"/>
        <v>0.88576664630420299</v>
      </c>
      <c r="I87" s="17">
        <f t="shared" si="8"/>
        <v>1.008857666463042</v>
      </c>
      <c r="J87" s="20">
        <v>44623</v>
      </c>
      <c r="K87" s="38">
        <v>16723.2</v>
      </c>
      <c r="L87" s="2">
        <v>16768.95</v>
      </c>
      <c r="M87" s="2">
        <v>16442.95</v>
      </c>
      <c r="N87" s="2">
        <v>16498.05</v>
      </c>
      <c r="O87" s="2">
        <v>442068263</v>
      </c>
      <c r="P87" s="2">
        <f t="shared" si="9"/>
        <v>-6.4976710155095884E-3</v>
      </c>
      <c r="Q87" s="17">
        <f t="shared" si="10"/>
        <v>-0.64976710155095885</v>
      </c>
      <c r="R87" s="5">
        <f t="shared" si="11"/>
        <v>0.99350232898449042</v>
      </c>
    </row>
    <row r="88" spans="1:18" x14ac:dyDescent="0.3">
      <c r="A88" s="20">
        <v>44624</v>
      </c>
      <c r="B88" s="23">
        <v>2285</v>
      </c>
      <c r="C88" s="3">
        <v>2300.35</v>
      </c>
      <c r="D88" s="3">
        <v>2275</v>
      </c>
      <c r="E88" s="3">
        <v>2279.25</v>
      </c>
      <c r="F88" s="4">
        <v>20396</v>
      </c>
      <c r="G88" s="2">
        <f t="shared" si="6"/>
        <v>-1.4207862981704905E-2</v>
      </c>
      <c r="H88" s="2">
        <f t="shared" si="7"/>
        <v>-1.4207862981704904</v>
      </c>
      <c r="I88" s="17">
        <f t="shared" si="8"/>
        <v>0.98579213701829504</v>
      </c>
      <c r="J88" s="20">
        <v>44624</v>
      </c>
      <c r="K88" s="38">
        <v>16339.45</v>
      </c>
      <c r="L88" s="2">
        <v>16456</v>
      </c>
      <c r="M88" s="2">
        <v>16133.8</v>
      </c>
      <c r="N88" s="2">
        <v>16245.35</v>
      </c>
      <c r="O88" s="2">
        <v>456143040</v>
      </c>
      <c r="P88" s="2">
        <f t="shared" si="9"/>
        <v>-1.5316961701534359E-2</v>
      </c>
      <c r="Q88" s="17">
        <f t="shared" si="10"/>
        <v>-1.531696170153436</v>
      </c>
      <c r="R88" s="5">
        <f t="shared" si="11"/>
        <v>0.9846830382984656</v>
      </c>
    </row>
    <row r="89" spans="1:18" x14ac:dyDescent="0.3">
      <c r="A89" s="20">
        <v>44627</v>
      </c>
      <c r="B89" s="23">
        <v>2268</v>
      </c>
      <c r="C89" s="3">
        <v>2279.25</v>
      </c>
      <c r="D89" s="3">
        <v>2227.25</v>
      </c>
      <c r="E89" s="3">
        <v>2245.0500000000002</v>
      </c>
      <c r="F89" s="4">
        <v>26441</v>
      </c>
      <c r="G89" s="2">
        <f t="shared" si="6"/>
        <v>-1.5004935834155892E-2</v>
      </c>
      <c r="H89" s="2">
        <f t="shared" si="7"/>
        <v>-1.5004935834155892</v>
      </c>
      <c r="I89" s="17">
        <f t="shared" si="8"/>
        <v>0.98499506416584415</v>
      </c>
      <c r="J89" s="20">
        <v>44627</v>
      </c>
      <c r="K89" s="38">
        <v>15867.95</v>
      </c>
      <c r="L89" s="2">
        <v>15944.6</v>
      </c>
      <c r="M89" s="2">
        <v>15711.45</v>
      </c>
      <c r="N89" s="2">
        <v>15863.15</v>
      </c>
      <c r="O89" s="2">
        <v>585403660</v>
      </c>
      <c r="P89" s="2">
        <f t="shared" si="9"/>
        <v>-2.3526732264925083E-2</v>
      </c>
      <c r="Q89" s="17">
        <f t="shared" si="10"/>
        <v>-2.3526732264925085</v>
      </c>
      <c r="R89" s="5">
        <f t="shared" si="11"/>
        <v>0.97647326773507492</v>
      </c>
    </row>
    <row r="90" spans="1:18" x14ac:dyDescent="0.3">
      <c r="A90" s="20">
        <v>44628</v>
      </c>
      <c r="B90" s="23">
        <v>2249.0500000000002</v>
      </c>
      <c r="C90" s="3">
        <v>2318.35</v>
      </c>
      <c r="D90" s="3">
        <v>2241</v>
      </c>
      <c r="E90" s="3">
        <v>2305.75</v>
      </c>
      <c r="F90" s="4">
        <v>17767</v>
      </c>
      <c r="G90" s="2">
        <f t="shared" si="6"/>
        <v>2.7037259749225991E-2</v>
      </c>
      <c r="H90" s="2">
        <f t="shared" si="7"/>
        <v>2.703725974922599</v>
      </c>
      <c r="I90" s="17">
        <f t="shared" si="8"/>
        <v>1.0270372597492259</v>
      </c>
      <c r="J90" s="20">
        <v>44628</v>
      </c>
      <c r="K90" s="38">
        <v>15747.75</v>
      </c>
      <c r="L90" s="2">
        <v>16028.75</v>
      </c>
      <c r="M90" s="2">
        <v>15671.45</v>
      </c>
      <c r="N90" s="2">
        <v>16013.45</v>
      </c>
      <c r="O90" s="2">
        <v>543600673</v>
      </c>
      <c r="P90" s="2">
        <f t="shared" si="9"/>
        <v>9.4747890551372897E-3</v>
      </c>
      <c r="Q90" s="17">
        <f t="shared" si="10"/>
        <v>0.94747890551372893</v>
      </c>
      <c r="R90" s="5">
        <f t="shared" si="11"/>
        <v>1.0094747890551372</v>
      </c>
    </row>
    <row r="91" spans="1:18" x14ac:dyDescent="0.3">
      <c r="A91" s="20">
        <v>44629</v>
      </c>
      <c r="B91" s="23">
        <v>2316.1</v>
      </c>
      <c r="C91" s="3">
        <v>2432.5500000000002</v>
      </c>
      <c r="D91" s="3">
        <v>2292.65</v>
      </c>
      <c r="E91" s="3">
        <v>2403.85</v>
      </c>
      <c r="F91" s="4">
        <v>44876</v>
      </c>
      <c r="G91" s="2">
        <f t="shared" si="6"/>
        <v>4.2545809389569512E-2</v>
      </c>
      <c r="H91" s="2">
        <f t="shared" si="7"/>
        <v>4.2545809389569511</v>
      </c>
      <c r="I91" s="17">
        <f t="shared" si="8"/>
        <v>1.0425458093895694</v>
      </c>
      <c r="J91" s="20">
        <v>44629</v>
      </c>
      <c r="K91" s="38">
        <v>16078</v>
      </c>
      <c r="L91" s="2">
        <v>16418.05</v>
      </c>
      <c r="M91" s="2">
        <v>15990</v>
      </c>
      <c r="N91" s="2">
        <v>16345.35</v>
      </c>
      <c r="O91" s="2">
        <v>462231428</v>
      </c>
      <c r="P91" s="2">
        <f t="shared" si="9"/>
        <v>2.0726326931423247E-2</v>
      </c>
      <c r="Q91" s="17">
        <f t="shared" si="10"/>
        <v>2.0726326931423249</v>
      </c>
      <c r="R91" s="5">
        <f t="shared" si="11"/>
        <v>1.0207263269314233</v>
      </c>
    </row>
    <row r="92" spans="1:18" x14ac:dyDescent="0.3">
      <c r="A92" s="20">
        <v>44630</v>
      </c>
      <c r="B92" s="23">
        <v>2451.9499999999998</v>
      </c>
      <c r="C92" s="3">
        <v>2492.5500000000002</v>
      </c>
      <c r="D92" s="3">
        <v>2406</v>
      </c>
      <c r="E92" s="3">
        <v>2419</v>
      </c>
      <c r="F92" s="4">
        <v>15100</v>
      </c>
      <c r="G92" s="2">
        <f t="shared" si="6"/>
        <v>6.3023899161761725E-3</v>
      </c>
      <c r="H92" s="2">
        <f t="shared" si="7"/>
        <v>0.63023899161761721</v>
      </c>
      <c r="I92" s="17">
        <f t="shared" si="8"/>
        <v>1.0063023899161763</v>
      </c>
      <c r="J92" s="20">
        <v>44630</v>
      </c>
      <c r="K92" s="38">
        <v>16757.099999999999</v>
      </c>
      <c r="L92" s="2">
        <v>16757.3</v>
      </c>
      <c r="M92" s="2">
        <v>16447.900000000001</v>
      </c>
      <c r="N92" s="2">
        <v>16594.900000000001</v>
      </c>
      <c r="O92" s="2">
        <v>486445481</v>
      </c>
      <c r="P92" s="2">
        <f t="shared" si="9"/>
        <v>1.5267339029142912E-2</v>
      </c>
      <c r="Q92" s="17">
        <f t="shared" si="10"/>
        <v>1.5267339029142912</v>
      </c>
      <c r="R92" s="5">
        <f t="shared" si="11"/>
        <v>1.0152673390291429</v>
      </c>
    </row>
    <row r="93" spans="1:18" x14ac:dyDescent="0.3">
      <c r="A93" s="20">
        <v>44631</v>
      </c>
      <c r="B93" s="23">
        <v>2401</v>
      </c>
      <c r="C93" s="3">
        <v>2444.8000000000002</v>
      </c>
      <c r="D93" s="3">
        <v>2392</v>
      </c>
      <c r="E93" s="3">
        <v>2414.35</v>
      </c>
      <c r="F93" s="4">
        <v>9013</v>
      </c>
      <c r="G93" s="2">
        <f t="shared" si="6"/>
        <v>-1.9222819346837912E-3</v>
      </c>
      <c r="H93" s="2">
        <f t="shared" si="7"/>
        <v>-0.1922281934683791</v>
      </c>
      <c r="I93" s="17">
        <f t="shared" si="8"/>
        <v>0.9980777180653162</v>
      </c>
      <c r="J93" s="20">
        <v>44631</v>
      </c>
      <c r="K93" s="38">
        <v>16528.8</v>
      </c>
      <c r="L93" s="2">
        <v>16694.400000000001</v>
      </c>
      <c r="M93" s="2">
        <v>16470.900000000001</v>
      </c>
      <c r="N93" s="2">
        <v>16630.45</v>
      </c>
      <c r="O93" s="2">
        <v>343717045</v>
      </c>
      <c r="P93" s="2">
        <f t="shared" si="9"/>
        <v>2.1422244183453513E-3</v>
      </c>
      <c r="Q93" s="17">
        <f t="shared" si="10"/>
        <v>0.21422244183453512</v>
      </c>
      <c r="R93" s="5">
        <f t="shared" si="11"/>
        <v>1.0021422244183453</v>
      </c>
    </row>
    <row r="94" spans="1:18" x14ac:dyDescent="0.3">
      <c r="A94" s="20">
        <v>44634</v>
      </c>
      <c r="B94" s="23">
        <v>2401</v>
      </c>
      <c r="C94" s="3">
        <v>2424.9</v>
      </c>
      <c r="D94" s="3">
        <v>2391</v>
      </c>
      <c r="E94" s="3">
        <v>2402.9499999999998</v>
      </c>
      <c r="F94" s="4">
        <v>8538</v>
      </c>
      <c r="G94" s="2">
        <f t="shared" si="6"/>
        <v>-4.7217677635802979E-3</v>
      </c>
      <c r="H94" s="2">
        <f t="shared" si="7"/>
        <v>-0.47217677635802979</v>
      </c>
      <c r="I94" s="17">
        <f t="shared" si="8"/>
        <v>0.99527823223641976</v>
      </c>
      <c r="J94" s="20">
        <v>44634</v>
      </c>
      <c r="K94" s="38">
        <v>16633.7</v>
      </c>
      <c r="L94" s="2">
        <v>16887.95</v>
      </c>
      <c r="M94" s="2">
        <v>16606.5</v>
      </c>
      <c r="N94" s="2">
        <v>16871.3</v>
      </c>
      <c r="O94" s="2">
        <v>314669685</v>
      </c>
      <c r="P94" s="2">
        <f t="shared" si="9"/>
        <v>1.4482470408196923E-2</v>
      </c>
      <c r="Q94" s="17">
        <f t="shared" si="10"/>
        <v>1.4482470408196924</v>
      </c>
      <c r="R94" s="5">
        <f t="shared" si="11"/>
        <v>1.0144824704081969</v>
      </c>
    </row>
    <row r="95" spans="1:18" x14ac:dyDescent="0.3">
      <c r="A95" s="20">
        <v>44635</v>
      </c>
      <c r="B95" s="23">
        <v>2424.9</v>
      </c>
      <c r="C95" s="3">
        <v>2437.65</v>
      </c>
      <c r="D95" s="3">
        <v>2370</v>
      </c>
      <c r="E95" s="3">
        <v>2407.25</v>
      </c>
      <c r="F95" s="4">
        <v>34301</v>
      </c>
      <c r="G95" s="2">
        <f t="shared" si="6"/>
        <v>1.7894671133399289E-3</v>
      </c>
      <c r="H95" s="2">
        <f t="shared" si="7"/>
        <v>0.1789467113339929</v>
      </c>
      <c r="I95" s="17">
        <f t="shared" si="8"/>
        <v>1.0017894671133398</v>
      </c>
      <c r="J95" s="20">
        <v>44635</v>
      </c>
      <c r="K95" s="38">
        <v>16900.650000000001</v>
      </c>
      <c r="L95" s="2">
        <v>16927.75</v>
      </c>
      <c r="M95" s="2">
        <v>16555</v>
      </c>
      <c r="N95" s="2">
        <v>16663</v>
      </c>
      <c r="O95" s="2">
        <v>381631902</v>
      </c>
      <c r="P95" s="2">
        <f t="shared" si="9"/>
        <v>-1.2346410768583291E-2</v>
      </c>
      <c r="Q95" s="17">
        <f t="shared" si="10"/>
        <v>-1.2346410768583291</v>
      </c>
      <c r="R95" s="5">
        <f t="shared" si="11"/>
        <v>0.98765358923141666</v>
      </c>
    </row>
    <row r="96" spans="1:18" x14ac:dyDescent="0.3">
      <c r="A96" s="20">
        <v>44636</v>
      </c>
      <c r="B96" s="23">
        <v>2449</v>
      </c>
      <c r="C96" s="3">
        <v>2449</v>
      </c>
      <c r="D96" s="3">
        <v>2391.4499999999998</v>
      </c>
      <c r="E96" s="3">
        <v>2405.75</v>
      </c>
      <c r="F96" s="4">
        <v>17458</v>
      </c>
      <c r="G96" s="2">
        <f t="shared" si="6"/>
        <v>-6.2311766538581369E-4</v>
      </c>
      <c r="H96" s="2">
        <f t="shared" si="7"/>
        <v>-6.2311766538581372E-2</v>
      </c>
      <c r="I96" s="17">
        <f t="shared" si="8"/>
        <v>0.99937688233461419</v>
      </c>
      <c r="J96" s="20">
        <v>44636</v>
      </c>
      <c r="K96" s="38">
        <v>16876.650000000001</v>
      </c>
      <c r="L96" s="2">
        <v>16987.900000000001</v>
      </c>
      <c r="M96" s="2">
        <v>16837.849999999999</v>
      </c>
      <c r="N96" s="2">
        <v>16975.349999999999</v>
      </c>
      <c r="O96" s="2">
        <v>259973396</v>
      </c>
      <c r="P96" s="2">
        <f t="shared" si="9"/>
        <v>1.874512392726391E-2</v>
      </c>
      <c r="Q96" s="17">
        <f t="shared" si="10"/>
        <v>1.8745123927263911</v>
      </c>
      <c r="R96" s="5">
        <f t="shared" si="11"/>
        <v>1.018745123927264</v>
      </c>
    </row>
    <row r="97" spans="1:18" x14ac:dyDescent="0.3">
      <c r="A97" s="20">
        <v>44637</v>
      </c>
      <c r="B97" s="23">
        <v>2417.8000000000002</v>
      </c>
      <c r="C97" s="3">
        <v>2620.8000000000002</v>
      </c>
      <c r="D97" s="3">
        <v>2417.8000000000002</v>
      </c>
      <c r="E97" s="3">
        <v>2586.85</v>
      </c>
      <c r="F97" s="4">
        <v>159447</v>
      </c>
      <c r="G97" s="2">
        <f t="shared" si="6"/>
        <v>7.5277979839966702E-2</v>
      </c>
      <c r="H97" s="2">
        <f t="shared" si="7"/>
        <v>7.5277979839966704</v>
      </c>
      <c r="I97" s="17">
        <f t="shared" si="8"/>
        <v>1.0752779798399668</v>
      </c>
      <c r="J97" s="20">
        <v>44637</v>
      </c>
      <c r="K97" s="38">
        <v>17202.900000000001</v>
      </c>
      <c r="L97" s="2">
        <v>17344.599999999999</v>
      </c>
      <c r="M97" s="2">
        <v>17175.75</v>
      </c>
      <c r="N97" s="2">
        <v>17287.05</v>
      </c>
      <c r="O97" s="2">
        <v>448335248</v>
      </c>
      <c r="P97" s="2">
        <f t="shared" si="9"/>
        <v>1.836191890005218E-2</v>
      </c>
      <c r="Q97" s="17">
        <f t="shared" si="10"/>
        <v>1.8361918900052181</v>
      </c>
      <c r="R97" s="5">
        <f t="shared" si="11"/>
        <v>1.0183619189000521</v>
      </c>
    </row>
    <row r="98" spans="1:18" x14ac:dyDescent="0.3">
      <c r="A98" s="20">
        <v>44641</v>
      </c>
      <c r="B98" s="23">
        <v>2621.75</v>
      </c>
      <c r="C98" s="3">
        <v>2699</v>
      </c>
      <c r="D98" s="3">
        <v>2575.9</v>
      </c>
      <c r="E98" s="3">
        <v>2674.45</v>
      </c>
      <c r="F98" s="4">
        <v>66593</v>
      </c>
      <c r="G98" s="2">
        <f t="shared" si="6"/>
        <v>3.3863579256624816E-2</v>
      </c>
      <c r="H98" s="2">
        <f t="shared" si="7"/>
        <v>3.3863579256624816</v>
      </c>
      <c r="I98" s="17">
        <f t="shared" si="8"/>
        <v>1.0338635792566249</v>
      </c>
      <c r="J98" s="20">
        <v>44641</v>
      </c>
      <c r="K98" s="38">
        <v>17329.5</v>
      </c>
      <c r="L98" s="2">
        <v>17353.349999999999</v>
      </c>
      <c r="M98" s="2">
        <v>17096.400000000001</v>
      </c>
      <c r="N98" s="2">
        <v>17117.599999999999</v>
      </c>
      <c r="O98" s="2">
        <v>285451208</v>
      </c>
      <c r="P98" s="2">
        <f t="shared" si="9"/>
        <v>-9.8021351242693656E-3</v>
      </c>
      <c r="Q98" s="17">
        <f t="shared" si="10"/>
        <v>-0.98021351242693655</v>
      </c>
      <c r="R98" s="5">
        <f t="shared" si="11"/>
        <v>0.99019786487573058</v>
      </c>
    </row>
    <row r="99" spans="1:18" x14ac:dyDescent="0.3">
      <c r="A99" s="20">
        <v>44642</v>
      </c>
      <c r="B99" s="23">
        <v>2694.45</v>
      </c>
      <c r="C99" s="3">
        <v>2700</v>
      </c>
      <c r="D99" s="3">
        <v>2630</v>
      </c>
      <c r="E99" s="3">
        <v>2650.9</v>
      </c>
      <c r="F99" s="4">
        <v>19591</v>
      </c>
      <c r="G99" s="2">
        <f t="shared" si="6"/>
        <v>-8.8055488044269763E-3</v>
      </c>
      <c r="H99" s="2">
        <f t="shared" si="7"/>
        <v>-0.88055488044269759</v>
      </c>
      <c r="I99" s="17">
        <f t="shared" si="8"/>
        <v>0.99119445119557303</v>
      </c>
      <c r="J99" s="20">
        <v>44642</v>
      </c>
      <c r="K99" s="38">
        <v>17120.400000000001</v>
      </c>
      <c r="L99" s="2">
        <v>17334.400000000001</v>
      </c>
      <c r="M99" s="2">
        <v>17006.3</v>
      </c>
      <c r="N99" s="2">
        <v>17315.5</v>
      </c>
      <c r="O99" s="2">
        <v>338263468</v>
      </c>
      <c r="P99" s="2">
        <f t="shared" si="9"/>
        <v>1.1561200168247972E-2</v>
      </c>
      <c r="Q99" s="17">
        <f t="shared" si="10"/>
        <v>1.1561200168247971</v>
      </c>
      <c r="R99" s="5">
        <f t="shared" si="11"/>
        <v>1.0115612001682479</v>
      </c>
    </row>
    <row r="100" spans="1:18" x14ac:dyDescent="0.3">
      <c r="A100" s="20">
        <v>44643</v>
      </c>
      <c r="B100" s="23">
        <v>2660</v>
      </c>
      <c r="C100" s="3">
        <v>2699</v>
      </c>
      <c r="D100" s="3">
        <v>2606</v>
      </c>
      <c r="E100" s="3">
        <v>2619.8000000000002</v>
      </c>
      <c r="F100" s="4">
        <v>28320</v>
      </c>
      <c r="G100" s="2">
        <f t="shared" si="6"/>
        <v>-1.1731864649741562E-2</v>
      </c>
      <c r="H100" s="2">
        <f t="shared" si="7"/>
        <v>-1.1731864649741564</v>
      </c>
      <c r="I100" s="17">
        <f t="shared" si="8"/>
        <v>0.98826813535025848</v>
      </c>
      <c r="J100" s="20">
        <v>44643</v>
      </c>
      <c r="K100" s="38">
        <v>17405.05</v>
      </c>
      <c r="L100" s="2">
        <v>17442.400000000001</v>
      </c>
      <c r="M100" s="2">
        <v>17199.599999999999</v>
      </c>
      <c r="N100" s="2">
        <v>17245.650000000001</v>
      </c>
      <c r="O100" s="2">
        <v>292120348</v>
      </c>
      <c r="P100" s="2">
        <f t="shared" si="9"/>
        <v>-4.033958014495599E-3</v>
      </c>
      <c r="Q100" s="17">
        <f t="shared" si="10"/>
        <v>-0.40339580144955989</v>
      </c>
      <c r="R100" s="5">
        <f t="shared" si="11"/>
        <v>0.99596604198550442</v>
      </c>
    </row>
    <row r="101" spans="1:18" x14ac:dyDescent="0.3">
      <c r="A101" s="20">
        <v>44644</v>
      </c>
      <c r="B101" s="23">
        <v>2600</v>
      </c>
      <c r="C101" s="3">
        <v>2686.8</v>
      </c>
      <c r="D101" s="3">
        <v>2600</v>
      </c>
      <c r="E101" s="3">
        <v>2658.75</v>
      </c>
      <c r="F101" s="4">
        <v>13870</v>
      </c>
      <c r="G101" s="2">
        <f t="shared" si="6"/>
        <v>1.486754714100306E-2</v>
      </c>
      <c r="H101" s="2">
        <f t="shared" si="7"/>
        <v>1.4867547141003059</v>
      </c>
      <c r="I101" s="17">
        <f t="shared" si="8"/>
        <v>1.0148675471410031</v>
      </c>
      <c r="J101" s="20">
        <v>44644</v>
      </c>
      <c r="K101" s="38">
        <v>17094.95</v>
      </c>
      <c r="L101" s="2">
        <v>17291.75</v>
      </c>
      <c r="M101" s="2">
        <v>17091.150000000001</v>
      </c>
      <c r="N101" s="2">
        <v>17222.75</v>
      </c>
      <c r="O101" s="2">
        <v>290280124</v>
      </c>
      <c r="P101" s="2">
        <f t="shared" si="9"/>
        <v>-1.3278710863319999E-3</v>
      </c>
      <c r="Q101" s="17">
        <f t="shared" si="10"/>
        <v>-0.13278710863319998</v>
      </c>
      <c r="R101" s="5">
        <f t="shared" si="11"/>
        <v>0.99867212891366797</v>
      </c>
    </row>
    <row r="102" spans="1:18" x14ac:dyDescent="0.3">
      <c r="A102" s="20">
        <v>44645</v>
      </c>
      <c r="B102" s="23">
        <v>2680</v>
      </c>
      <c r="C102" s="3">
        <v>2681.65</v>
      </c>
      <c r="D102" s="3">
        <v>2631</v>
      </c>
      <c r="E102" s="3">
        <v>2640.3</v>
      </c>
      <c r="F102" s="4">
        <v>19217</v>
      </c>
      <c r="G102" s="2">
        <f t="shared" si="6"/>
        <v>-6.9393511988715814E-3</v>
      </c>
      <c r="H102" s="2">
        <f t="shared" si="7"/>
        <v>-0.69393511988715817</v>
      </c>
      <c r="I102" s="17">
        <f t="shared" si="8"/>
        <v>0.99306064880112843</v>
      </c>
      <c r="J102" s="20">
        <v>44645</v>
      </c>
      <c r="K102" s="38">
        <v>17289</v>
      </c>
      <c r="L102" s="2">
        <v>17294.900000000001</v>
      </c>
      <c r="M102" s="2">
        <v>17076.55</v>
      </c>
      <c r="N102" s="2">
        <v>17153</v>
      </c>
      <c r="O102" s="2">
        <v>237115741</v>
      </c>
      <c r="P102" s="2">
        <f t="shared" si="9"/>
        <v>-4.0498758909001172E-3</v>
      </c>
      <c r="Q102" s="17">
        <f t="shared" si="10"/>
        <v>-0.4049875890900117</v>
      </c>
      <c r="R102" s="5">
        <f t="shared" si="11"/>
        <v>0.99595012410909989</v>
      </c>
    </row>
    <row r="103" spans="1:18" x14ac:dyDescent="0.3">
      <c r="A103" s="20">
        <v>44648</v>
      </c>
      <c r="B103" s="23">
        <v>2659</v>
      </c>
      <c r="C103" s="3">
        <v>2763.65</v>
      </c>
      <c r="D103" s="3">
        <v>2616.35</v>
      </c>
      <c r="E103" s="3">
        <v>2731.1</v>
      </c>
      <c r="F103" s="4">
        <v>45599</v>
      </c>
      <c r="G103" s="2">
        <f t="shared" si="6"/>
        <v>3.4390031435821582E-2</v>
      </c>
      <c r="H103" s="2">
        <f t="shared" si="7"/>
        <v>3.4390031435821582</v>
      </c>
      <c r="I103" s="17">
        <f t="shared" si="8"/>
        <v>1.0343900314358216</v>
      </c>
      <c r="J103" s="20">
        <v>44648</v>
      </c>
      <c r="K103" s="38">
        <v>17181.849999999999</v>
      </c>
      <c r="L103" s="2">
        <v>17235.099999999999</v>
      </c>
      <c r="M103" s="2">
        <v>17003.900000000001</v>
      </c>
      <c r="N103" s="2">
        <v>17222</v>
      </c>
      <c r="O103" s="2">
        <v>253240837</v>
      </c>
      <c r="P103" s="2">
        <f t="shared" si="9"/>
        <v>4.022619949862998E-3</v>
      </c>
      <c r="Q103" s="17">
        <f t="shared" si="10"/>
        <v>0.40226199498629978</v>
      </c>
      <c r="R103" s="5">
        <f t="shared" si="11"/>
        <v>1.004022619949863</v>
      </c>
    </row>
    <row r="104" spans="1:18" x14ac:dyDescent="0.3">
      <c r="A104" s="20">
        <v>44649</v>
      </c>
      <c r="B104" s="23">
        <v>2775</v>
      </c>
      <c r="C104" s="3">
        <v>2835</v>
      </c>
      <c r="D104" s="3">
        <v>2740.05</v>
      </c>
      <c r="E104" s="3">
        <v>2768.7</v>
      </c>
      <c r="F104" s="4">
        <v>43996</v>
      </c>
      <c r="G104" s="2">
        <f t="shared" si="6"/>
        <v>1.376734649042507E-2</v>
      </c>
      <c r="H104" s="2">
        <f t="shared" si="7"/>
        <v>1.376734649042507</v>
      </c>
      <c r="I104" s="17">
        <f t="shared" si="8"/>
        <v>1.0137673464904251</v>
      </c>
      <c r="J104" s="20">
        <v>44649</v>
      </c>
      <c r="K104" s="38">
        <v>17297.2</v>
      </c>
      <c r="L104" s="2">
        <v>17343.650000000001</v>
      </c>
      <c r="M104" s="2">
        <v>17235.7</v>
      </c>
      <c r="N104" s="2">
        <v>17325.3</v>
      </c>
      <c r="O104" s="2">
        <v>235149625</v>
      </c>
      <c r="P104" s="2">
        <f t="shared" si="9"/>
        <v>5.9981419115084931E-3</v>
      </c>
      <c r="Q104" s="17">
        <f t="shared" si="10"/>
        <v>0.59981419115084933</v>
      </c>
      <c r="R104" s="5">
        <f t="shared" si="11"/>
        <v>1.0059981419115085</v>
      </c>
    </row>
    <row r="105" spans="1:18" x14ac:dyDescent="0.3">
      <c r="A105" s="20">
        <v>44650</v>
      </c>
      <c r="B105" s="23">
        <v>2799</v>
      </c>
      <c r="C105" s="3">
        <v>2816</v>
      </c>
      <c r="D105" s="3">
        <v>2751</v>
      </c>
      <c r="E105" s="3">
        <v>2757.9</v>
      </c>
      <c r="F105" s="4">
        <v>23899</v>
      </c>
      <c r="G105" s="2">
        <f t="shared" si="6"/>
        <v>-3.9007476432982007E-3</v>
      </c>
      <c r="H105" s="2">
        <f t="shared" si="7"/>
        <v>-0.39007476432982008</v>
      </c>
      <c r="I105" s="17">
        <f t="shared" si="8"/>
        <v>0.99609925235670183</v>
      </c>
      <c r="J105" s="20">
        <v>44650</v>
      </c>
      <c r="K105" s="38">
        <v>17468.150000000001</v>
      </c>
      <c r="L105" s="2">
        <v>17522.5</v>
      </c>
      <c r="M105" s="2">
        <v>17387.2</v>
      </c>
      <c r="N105" s="2">
        <v>17498.25</v>
      </c>
      <c r="O105" s="2">
        <v>505031841</v>
      </c>
      <c r="P105" s="2">
        <f t="shared" si="9"/>
        <v>9.982511125348521E-3</v>
      </c>
      <c r="Q105" s="17">
        <f t="shared" si="10"/>
        <v>0.9982511125348521</v>
      </c>
      <c r="R105" s="5">
        <f t="shared" si="11"/>
        <v>1.0099825111253484</v>
      </c>
    </row>
    <row r="106" spans="1:18" x14ac:dyDescent="0.3">
      <c r="A106" s="20">
        <v>44651</v>
      </c>
      <c r="B106" s="23">
        <v>2771.7</v>
      </c>
      <c r="C106" s="3">
        <v>2836</v>
      </c>
      <c r="D106" s="3">
        <v>2751</v>
      </c>
      <c r="E106" s="3">
        <v>2796.5</v>
      </c>
      <c r="F106" s="4">
        <v>31137</v>
      </c>
      <c r="G106" s="2">
        <f t="shared" si="6"/>
        <v>1.3996156495884517E-2</v>
      </c>
      <c r="H106" s="2">
        <f t="shared" si="7"/>
        <v>1.3996156495884517</v>
      </c>
      <c r="I106" s="17">
        <f t="shared" si="8"/>
        <v>1.0139961564958846</v>
      </c>
      <c r="J106" s="20">
        <v>44651</v>
      </c>
      <c r="K106" s="38">
        <v>17519.2</v>
      </c>
      <c r="L106" s="2">
        <v>17559.8</v>
      </c>
      <c r="M106" s="2">
        <v>17435.2</v>
      </c>
      <c r="N106" s="2">
        <v>17464.75</v>
      </c>
      <c r="O106" s="2">
        <v>281111679</v>
      </c>
      <c r="P106" s="2">
        <f t="shared" si="9"/>
        <v>-1.9144771620019144E-3</v>
      </c>
      <c r="Q106" s="17">
        <f t="shared" si="10"/>
        <v>-0.19144771620019144</v>
      </c>
      <c r="R106" s="5">
        <f t="shared" si="11"/>
        <v>0.99808552283799812</v>
      </c>
    </row>
    <row r="107" spans="1:18" x14ac:dyDescent="0.3">
      <c r="A107" s="20">
        <v>44652</v>
      </c>
      <c r="B107" s="23">
        <v>2849.95</v>
      </c>
      <c r="C107" s="3">
        <v>2890</v>
      </c>
      <c r="D107" s="3">
        <v>2845.15</v>
      </c>
      <c r="E107" s="3">
        <v>2869.6</v>
      </c>
      <c r="F107" s="4">
        <v>70093</v>
      </c>
      <c r="G107" s="2">
        <f t="shared" si="6"/>
        <v>2.6139817629179298E-2</v>
      </c>
      <c r="H107" s="2">
        <f t="shared" si="7"/>
        <v>2.6139817629179296</v>
      </c>
      <c r="I107" s="17">
        <f t="shared" si="8"/>
        <v>1.0261398176291794</v>
      </c>
      <c r="J107" s="20">
        <v>44652</v>
      </c>
      <c r="K107" s="38">
        <v>17436.900000000001</v>
      </c>
      <c r="L107" s="2">
        <v>17703.7</v>
      </c>
      <c r="M107" s="2">
        <v>17422.7</v>
      </c>
      <c r="N107" s="2">
        <v>17670.45</v>
      </c>
      <c r="O107" s="2">
        <v>291773447</v>
      </c>
      <c r="P107" s="2">
        <f t="shared" si="9"/>
        <v>1.1778009991554459E-2</v>
      </c>
      <c r="Q107" s="17">
        <f t="shared" si="10"/>
        <v>1.1778009991554459</v>
      </c>
      <c r="R107" s="5">
        <f t="shared" si="11"/>
        <v>1.0117780099915545</v>
      </c>
    </row>
    <row r="108" spans="1:18" x14ac:dyDescent="0.3">
      <c r="A108" s="20">
        <v>44655</v>
      </c>
      <c r="B108" s="23">
        <v>2890</v>
      </c>
      <c r="C108" s="3">
        <v>2920</v>
      </c>
      <c r="D108" s="3">
        <v>2851</v>
      </c>
      <c r="E108" s="3">
        <v>2875.15</v>
      </c>
      <c r="F108" s="4">
        <v>29688</v>
      </c>
      <c r="G108" s="2">
        <f t="shared" si="6"/>
        <v>1.9340674658489623E-3</v>
      </c>
      <c r="H108" s="2">
        <f t="shared" si="7"/>
        <v>0.19340674658489623</v>
      </c>
      <c r="I108" s="17">
        <f t="shared" si="8"/>
        <v>1.001934067465849</v>
      </c>
      <c r="J108" s="20">
        <v>44655</v>
      </c>
      <c r="K108" s="38">
        <v>17809.099999999999</v>
      </c>
      <c r="L108" s="2">
        <v>18114.650000000001</v>
      </c>
      <c r="M108" s="2">
        <v>17791.400000000001</v>
      </c>
      <c r="N108" s="2">
        <v>18053.400000000001</v>
      </c>
      <c r="O108" s="2">
        <v>345526502</v>
      </c>
      <c r="P108" s="2">
        <f t="shared" si="9"/>
        <v>2.1671774063478901E-2</v>
      </c>
      <c r="Q108" s="17">
        <f t="shared" si="10"/>
        <v>2.1671774063478901</v>
      </c>
      <c r="R108" s="5">
        <f t="shared" si="11"/>
        <v>1.0216717740634789</v>
      </c>
    </row>
    <row r="109" spans="1:18" x14ac:dyDescent="0.3">
      <c r="A109" s="20">
        <v>44656</v>
      </c>
      <c r="B109" s="23">
        <v>2852</v>
      </c>
      <c r="C109" s="3">
        <v>2985.5</v>
      </c>
      <c r="D109" s="3">
        <v>2851</v>
      </c>
      <c r="E109" s="3">
        <v>2960.65</v>
      </c>
      <c r="F109" s="4">
        <v>63591</v>
      </c>
      <c r="G109" s="2">
        <f t="shared" si="6"/>
        <v>2.973757890892649E-2</v>
      </c>
      <c r="H109" s="2">
        <f t="shared" si="7"/>
        <v>2.973757890892649</v>
      </c>
      <c r="I109" s="17">
        <f t="shared" si="8"/>
        <v>1.0297375789089265</v>
      </c>
      <c r="J109" s="20">
        <v>44656</v>
      </c>
      <c r="K109" s="38">
        <v>18080.599999999999</v>
      </c>
      <c r="L109" s="2">
        <v>18095.45</v>
      </c>
      <c r="M109" s="2">
        <v>17921.55</v>
      </c>
      <c r="N109" s="2">
        <v>17957.400000000001</v>
      </c>
      <c r="O109" s="2">
        <v>283453612</v>
      </c>
      <c r="P109" s="2">
        <f t="shared" si="9"/>
        <v>-5.3175579115291296E-3</v>
      </c>
      <c r="Q109" s="17">
        <f t="shared" si="10"/>
        <v>-0.53175579115291294</v>
      </c>
      <c r="R109" s="5">
        <f t="shared" si="11"/>
        <v>0.9946824420884709</v>
      </c>
    </row>
    <row r="110" spans="1:18" x14ac:dyDescent="0.3">
      <c r="A110" s="20">
        <v>44657</v>
      </c>
      <c r="B110" s="23">
        <v>3040</v>
      </c>
      <c r="C110" s="3">
        <v>3189.95</v>
      </c>
      <c r="D110" s="3">
        <v>2945.4</v>
      </c>
      <c r="E110" s="3">
        <v>2972.6</v>
      </c>
      <c r="F110" s="4">
        <v>280596</v>
      </c>
      <c r="G110" s="2">
        <f t="shared" si="6"/>
        <v>4.0362758178102169E-3</v>
      </c>
      <c r="H110" s="2">
        <f t="shared" si="7"/>
        <v>0.4036275817810217</v>
      </c>
      <c r="I110" s="17">
        <f t="shared" si="8"/>
        <v>1.0040362758178103</v>
      </c>
      <c r="J110" s="20">
        <v>44657</v>
      </c>
      <c r="K110" s="38">
        <v>17842.75</v>
      </c>
      <c r="L110" s="2">
        <v>17901</v>
      </c>
      <c r="M110" s="2">
        <v>17779.849999999999</v>
      </c>
      <c r="N110" s="2">
        <v>17807.650000000001</v>
      </c>
      <c r="O110" s="2">
        <v>328824420</v>
      </c>
      <c r="P110" s="2">
        <f t="shared" si="9"/>
        <v>-8.3391805049728793E-3</v>
      </c>
      <c r="Q110" s="17">
        <f t="shared" si="10"/>
        <v>-0.83391805049728795</v>
      </c>
      <c r="R110" s="5">
        <f t="shared" si="11"/>
        <v>0.99166081949502716</v>
      </c>
    </row>
    <row r="111" spans="1:18" x14ac:dyDescent="0.3">
      <c r="A111" s="20">
        <v>44658</v>
      </c>
      <c r="B111" s="23">
        <v>2965</v>
      </c>
      <c r="C111" s="3">
        <v>3017.2</v>
      </c>
      <c r="D111" s="3">
        <v>2936.75</v>
      </c>
      <c r="E111" s="3">
        <v>2945.45</v>
      </c>
      <c r="F111" s="4">
        <v>35911</v>
      </c>
      <c r="G111" s="2">
        <f t="shared" si="6"/>
        <v>-9.1334185561461664E-3</v>
      </c>
      <c r="H111" s="2">
        <f t="shared" si="7"/>
        <v>-0.91334185561461667</v>
      </c>
      <c r="I111" s="17">
        <f t="shared" si="8"/>
        <v>0.99086658144385387</v>
      </c>
      <c r="J111" s="20">
        <v>44658</v>
      </c>
      <c r="K111" s="38">
        <v>17723.3</v>
      </c>
      <c r="L111" s="2">
        <v>17787.5</v>
      </c>
      <c r="M111" s="2">
        <v>17623.7</v>
      </c>
      <c r="N111" s="2">
        <v>17639.55</v>
      </c>
      <c r="O111" s="2">
        <v>308840215</v>
      </c>
      <c r="P111" s="2">
        <f t="shared" si="9"/>
        <v>-9.4397632478177736E-3</v>
      </c>
      <c r="Q111" s="17">
        <f t="shared" si="10"/>
        <v>-0.9439763247817774</v>
      </c>
      <c r="R111" s="5">
        <f t="shared" si="11"/>
        <v>0.99056023675218219</v>
      </c>
    </row>
    <row r="112" spans="1:18" x14ac:dyDescent="0.3">
      <c r="A112" s="20">
        <v>44659</v>
      </c>
      <c r="B112" s="23">
        <v>2989</v>
      </c>
      <c r="C112" s="3">
        <v>3020</v>
      </c>
      <c r="D112" s="3">
        <v>2951.05</v>
      </c>
      <c r="E112" s="3">
        <v>3000.05</v>
      </c>
      <c r="F112" s="4">
        <v>39138</v>
      </c>
      <c r="G112" s="2">
        <f t="shared" si="6"/>
        <v>1.8537065643619944E-2</v>
      </c>
      <c r="H112" s="2">
        <f t="shared" si="7"/>
        <v>1.8537065643619943</v>
      </c>
      <c r="I112" s="17">
        <f t="shared" si="8"/>
        <v>1.0185370656436199</v>
      </c>
      <c r="J112" s="20">
        <v>44659</v>
      </c>
      <c r="K112" s="38">
        <v>17698.150000000001</v>
      </c>
      <c r="L112" s="2">
        <v>17842.75</v>
      </c>
      <c r="M112" s="2">
        <v>17600.55</v>
      </c>
      <c r="N112" s="2">
        <v>17784.349999999999</v>
      </c>
      <c r="O112" s="2">
        <v>274447433</v>
      </c>
      <c r="P112" s="2">
        <f t="shared" si="9"/>
        <v>8.2088261888766598E-3</v>
      </c>
      <c r="Q112" s="17">
        <f t="shared" si="10"/>
        <v>0.820882618887666</v>
      </c>
      <c r="R112" s="5">
        <f t="shared" si="11"/>
        <v>1.0082088261888766</v>
      </c>
    </row>
    <row r="113" spans="1:18" x14ac:dyDescent="0.3">
      <c r="A113" s="20">
        <v>44662</v>
      </c>
      <c r="B113" s="23">
        <v>3048</v>
      </c>
      <c r="C113" s="3">
        <v>3070</v>
      </c>
      <c r="D113" s="3">
        <v>2971</v>
      </c>
      <c r="E113" s="3">
        <v>3020.4</v>
      </c>
      <c r="F113" s="4">
        <v>27834</v>
      </c>
      <c r="G113" s="2">
        <f t="shared" si="6"/>
        <v>6.7832202796619745E-3</v>
      </c>
      <c r="H113" s="2">
        <f t="shared" si="7"/>
        <v>0.67832202796619745</v>
      </c>
      <c r="I113" s="17">
        <f t="shared" si="8"/>
        <v>1.006783220279662</v>
      </c>
      <c r="J113" s="20">
        <v>44662</v>
      </c>
      <c r="K113" s="38">
        <v>17740.900000000001</v>
      </c>
      <c r="L113" s="2">
        <v>17779.05</v>
      </c>
      <c r="M113" s="2">
        <v>17650.95</v>
      </c>
      <c r="N113" s="2">
        <v>17674.95</v>
      </c>
      <c r="O113" s="2">
        <v>251701846</v>
      </c>
      <c r="P113" s="2">
        <f t="shared" si="9"/>
        <v>-6.1514758762618721E-3</v>
      </c>
      <c r="Q113" s="17">
        <f t="shared" si="10"/>
        <v>-0.61514758762618715</v>
      </c>
      <c r="R113" s="5">
        <f t="shared" si="11"/>
        <v>0.99384852412373814</v>
      </c>
    </row>
    <row r="114" spans="1:18" x14ac:dyDescent="0.3">
      <c r="A114" s="20">
        <v>44663</v>
      </c>
      <c r="B114" s="23">
        <v>3035</v>
      </c>
      <c r="C114" s="3">
        <v>3047.15</v>
      </c>
      <c r="D114" s="3">
        <v>2976</v>
      </c>
      <c r="E114" s="3">
        <v>2984.2</v>
      </c>
      <c r="F114" s="4">
        <v>25879</v>
      </c>
      <c r="G114" s="2">
        <f t="shared" si="6"/>
        <v>-1.1985167527479895E-2</v>
      </c>
      <c r="H114" s="2">
        <f t="shared" si="7"/>
        <v>-1.1985167527479894</v>
      </c>
      <c r="I114" s="17">
        <f t="shared" si="8"/>
        <v>0.98801483247252009</v>
      </c>
      <c r="J114" s="20">
        <v>44663</v>
      </c>
      <c r="K114" s="38">
        <v>17584.849999999999</v>
      </c>
      <c r="L114" s="2">
        <v>17595.3</v>
      </c>
      <c r="M114" s="2">
        <v>17442.349999999999</v>
      </c>
      <c r="N114" s="2">
        <v>17530.3</v>
      </c>
      <c r="O114" s="2">
        <v>266029060</v>
      </c>
      <c r="P114" s="2">
        <f t="shared" si="9"/>
        <v>-8.1838986814673567E-3</v>
      </c>
      <c r="Q114" s="17">
        <f t="shared" si="10"/>
        <v>-0.81838986814673564</v>
      </c>
      <c r="R114" s="5">
        <f t="shared" si="11"/>
        <v>0.99181610131853259</v>
      </c>
    </row>
    <row r="115" spans="1:18" x14ac:dyDescent="0.3">
      <c r="A115" s="20">
        <v>44664</v>
      </c>
      <c r="B115" s="23">
        <v>3046</v>
      </c>
      <c r="C115" s="3">
        <v>3046</v>
      </c>
      <c r="D115" s="3">
        <v>2971</v>
      </c>
      <c r="E115" s="3">
        <v>2987.95</v>
      </c>
      <c r="F115" s="4">
        <v>20877</v>
      </c>
      <c r="G115" s="2">
        <f t="shared" si="6"/>
        <v>1.256618189129415E-3</v>
      </c>
      <c r="H115" s="2">
        <f t="shared" si="7"/>
        <v>0.12566181891294151</v>
      </c>
      <c r="I115" s="17">
        <f t="shared" si="8"/>
        <v>1.0012566181891294</v>
      </c>
      <c r="J115" s="20">
        <v>44664</v>
      </c>
      <c r="K115" s="38">
        <v>17599.900000000001</v>
      </c>
      <c r="L115" s="2">
        <v>17663.650000000001</v>
      </c>
      <c r="M115" s="2">
        <v>17457.400000000001</v>
      </c>
      <c r="N115" s="2">
        <v>17475.650000000001</v>
      </c>
      <c r="O115" s="2">
        <v>245061941</v>
      </c>
      <c r="P115" s="2">
        <f t="shared" si="9"/>
        <v>-3.1174594844353958E-3</v>
      </c>
      <c r="Q115" s="17">
        <f t="shared" si="10"/>
        <v>-0.31174594844353959</v>
      </c>
      <c r="R115" s="5">
        <f t="shared" si="11"/>
        <v>0.99688254051556457</v>
      </c>
    </row>
    <row r="116" spans="1:18" x14ac:dyDescent="0.3">
      <c r="A116" s="20">
        <v>44669</v>
      </c>
      <c r="B116" s="23">
        <v>2960.8</v>
      </c>
      <c r="C116" s="3">
        <v>3049</v>
      </c>
      <c r="D116" s="3">
        <v>2941</v>
      </c>
      <c r="E116" s="3">
        <v>3036.15</v>
      </c>
      <c r="F116" s="4">
        <v>31016</v>
      </c>
      <c r="G116" s="2">
        <f t="shared" si="6"/>
        <v>1.6131461369835599E-2</v>
      </c>
      <c r="H116" s="2">
        <f t="shared" si="7"/>
        <v>1.61314613698356</v>
      </c>
      <c r="I116" s="17">
        <f t="shared" si="8"/>
        <v>1.0161314613698356</v>
      </c>
      <c r="J116" s="20">
        <v>44669</v>
      </c>
      <c r="K116" s="38">
        <v>17183.45</v>
      </c>
      <c r="L116" s="2">
        <v>17237.75</v>
      </c>
      <c r="M116" s="2">
        <v>17067.849999999999</v>
      </c>
      <c r="N116" s="2">
        <v>17173.650000000001</v>
      </c>
      <c r="O116" s="2">
        <v>376130248</v>
      </c>
      <c r="P116" s="2">
        <f t="shared" si="9"/>
        <v>-1.7281188396425881E-2</v>
      </c>
      <c r="Q116" s="17">
        <f t="shared" si="10"/>
        <v>-1.7281188396425882</v>
      </c>
      <c r="R116" s="5">
        <f t="shared" si="11"/>
        <v>0.98271881160357411</v>
      </c>
    </row>
    <row r="117" spans="1:18" x14ac:dyDescent="0.3">
      <c r="A117" s="20">
        <v>44670</v>
      </c>
      <c r="B117" s="23">
        <v>3039.95</v>
      </c>
      <c r="C117" s="3">
        <v>3045.1</v>
      </c>
      <c r="D117" s="3">
        <v>2968.1</v>
      </c>
      <c r="E117" s="3">
        <v>2994.8</v>
      </c>
      <c r="F117" s="4">
        <v>19986</v>
      </c>
      <c r="G117" s="2">
        <f t="shared" si="6"/>
        <v>-1.361922171170723E-2</v>
      </c>
      <c r="H117" s="2">
        <f t="shared" si="7"/>
        <v>-1.361922171170723</v>
      </c>
      <c r="I117" s="17">
        <f t="shared" si="8"/>
        <v>0.98638077828829274</v>
      </c>
      <c r="J117" s="20">
        <v>44670</v>
      </c>
      <c r="K117" s="38">
        <v>17258.95</v>
      </c>
      <c r="L117" s="2">
        <v>17275.650000000001</v>
      </c>
      <c r="M117" s="2">
        <v>16824.7</v>
      </c>
      <c r="N117" s="2">
        <v>16958.650000000001</v>
      </c>
      <c r="O117" s="2">
        <v>401399563</v>
      </c>
      <c r="P117" s="2">
        <f t="shared" si="9"/>
        <v>-1.2519179091224054E-2</v>
      </c>
      <c r="Q117" s="17">
        <f t="shared" si="10"/>
        <v>-1.2519179091224055</v>
      </c>
      <c r="R117" s="5">
        <f t="shared" si="11"/>
        <v>0.98748082090877598</v>
      </c>
    </row>
    <row r="118" spans="1:18" x14ac:dyDescent="0.3">
      <c r="A118" s="20">
        <v>44671</v>
      </c>
      <c r="B118" s="23">
        <v>2994.7</v>
      </c>
      <c r="C118" s="3">
        <v>3007.75</v>
      </c>
      <c r="D118" s="3">
        <v>2939.1</v>
      </c>
      <c r="E118" s="3">
        <v>2963.3</v>
      </c>
      <c r="F118" s="4">
        <v>14127</v>
      </c>
      <c r="G118" s="2">
        <f t="shared" si="6"/>
        <v>-1.0518231601442499E-2</v>
      </c>
      <c r="H118" s="2">
        <f t="shared" si="7"/>
        <v>-1.05182316014425</v>
      </c>
      <c r="I118" s="17">
        <f t="shared" si="8"/>
        <v>0.9894817683985575</v>
      </c>
      <c r="J118" s="20">
        <v>44671</v>
      </c>
      <c r="K118" s="38">
        <v>17045.25</v>
      </c>
      <c r="L118" s="2">
        <v>17186.900000000001</v>
      </c>
      <c r="M118" s="2">
        <v>16978.95</v>
      </c>
      <c r="N118" s="2">
        <v>17136.55</v>
      </c>
      <c r="O118" s="2">
        <v>286069736</v>
      </c>
      <c r="P118" s="2">
        <f t="shared" si="9"/>
        <v>1.049022180421188E-2</v>
      </c>
      <c r="Q118" s="17">
        <f t="shared" si="10"/>
        <v>1.0490221804211881</v>
      </c>
      <c r="R118" s="5">
        <f t="shared" si="11"/>
        <v>1.0104902218042118</v>
      </c>
    </row>
    <row r="119" spans="1:18" x14ac:dyDescent="0.3">
      <c r="A119" s="20">
        <v>44672</v>
      </c>
      <c r="B119" s="23">
        <v>2991.35</v>
      </c>
      <c r="C119" s="3">
        <v>3014.45</v>
      </c>
      <c r="D119" s="3">
        <v>2971</v>
      </c>
      <c r="E119" s="3">
        <v>2985.45</v>
      </c>
      <c r="F119" s="4">
        <v>9452</v>
      </c>
      <c r="G119" s="2">
        <f t="shared" si="6"/>
        <v>7.4747747443727041E-3</v>
      </c>
      <c r="H119" s="2">
        <f t="shared" si="7"/>
        <v>0.74747747443727042</v>
      </c>
      <c r="I119" s="17">
        <f t="shared" si="8"/>
        <v>1.0074747747443726</v>
      </c>
      <c r="J119" s="20">
        <v>44672</v>
      </c>
      <c r="K119" s="38">
        <v>17234.599999999999</v>
      </c>
      <c r="L119" s="2">
        <v>17414.7</v>
      </c>
      <c r="M119" s="2">
        <v>17215.5</v>
      </c>
      <c r="N119" s="2">
        <v>17392.599999999999</v>
      </c>
      <c r="O119" s="2">
        <v>285200022</v>
      </c>
      <c r="P119" s="2">
        <f t="shared" si="9"/>
        <v>1.4941747317867323E-2</v>
      </c>
      <c r="Q119" s="17">
        <f t="shared" si="10"/>
        <v>1.4941747317867322</v>
      </c>
      <c r="R119" s="5">
        <f t="shared" si="11"/>
        <v>1.0149417473178672</v>
      </c>
    </row>
    <row r="120" spans="1:18" x14ac:dyDescent="0.3">
      <c r="A120" s="20">
        <v>44673</v>
      </c>
      <c r="B120" s="23">
        <v>2965</v>
      </c>
      <c r="C120" s="3">
        <v>3012.5</v>
      </c>
      <c r="D120" s="3">
        <v>2961</v>
      </c>
      <c r="E120" s="3">
        <v>2969.6</v>
      </c>
      <c r="F120" s="4">
        <v>30690</v>
      </c>
      <c r="G120" s="2">
        <f t="shared" si="6"/>
        <v>-5.3090823828903216E-3</v>
      </c>
      <c r="H120" s="2">
        <f t="shared" si="7"/>
        <v>-0.53090823828903211</v>
      </c>
      <c r="I120" s="17">
        <f t="shared" si="8"/>
        <v>0.9946909176171097</v>
      </c>
      <c r="J120" s="20">
        <v>44673</v>
      </c>
      <c r="K120" s="38">
        <v>17242.75</v>
      </c>
      <c r="L120" s="2">
        <v>17315.3</v>
      </c>
      <c r="M120" s="2">
        <v>17149.2</v>
      </c>
      <c r="N120" s="2">
        <v>17171.95</v>
      </c>
      <c r="O120" s="2">
        <v>262739740</v>
      </c>
      <c r="P120" s="2">
        <f t="shared" si="9"/>
        <v>-1.2686429860975233E-2</v>
      </c>
      <c r="Q120" s="17">
        <f t="shared" si="10"/>
        <v>-1.2686429860975232</v>
      </c>
      <c r="R120" s="5">
        <f t="shared" si="11"/>
        <v>0.98731357013902477</v>
      </c>
    </row>
    <row r="121" spans="1:18" x14ac:dyDescent="0.3">
      <c r="A121" s="20">
        <v>44676</v>
      </c>
      <c r="B121" s="23">
        <v>2968</v>
      </c>
      <c r="C121" s="3">
        <v>2969.55</v>
      </c>
      <c r="D121" s="3">
        <v>2840</v>
      </c>
      <c r="E121" s="3">
        <v>2850.3</v>
      </c>
      <c r="F121" s="4">
        <v>21193</v>
      </c>
      <c r="G121" s="2">
        <f t="shared" si="6"/>
        <v>-4.0173760775861982E-2</v>
      </c>
      <c r="H121" s="2">
        <f t="shared" si="7"/>
        <v>-4.0173760775861984</v>
      </c>
      <c r="I121" s="17">
        <f t="shared" si="8"/>
        <v>0.95982623922413801</v>
      </c>
      <c r="J121" s="20">
        <v>44676</v>
      </c>
      <c r="K121" s="38">
        <v>17009.05</v>
      </c>
      <c r="L121" s="2">
        <v>17054.3</v>
      </c>
      <c r="M121" s="2">
        <v>16888.7</v>
      </c>
      <c r="N121" s="2">
        <v>16953.95</v>
      </c>
      <c r="O121" s="2">
        <v>275685925</v>
      </c>
      <c r="P121" s="2">
        <f t="shared" si="9"/>
        <v>-1.2695121986728355E-2</v>
      </c>
      <c r="Q121" s="17">
        <f t="shared" si="10"/>
        <v>-1.2695121986728355</v>
      </c>
      <c r="R121" s="5">
        <f t="shared" si="11"/>
        <v>0.9873048780132716</v>
      </c>
    </row>
    <row r="122" spans="1:18" x14ac:dyDescent="0.3">
      <c r="A122" s="20">
        <v>44677</v>
      </c>
      <c r="B122" s="23">
        <v>2861</v>
      </c>
      <c r="C122" s="3">
        <v>2932.45</v>
      </c>
      <c r="D122" s="3">
        <v>2820.4</v>
      </c>
      <c r="E122" s="3">
        <v>2833</v>
      </c>
      <c r="F122" s="4">
        <v>28700</v>
      </c>
      <c r="G122" s="2">
        <f t="shared" si="6"/>
        <v>-6.0695365400133955E-3</v>
      </c>
      <c r="H122" s="2">
        <f t="shared" si="7"/>
        <v>-0.6069536540013396</v>
      </c>
      <c r="I122" s="17">
        <f t="shared" si="8"/>
        <v>0.99393046345998659</v>
      </c>
      <c r="J122" s="20">
        <v>44677</v>
      </c>
      <c r="K122" s="38">
        <v>17121.3</v>
      </c>
      <c r="L122" s="2">
        <v>17223.849999999999</v>
      </c>
      <c r="M122" s="2">
        <v>17064.45</v>
      </c>
      <c r="N122" s="2">
        <v>17200.8</v>
      </c>
      <c r="O122" s="2">
        <v>261065753</v>
      </c>
      <c r="P122" s="2">
        <f t="shared" si="9"/>
        <v>1.4560028783852643E-2</v>
      </c>
      <c r="Q122" s="17">
        <f t="shared" si="10"/>
        <v>1.4560028783852643</v>
      </c>
      <c r="R122" s="5">
        <f t="shared" si="11"/>
        <v>1.0145600287838525</v>
      </c>
    </row>
    <row r="123" spans="1:18" x14ac:dyDescent="0.3">
      <c r="A123" s="20">
        <v>44678</v>
      </c>
      <c r="B123" s="23">
        <v>2821</v>
      </c>
      <c r="C123" s="3">
        <v>2855</v>
      </c>
      <c r="D123" s="3">
        <v>2733.05</v>
      </c>
      <c r="E123" s="3">
        <v>2765.2</v>
      </c>
      <c r="F123" s="4">
        <v>60886</v>
      </c>
      <c r="G123" s="2">
        <f t="shared" si="6"/>
        <v>-2.3932227320861341E-2</v>
      </c>
      <c r="H123" s="2">
        <f t="shared" si="7"/>
        <v>-2.3932227320861341</v>
      </c>
      <c r="I123" s="17">
        <f t="shared" si="8"/>
        <v>0.97606777267913869</v>
      </c>
      <c r="J123" s="20">
        <v>44678</v>
      </c>
      <c r="K123" s="38">
        <v>17073.349999999999</v>
      </c>
      <c r="L123" s="2">
        <v>17110.7</v>
      </c>
      <c r="M123" s="2">
        <v>16958.45</v>
      </c>
      <c r="N123" s="2">
        <v>17038.400000000001</v>
      </c>
      <c r="O123" s="2">
        <v>265140480</v>
      </c>
      <c r="P123" s="2">
        <f t="shared" si="9"/>
        <v>-9.4414213292403747E-3</v>
      </c>
      <c r="Q123" s="17">
        <f t="shared" si="10"/>
        <v>-0.94414213292403748</v>
      </c>
      <c r="R123" s="5">
        <f t="shared" si="11"/>
        <v>0.99055857867075958</v>
      </c>
    </row>
    <row r="124" spans="1:18" x14ac:dyDescent="0.3">
      <c r="A124" s="20">
        <v>44679</v>
      </c>
      <c r="B124" s="23">
        <v>2779.05</v>
      </c>
      <c r="C124" s="3">
        <v>2847.95</v>
      </c>
      <c r="D124" s="3">
        <v>2766.95</v>
      </c>
      <c r="E124" s="3">
        <v>2788.5</v>
      </c>
      <c r="F124" s="4">
        <v>14918</v>
      </c>
      <c r="G124" s="2">
        <f t="shared" si="6"/>
        <v>8.4261536236077614E-3</v>
      </c>
      <c r="H124" s="2">
        <f t="shared" si="7"/>
        <v>0.84261536236077617</v>
      </c>
      <c r="I124" s="17">
        <f t="shared" si="8"/>
        <v>1.0084261536236077</v>
      </c>
      <c r="J124" s="20">
        <v>44679</v>
      </c>
      <c r="K124" s="38">
        <v>17189.5</v>
      </c>
      <c r="L124" s="2">
        <v>17322.5</v>
      </c>
      <c r="M124" s="2">
        <v>17071.05</v>
      </c>
      <c r="N124" s="2">
        <v>17245.05</v>
      </c>
      <c r="O124" s="2">
        <v>312914417</v>
      </c>
      <c r="P124" s="2">
        <f t="shared" si="9"/>
        <v>1.2128486242839574E-2</v>
      </c>
      <c r="Q124" s="17">
        <f t="shared" si="10"/>
        <v>1.2128486242839573</v>
      </c>
      <c r="R124" s="5">
        <f t="shared" si="11"/>
        <v>1.0121284862428395</v>
      </c>
    </row>
    <row r="125" spans="1:18" x14ac:dyDescent="0.3">
      <c r="A125" s="20">
        <v>44680</v>
      </c>
      <c r="B125" s="23">
        <v>2819.9</v>
      </c>
      <c r="C125" s="3">
        <v>2844.2</v>
      </c>
      <c r="D125" s="3">
        <v>2741</v>
      </c>
      <c r="E125" s="3">
        <v>2760.9</v>
      </c>
      <c r="F125" s="4">
        <v>19785</v>
      </c>
      <c r="G125" s="2">
        <f t="shared" si="6"/>
        <v>-9.8977945131790961E-3</v>
      </c>
      <c r="H125" s="2">
        <f t="shared" si="7"/>
        <v>-0.98977945131790956</v>
      </c>
      <c r="I125" s="17">
        <f t="shared" si="8"/>
        <v>0.99010220548682093</v>
      </c>
      <c r="J125" s="20">
        <v>44680</v>
      </c>
      <c r="K125" s="38">
        <v>17329.25</v>
      </c>
      <c r="L125" s="2">
        <v>17377.650000000001</v>
      </c>
      <c r="M125" s="2">
        <v>17053.25</v>
      </c>
      <c r="N125" s="2">
        <v>17102.55</v>
      </c>
      <c r="O125" s="2">
        <v>336243642</v>
      </c>
      <c r="P125" s="2">
        <f t="shared" si="9"/>
        <v>-8.2632407560430388E-3</v>
      </c>
      <c r="Q125" s="17">
        <f t="shared" si="10"/>
        <v>-0.82632407560430388</v>
      </c>
      <c r="R125" s="5">
        <f t="shared" si="11"/>
        <v>0.99173675924395699</v>
      </c>
    </row>
    <row r="126" spans="1:18" x14ac:dyDescent="0.3">
      <c r="A126" s="20">
        <v>44683</v>
      </c>
      <c r="B126" s="23">
        <v>2798.95</v>
      </c>
      <c r="C126" s="3">
        <v>2949.9</v>
      </c>
      <c r="D126" s="3">
        <v>2720.05</v>
      </c>
      <c r="E126" s="3">
        <v>2918.95</v>
      </c>
      <c r="F126" s="4">
        <v>78486</v>
      </c>
      <c r="G126" s="2">
        <f t="shared" si="6"/>
        <v>5.7245825636567688E-2</v>
      </c>
      <c r="H126" s="2">
        <f t="shared" si="7"/>
        <v>5.7245825636567691</v>
      </c>
      <c r="I126" s="17">
        <f t="shared" si="8"/>
        <v>1.0572458256365678</v>
      </c>
      <c r="J126" s="20">
        <v>44683</v>
      </c>
      <c r="K126" s="38">
        <v>16924.45</v>
      </c>
      <c r="L126" s="2">
        <v>17092.25</v>
      </c>
      <c r="M126" s="2">
        <v>16917.25</v>
      </c>
      <c r="N126" s="2">
        <v>17069.099999999999</v>
      </c>
      <c r="O126" s="2">
        <v>278155513</v>
      </c>
      <c r="P126" s="2">
        <f t="shared" si="9"/>
        <v>-1.9558486892305958E-3</v>
      </c>
      <c r="Q126" s="17">
        <f t="shared" si="10"/>
        <v>-0.1955848689230596</v>
      </c>
      <c r="R126" s="5">
        <f t="shared" si="11"/>
        <v>0.9980441513107694</v>
      </c>
    </row>
    <row r="127" spans="1:18" x14ac:dyDescent="0.3">
      <c r="A127" s="20">
        <v>44685</v>
      </c>
      <c r="B127" s="23">
        <v>3070</v>
      </c>
      <c r="C127" s="3">
        <v>3150</v>
      </c>
      <c r="D127" s="3">
        <v>2951</v>
      </c>
      <c r="E127" s="3">
        <v>2997.45</v>
      </c>
      <c r="F127" s="4">
        <v>205063</v>
      </c>
      <c r="G127" s="2">
        <f t="shared" si="6"/>
        <v>2.6893232155398347E-2</v>
      </c>
      <c r="H127" s="2">
        <f t="shared" si="7"/>
        <v>2.6893232155398348</v>
      </c>
      <c r="I127" s="17">
        <f t="shared" si="8"/>
        <v>1.0268932321553983</v>
      </c>
      <c r="J127" s="20">
        <v>44685</v>
      </c>
      <c r="K127" s="38">
        <v>17096.599999999999</v>
      </c>
      <c r="L127" s="2">
        <v>17132.849999999999</v>
      </c>
      <c r="M127" s="2">
        <v>16623.95</v>
      </c>
      <c r="N127" s="2">
        <v>16677.599999999999</v>
      </c>
      <c r="O127" s="2">
        <v>310632799</v>
      </c>
      <c r="P127" s="2">
        <f t="shared" si="9"/>
        <v>-2.2936182927043608E-2</v>
      </c>
      <c r="Q127" s="17">
        <f t="shared" si="10"/>
        <v>-2.2936182927043607</v>
      </c>
      <c r="R127" s="5">
        <f t="shared" si="11"/>
        <v>0.97706381707295642</v>
      </c>
    </row>
    <row r="128" spans="1:18" x14ac:dyDescent="0.3">
      <c r="A128" s="20">
        <v>44686</v>
      </c>
      <c r="B128" s="23">
        <v>3114</v>
      </c>
      <c r="C128" s="3">
        <v>3114</v>
      </c>
      <c r="D128" s="3">
        <v>2973.15</v>
      </c>
      <c r="E128" s="3">
        <v>2998.9</v>
      </c>
      <c r="F128" s="4">
        <v>73080</v>
      </c>
      <c r="G128" s="2">
        <f t="shared" si="6"/>
        <v>4.8374451617217063E-4</v>
      </c>
      <c r="H128" s="2">
        <f t="shared" si="7"/>
        <v>4.8374451617217061E-2</v>
      </c>
      <c r="I128" s="17">
        <f t="shared" si="8"/>
        <v>1.0004837445161723</v>
      </c>
      <c r="J128" s="20">
        <v>44686</v>
      </c>
      <c r="K128" s="38">
        <v>16854.75</v>
      </c>
      <c r="L128" s="2">
        <v>16945.7</v>
      </c>
      <c r="M128" s="2">
        <v>16651.849999999999</v>
      </c>
      <c r="N128" s="2">
        <v>16682.650000000001</v>
      </c>
      <c r="O128" s="2">
        <v>265793403</v>
      </c>
      <c r="P128" s="2">
        <f t="shared" si="9"/>
        <v>3.0280136230650159E-4</v>
      </c>
      <c r="Q128" s="17">
        <f t="shared" si="10"/>
        <v>3.0280136230650158E-2</v>
      </c>
      <c r="R128" s="5">
        <f t="shared" si="11"/>
        <v>1.0003028013623065</v>
      </c>
    </row>
    <row r="129" spans="1:18" x14ac:dyDescent="0.3">
      <c r="A129" s="20">
        <v>44687</v>
      </c>
      <c r="B129" s="23">
        <v>2980</v>
      </c>
      <c r="C129" s="3">
        <v>3005.6</v>
      </c>
      <c r="D129" s="3">
        <v>2936</v>
      </c>
      <c r="E129" s="3">
        <v>2983.65</v>
      </c>
      <c r="F129" s="4">
        <v>59848</v>
      </c>
      <c r="G129" s="2">
        <f t="shared" si="6"/>
        <v>-5.0851979058988295E-3</v>
      </c>
      <c r="H129" s="2">
        <f t="shared" si="7"/>
        <v>-0.50851979058988295</v>
      </c>
      <c r="I129" s="17">
        <f t="shared" si="8"/>
        <v>0.99491480209410121</v>
      </c>
      <c r="J129" s="20">
        <v>44687</v>
      </c>
      <c r="K129" s="38">
        <v>16415.55</v>
      </c>
      <c r="L129" s="2">
        <v>16484.2</v>
      </c>
      <c r="M129" s="2">
        <v>16340.9</v>
      </c>
      <c r="N129" s="2">
        <v>16411.25</v>
      </c>
      <c r="O129" s="2">
        <v>300527719</v>
      </c>
      <c r="P129" s="2">
        <f t="shared" si="9"/>
        <v>-1.6268398605737183E-2</v>
      </c>
      <c r="Q129" s="17">
        <f t="shared" si="10"/>
        <v>-1.6268398605737182</v>
      </c>
      <c r="R129" s="5">
        <f t="shared" si="11"/>
        <v>0.98373160139426286</v>
      </c>
    </row>
    <row r="130" spans="1:18" x14ac:dyDescent="0.3">
      <c r="A130" s="20">
        <v>44690</v>
      </c>
      <c r="B130" s="23">
        <v>2984</v>
      </c>
      <c r="C130" s="3">
        <v>3007.95</v>
      </c>
      <c r="D130" s="3">
        <v>2900.65</v>
      </c>
      <c r="E130" s="3">
        <v>2983.65</v>
      </c>
      <c r="F130" s="4">
        <v>36245</v>
      </c>
      <c r="G130" s="2">
        <f t="shared" si="6"/>
        <v>0</v>
      </c>
      <c r="H130" s="2">
        <f t="shared" si="7"/>
        <v>0</v>
      </c>
      <c r="I130" s="17">
        <f t="shared" si="8"/>
        <v>1</v>
      </c>
      <c r="J130" s="20">
        <v>44690</v>
      </c>
      <c r="K130" s="38">
        <v>16227.7</v>
      </c>
      <c r="L130" s="2">
        <v>16403.7</v>
      </c>
      <c r="M130" s="2">
        <v>16142.1</v>
      </c>
      <c r="N130" s="2">
        <v>16301.85</v>
      </c>
      <c r="O130" s="2">
        <v>288402950</v>
      </c>
      <c r="P130" s="2">
        <f t="shared" si="9"/>
        <v>-6.6661588849112434E-3</v>
      </c>
      <c r="Q130" s="17">
        <f t="shared" si="10"/>
        <v>-0.6666158884911243</v>
      </c>
      <c r="R130" s="5">
        <f t="shared" si="11"/>
        <v>0.99333384111508871</v>
      </c>
    </row>
    <row r="131" spans="1:18" x14ac:dyDescent="0.3">
      <c r="A131" s="20">
        <v>44691</v>
      </c>
      <c r="B131" s="23">
        <v>2983.65</v>
      </c>
      <c r="C131" s="3">
        <v>3027.45</v>
      </c>
      <c r="D131" s="3">
        <v>2880</v>
      </c>
      <c r="E131" s="3">
        <v>2902.3</v>
      </c>
      <c r="F131" s="4">
        <v>42082</v>
      </c>
      <c r="G131" s="2">
        <f t="shared" si="6"/>
        <v>-2.7265262346454815E-2</v>
      </c>
      <c r="H131" s="2">
        <f t="shared" si="7"/>
        <v>-2.7265262346454815</v>
      </c>
      <c r="I131" s="17">
        <f t="shared" si="8"/>
        <v>0.97273473765354523</v>
      </c>
      <c r="J131" s="20">
        <v>44691</v>
      </c>
      <c r="K131" s="38">
        <v>16248.9</v>
      </c>
      <c r="L131" s="2">
        <v>16404.55</v>
      </c>
      <c r="M131" s="2">
        <v>16197.3</v>
      </c>
      <c r="N131" s="2">
        <v>16240.05</v>
      </c>
      <c r="O131" s="2">
        <v>283061200</v>
      </c>
      <c r="P131" s="2">
        <f t="shared" si="9"/>
        <v>-3.7909807782552955E-3</v>
      </c>
      <c r="Q131" s="17">
        <f t="shared" si="10"/>
        <v>-0.37909807782552957</v>
      </c>
      <c r="R131" s="5">
        <f t="shared" si="11"/>
        <v>0.99620901922174465</v>
      </c>
    </row>
    <row r="132" spans="1:18" x14ac:dyDescent="0.3">
      <c r="A132" s="20">
        <v>44692</v>
      </c>
      <c r="B132" s="23">
        <v>2949.95</v>
      </c>
      <c r="C132" s="3">
        <v>2963.95</v>
      </c>
      <c r="D132" s="3">
        <v>2795</v>
      </c>
      <c r="E132" s="3">
        <v>2820.35</v>
      </c>
      <c r="F132" s="4">
        <v>37683</v>
      </c>
      <c r="G132" s="2">
        <f t="shared" si="6"/>
        <v>-2.8236226441098532E-2</v>
      </c>
      <c r="H132" s="2">
        <f t="shared" si="7"/>
        <v>-2.8236226441098533</v>
      </c>
      <c r="I132" s="17">
        <f t="shared" si="8"/>
        <v>0.97176377355890142</v>
      </c>
      <c r="J132" s="20">
        <v>44692</v>
      </c>
      <c r="K132" s="38">
        <v>16270.05</v>
      </c>
      <c r="L132" s="2">
        <v>16318.75</v>
      </c>
      <c r="M132" s="2">
        <v>15992.6</v>
      </c>
      <c r="N132" s="2">
        <v>16167.1</v>
      </c>
      <c r="O132" s="2">
        <v>284294438</v>
      </c>
      <c r="P132" s="2">
        <f t="shared" si="9"/>
        <v>-4.4919812439000442E-3</v>
      </c>
      <c r="Q132" s="17">
        <f t="shared" si="10"/>
        <v>-0.44919812439000439</v>
      </c>
      <c r="R132" s="5">
        <f t="shared" si="11"/>
        <v>0.99550801875609995</v>
      </c>
    </row>
    <row r="133" spans="1:18" x14ac:dyDescent="0.3">
      <c r="A133" s="20">
        <v>44693</v>
      </c>
      <c r="B133" s="23">
        <v>2811.45</v>
      </c>
      <c r="C133" s="3">
        <v>2829.9</v>
      </c>
      <c r="D133" s="3">
        <v>2751</v>
      </c>
      <c r="E133" s="3">
        <v>2781.1</v>
      </c>
      <c r="F133" s="4">
        <v>23258</v>
      </c>
      <c r="G133" s="2">
        <f t="shared" ref="G133:G196" si="12">(E133-E132)/E132</f>
        <v>-1.3916712464765012E-2</v>
      </c>
      <c r="H133" s="2">
        <f t="shared" ref="H133:H196" si="13">G133*100</f>
        <v>-1.3916712464765013</v>
      </c>
      <c r="I133" s="17">
        <f t="shared" ref="I133:I196" si="14">1+G133</f>
        <v>0.986083287535235</v>
      </c>
      <c r="J133" s="20">
        <v>44693</v>
      </c>
      <c r="K133" s="38">
        <v>16021.1</v>
      </c>
      <c r="L133" s="2">
        <v>16041.95</v>
      </c>
      <c r="M133" s="2">
        <v>15735.75</v>
      </c>
      <c r="N133" s="2">
        <v>15808</v>
      </c>
      <c r="O133" s="2">
        <v>314921678</v>
      </c>
      <c r="P133" s="2">
        <f t="shared" ref="P133:P196" si="15">(N133-N132)/N132</f>
        <v>-2.2211775766835137E-2</v>
      </c>
      <c r="Q133" s="17">
        <f t="shared" ref="Q133:Q196" si="16">P133*100</f>
        <v>-2.2211775766835138</v>
      </c>
      <c r="R133" s="5">
        <f t="shared" ref="R133:R196" si="17">1+P133</f>
        <v>0.97778822423316492</v>
      </c>
    </row>
    <row r="134" spans="1:18" x14ac:dyDescent="0.3">
      <c r="A134" s="20">
        <v>44694</v>
      </c>
      <c r="B134" s="23">
        <v>2815</v>
      </c>
      <c r="C134" s="3">
        <v>2819</v>
      </c>
      <c r="D134" s="3">
        <v>2771</v>
      </c>
      <c r="E134" s="3">
        <v>2783.25</v>
      </c>
      <c r="F134" s="4">
        <v>24399</v>
      </c>
      <c r="G134" s="2">
        <f t="shared" si="12"/>
        <v>7.7307540181945674E-4</v>
      </c>
      <c r="H134" s="2">
        <f t="shared" si="13"/>
        <v>7.7307540181945675E-2</v>
      </c>
      <c r="I134" s="17">
        <f t="shared" si="14"/>
        <v>1.0007730754018194</v>
      </c>
      <c r="J134" s="20">
        <v>44694</v>
      </c>
      <c r="K134" s="38">
        <v>15977</v>
      </c>
      <c r="L134" s="2">
        <v>16083.6</v>
      </c>
      <c r="M134" s="2">
        <v>15740.85</v>
      </c>
      <c r="N134" s="2">
        <v>15782.15</v>
      </c>
      <c r="O134" s="2">
        <v>369135540</v>
      </c>
      <c r="P134" s="2">
        <f t="shared" si="15"/>
        <v>-1.6352479757085251E-3</v>
      </c>
      <c r="Q134" s="17">
        <f t="shared" si="16"/>
        <v>-0.1635247975708525</v>
      </c>
      <c r="R134" s="5">
        <f t="shared" si="17"/>
        <v>0.99836475202429142</v>
      </c>
    </row>
    <row r="135" spans="1:18" x14ac:dyDescent="0.3">
      <c r="A135" s="20">
        <v>44697</v>
      </c>
      <c r="B135" s="23">
        <v>2790.15</v>
      </c>
      <c r="C135" s="3">
        <v>2806.45</v>
      </c>
      <c r="D135" s="3">
        <v>2755.55</v>
      </c>
      <c r="E135" s="3">
        <v>2795.1</v>
      </c>
      <c r="F135" s="4">
        <v>18302</v>
      </c>
      <c r="G135" s="2">
        <f t="shared" si="12"/>
        <v>4.2576125033683314E-3</v>
      </c>
      <c r="H135" s="2">
        <f t="shared" si="13"/>
        <v>0.42576125033683315</v>
      </c>
      <c r="I135" s="17">
        <f t="shared" si="14"/>
        <v>1.0042576125033684</v>
      </c>
      <c r="J135" s="20">
        <v>44697</v>
      </c>
      <c r="K135" s="38">
        <v>15845.1</v>
      </c>
      <c r="L135" s="2">
        <v>15977.95</v>
      </c>
      <c r="M135" s="2">
        <v>15739.65</v>
      </c>
      <c r="N135" s="2">
        <v>15842.3</v>
      </c>
      <c r="O135" s="2">
        <v>217646558</v>
      </c>
      <c r="P135" s="2">
        <f t="shared" si="15"/>
        <v>3.8112677930446509E-3</v>
      </c>
      <c r="Q135" s="17">
        <f t="shared" si="16"/>
        <v>0.38112677930446509</v>
      </c>
      <c r="R135" s="5">
        <f t="shared" si="17"/>
        <v>1.0038112677930446</v>
      </c>
    </row>
    <row r="136" spans="1:18" x14ac:dyDescent="0.3">
      <c r="A136" s="20">
        <v>44698</v>
      </c>
      <c r="B136" s="23">
        <v>2811.7</v>
      </c>
      <c r="C136" s="3">
        <v>2853.55</v>
      </c>
      <c r="D136" s="3">
        <v>2783.95</v>
      </c>
      <c r="E136" s="3">
        <v>2845.9</v>
      </c>
      <c r="F136" s="4">
        <v>34718</v>
      </c>
      <c r="G136" s="2">
        <f t="shared" si="12"/>
        <v>1.8174662802762042E-2</v>
      </c>
      <c r="H136" s="2">
        <f t="shared" si="13"/>
        <v>1.8174662802762043</v>
      </c>
      <c r="I136" s="17">
        <f t="shared" si="14"/>
        <v>1.0181746628027621</v>
      </c>
      <c r="J136" s="20">
        <v>44698</v>
      </c>
      <c r="K136" s="38">
        <v>15912.6</v>
      </c>
      <c r="L136" s="2">
        <v>16284.25</v>
      </c>
      <c r="M136" s="2">
        <v>15900.8</v>
      </c>
      <c r="N136" s="2">
        <v>16259.3</v>
      </c>
      <c r="O136" s="2">
        <v>295687774</v>
      </c>
      <c r="P136" s="2">
        <f t="shared" si="15"/>
        <v>2.6321935577536093E-2</v>
      </c>
      <c r="Q136" s="17">
        <f t="shared" si="16"/>
        <v>2.6321935577536095</v>
      </c>
      <c r="R136" s="5">
        <f t="shared" si="17"/>
        <v>1.0263219355775361</v>
      </c>
    </row>
    <row r="137" spans="1:18" x14ac:dyDescent="0.3">
      <c r="A137" s="20">
        <v>44699</v>
      </c>
      <c r="B137" s="23">
        <v>2900</v>
      </c>
      <c r="C137" s="3">
        <v>2923.9</v>
      </c>
      <c r="D137" s="3">
        <v>2810</v>
      </c>
      <c r="E137" s="3">
        <v>2886.95</v>
      </c>
      <c r="F137" s="4">
        <v>23015</v>
      </c>
      <c r="G137" s="2">
        <f t="shared" si="12"/>
        <v>1.4424259460978856E-2</v>
      </c>
      <c r="H137" s="2">
        <f t="shared" si="13"/>
        <v>1.4424259460978857</v>
      </c>
      <c r="I137" s="17">
        <f t="shared" si="14"/>
        <v>1.0144242594609789</v>
      </c>
      <c r="J137" s="20">
        <v>44699</v>
      </c>
      <c r="K137" s="38">
        <v>16318.15</v>
      </c>
      <c r="L137" s="2">
        <v>16399.8</v>
      </c>
      <c r="M137" s="2">
        <v>16211.2</v>
      </c>
      <c r="N137" s="2">
        <v>16240.3</v>
      </c>
      <c r="O137" s="2">
        <v>290441105</v>
      </c>
      <c r="P137" s="2">
        <f t="shared" si="15"/>
        <v>-1.1685619922136869E-3</v>
      </c>
      <c r="Q137" s="17">
        <f t="shared" si="16"/>
        <v>-0.1168561992213687</v>
      </c>
      <c r="R137" s="5">
        <f t="shared" si="17"/>
        <v>0.99883143800778629</v>
      </c>
    </row>
    <row r="138" spans="1:18" x14ac:dyDescent="0.3">
      <c r="A138" s="20">
        <v>44700</v>
      </c>
      <c r="B138" s="23">
        <v>2860.2</v>
      </c>
      <c r="C138" s="3">
        <v>2916.8</v>
      </c>
      <c r="D138" s="3">
        <v>2801.2</v>
      </c>
      <c r="E138" s="3">
        <v>2884.4</v>
      </c>
      <c r="F138" s="4">
        <v>27432</v>
      </c>
      <c r="G138" s="2">
        <f t="shared" si="12"/>
        <v>-8.8328512790305591E-4</v>
      </c>
      <c r="H138" s="2">
        <f t="shared" si="13"/>
        <v>-8.8328512790305597E-2</v>
      </c>
      <c r="I138" s="17">
        <f t="shared" si="14"/>
        <v>0.99911671487209697</v>
      </c>
      <c r="J138" s="20">
        <v>44700</v>
      </c>
      <c r="K138" s="38">
        <v>15917.4</v>
      </c>
      <c r="L138" s="2">
        <v>15984.75</v>
      </c>
      <c r="M138" s="2">
        <v>15775.2</v>
      </c>
      <c r="N138" s="2">
        <v>15809.4</v>
      </c>
      <c r="O138" s="2">
        <v>313876082</v>
      </c>
      <c r="P138" s="2">
        <f t="shared" si="15"/>
        <v>-2.6532761094314739E-2</v>
      </c>
      <c r="Q138" s="17">
        <f t="shared" si="16"/>
        <v>-2.6532761094314736</v>
      </c>
      <c r="R138" s="5">
        <f t="shared" si="17"/>
        <v>0.97346723890568532</v>
      </c>
    </row>
    <row r="139" spans="1:18" x14ac:dyDescent="0.3">
      <c r="A139" s="20">
        <v>44701</v>
      </c>
      <c r="B139" s="23">
        <v>2937.6</v>
      </c>
      <c r="C139" s="3">
        <v>2975</v>
      </c>
      <c r="D139" s="3">
        <v>2761.35</v>
      </c>
      <c r="E139" s="3">
        <v>2797.35</v>
      </c>
      <c r="F139" s="4">
        <v>47070</v>
      </c>
      <c r="G139" s="2">
        <f t="shared" si="12"/>
        <v>-3.0179586742476835E-2</v>
      </c>
      <c r="H139" s="2">
        <f t="shared" si="13"/>
        <v>-3.0179586742476836</v>
      </c>
      <c r="I139" s="17">
        <f t="shared" si="14"/>
        <v>0.96982041325752322</v>
      </c>
      <c r="J139" s="20">
        <v>44701</v>
      </c>
      <c r="K139" s="38">
        <v>16043.8</v>
      </c>
      <c r="L139" s="2">
        <v>16283.05</v>
      </c>
      <c r="M139" s="2">
        <v>16003.85</v>
      </c>
      <c r="N139" s="2">
        <v>16266.15</v>
      </c>
      <c r="O139" s="2">
        <v>252402013</v>
      </c>
      <c r="P139" s="2">
        <f t="shared" si="15"/>
        <v>2.8891039508140728E-2</v>
      </c>
      <c r="Q139" s="17">
        <f t="shared" si="16"/>
        <v>2.8891039508140728</v>
      </c>
      <c r="R139" s="5">
        <f t="shared" si="17"/>
        <v>1.0288910395081408</v>
      </c>
    </row>
    <row r="140" spans="1:18" x14ac:dyDescent="0.3">
      <c r="A140" s="20">
        <v>44704</v>
      </c>
      <c r="B140" s="23">
        <v>2797.3</v>
      </c>
      <c r="C140" s="3">
        <v>2837</v>
      </c>
      <c r="D140" s="3">
        <v>2650</v>
      </c>
      <c r="E140" s="3">
        <v>2683.55</v>
      </c>
      <c r="F140" s="4">
        <v>27762</v>
      </c>
      <c r="G140" s="2">
        <f t="shared" si="12"/>
        <v>-4.0681359143474975E-2</v>
      </c>
      <c r="H140" s="2">
        <f t="shared" si="13"/>
        <v>-4.0681359143474971</v>
      </c>
      <c r="I140" s="17">
        <f t="shared" si="14"/>
        <v>0.95931864085652507</v>
      </c>
      <c r="J140" s="20">
        <v>44704</v>
      </c>
      <c r="K140" s="38">
        <v>16290.95</v>
      </c>
      <c r="L140" s="2">
        <v>16414.7</v>
      </c>
      <c r="M140" s="2">
        <v>16185.75</v>
      </c>
      <c r="N140" s="2">
        <v>16214.7</v>
      </c>
      <c r="O140" s="2">
        <v>293829853</v>
      </c>
      <c r="P140" s="2">
        <f t="shared" si="15"/>
        <v>-3.1630103005320194E-3</v>
      </c>
      <c r="Q140" s="17">
        <f t="shared" si="16"/>
        <v>-0.31630103005320193</v>
      </c>
      <c r="R140" s="5">
        <f t="shared" si="17"/>
        <v>0.99683698969946799</v>
      </c>
    </row>
    <row r="141" spans="1:18" x14ac:dyDescent="0.3">
      <c r="A141" s="20">
        <v>44705</v>
      </c>
      <c r="B141" s="23">
        <v>2683.55</v>
      </c>
      <c r="C141" s="3">
        <v>2780</v>
      </c>
      <c r="D141" s="3">
        <v>2683.55</v>
      </c>
      <c r="E141" s="3">
        <v>2723.25</v>
      </c>
      <c r="F141" s="4">
        <v>53658</v>
      </c>
      <c r="G141" s="2">
        <f t="shared" si="12"/>
        <v>1.4793836522516746E-2</v>
      </c>
      <c r="H141" s="2">
        <f t="shared" si="13"/>
        <v>1.4793836522516746</v>
      </c>
      <c r="I141" s="17">
        <f t="shared" si="14"/>
        <v>1.0147938365225166</v>
      </c>
      <c r="J141" s="20">
        <v>44705</v>
      </c>
      <c r="K141" s="38">
        <v>16225.55</v>
      </c>
      <c r="L141" s="2">
        <v>16262.8</v>
      </c>
      <c r="M141" s="2">
        <v>16078.6</v>
      </c>
      <c r="N141" s="2">
        <v>16125.15</v>
      </c>
      <c r="O141" s="2">
        <v>249778296</v>
      </c>
      <c r="P141" s="2">
        <f t="shared" si="15"/>
        <v>-5.5227663786564718E-3</v>
      </c>
      <c r="Q141" s="17">
        <f t="shared" si="16"/>
        <v>-0.55227663786564718</v>
      </c>
      <c r="R141" s="5">
        <f t="shared" si="17"/>
        <v>0.99447723362134355</v>
      </c>
    </row>
    <row r="142" spans="1:18" x14ac:dyDescent="0.3">
      <c r="A142" s="20">
        <v>44706</v>
      </c>
      <c r="B142" s="23">
        <v>2723.25</v>
      </c>
      <c r="C142" s="3">
        <v>2775</v>
      </c>
      <c r="D142" s="3">
        <v>2556</v>
      </c>
      <c r="E142" s="3">
        <v>2579.1999999999998</v>
      </c>
      <c r="F142" s="4">
        <v>34470</v>
      </c>
      <c r="G142" s="2">
        <f t="shared" si="12"/>
        <v>-5.2896355457633409E-2</v>
      </c>
      <c r="H142" s="2">
        <f t="shared" si="13"/>
        <v>-5.2896355457633408</v>
      </c>
      <c r="I142" s="17">
        <f t="shared" si="14"/>
        <v>0.94710364454236662</v>
      </c>
      <c r="J142" s="20">
        <v>44706</v>
      </c>
      <c r="K142" s="38">
        <v>16196.35</v>
      </c>
      <c r="L142" s="2">
        <v>16223.35</v>
      </c>
      <c r="M142" s="2">
        <v>16006.95</v>
      </c>
      <c r="N142" s="2">
        <v>16025.8</v>
      </c>
      <c r="O142" s="2">
        <v>243342347</v>
      </c>
      <c r="P142" s="2">
        <f t="shared" si="15"/>
        <v>-6.1611829967473395E-3</v>
      </c>
      <c r="Q142" s="17">
        <f t="shared" si="16"/>
        <v>-0.61611829967473397</v>
      </c>
      <c r="R142" s="5">
        <f t="shared" si="17"/>
        <v>0.99383881700325261</v>
      </c>
    </row>
    <row r="143" spans="1:18" x14ac:dyDescent="0.3">
      <c r="A143" s="20">
        <v>44707</v>
      </c>
      <c r="B143" s="23">
        <v>2585.6</v>
      </c>
      <c r="C143" s="3">
        <v>2620</v>
      </c>
      <c r="D143" s="3">
        <v>2520</v>
      </c>
      <c r="E143" s="3">
        <v>2561.65</v>
      </c>
      <c r="F143" s="4">
        <v>40285</v>
      </c>
      <c r="G143" s="2">
        <f t="shared" si="12"/>
        <v>-6.8044354838708628E-3</v>
      </c>
      <c r="H143" s="2">
        <f t="shared" si="13"/>
        <v>-0.68044354838708632</v>
      </c>
      <c r="I143" s="17">
        <f t="shared" si="14"/>
        <v>0.99319556451612911</v>
      </c>
      <c r="J143" s="20">
        <v>44707</v>
      </c>
      <c r="K143" s="38">
        <v>16105</v>
      </c>
      <c r="L143" s="2">
        <v>16204.45</v>
      </c>
      <c r="M143" s="2">
        <v>15903.7</v>
      </c>
      <c r="N143" s="2">
        <v>16170.15</v>
      </c>
      <c r="O143" s="2">
        <v>314305739</v>
      </c>
      <c r="P143" s="2">
        <f t="shared" si="15"/>
        <v>9.0073506470816044E-3</v>
      </c>
      <c r="Q143" s="17">
        <f t="shared" si="16"/>
        <v>0.90073506470816045</v>
      </c>
      <c r="R143" s="5">
        <f t="shared" si="17"/>
        <v>1.0090073506470816</v>
      </c>
    </row>
    <row r="144" spans="1:18" x14ac:dyDescent="0.3">
      <c r="A144" s="20">
        <v>44708</v>
      </c>
      <c r="B144" s="23">
        <v>2576.35</v>
      </c>
      <c r="C144" s="3">
        <v>2620</v>
      </c>
      <c r="D144" s="3">
        <v>2478.4499999999998</v>
      </c>
      <c r="E144" s="3">
        <v>2571.4</v>
      </c>
      <c r="F144" s="4">
        <v>37527</v>
      </c>
      <c r="G144" s="2">
        <f t="shared" si="12"/>
        <v>3.8061405734585128E-3</v>
      </c>
      <c r="H144" s="2">
        <f t="shared" si="13"/>
        <v>0.3806140573458513</v>
      </c>
      <c r="I144" s="17">
        <f t="shared" si="14"/>
        <v>1.0038061405734584</v>
      </c>
      <c r="J144" s="20">
        <v>44708</v>
      </c>
      <c r="K144" s="38">
        <v>16296.6</v>
      </c>
      <c r="L144" s="2">
        <v>16370.6</v>
      </c>
      <c r="M144" s="2">
        <v>16221.95</v>
      </c>
      <c r="N144" s="2">
        <v>16352.45</v>
      </c>
      <c r="O144" s="2">
        <v>274064956</v>
      </c>
      <c r="P144" s="2">
        <f t="shared" si="15"/>
        <v>1.1273859549849637E-2</v>
      </c>
      <c r="Q144" s="17">
        <f t="shared" si="16"/>
        <v>1.1273859549849636</v>
      </c>
      <c r="R144" s="5">
        <f t="shared" si="17"/>
        <v>1.0112738595498496</v>
      </c>
    </row>
    <row r="145" spans="1:18" x14ac:dyDescent="0.3">
      <c r="A145" s="20">
        <v>44711</v>
      </c>
      <c r="B145" s="23">
        <v>2600</v>
      </c>
      <c r="C145" s="3">
        <v>2738.8</v>
      </c>
      <c r="D145" s="3">
        <v>2598</v>
      </c>
      <c r="E145" s="3">
        <v>2706.9</v>
      </c>
      <c r="F145" s="4">
        <v>46537</v>
      </c>
      <c r="G145" s="2">
        <f t="shared" si="12"/>
        <v>5.2695029944777164E-2</v>
      </c>
      <c r="H145" s="2">
        <f t="shared" si="13"/>
        <v>5.2695029944777163</v>
      </c>
      <c r="I145" s="17">
        <f t="shared" si="14"/>
        <v>1.0526950299447773</v>
      </c>
      <c r="J145" s="20">
        <v>44711</v>
      </c>
      <c r="K145" s="38">
        <v>16527.900000000001</v>
      </c>
      <c r="L145" s="2">
        <v>16695.5</v>
      </c>
      <c r="M145" s="2">
        <v>16506.150000000001</v>
      </c>
      <c r="N145" s="2">
        <v>16661.400000000001</v>
      </c>
      <c r="O145" s="2">
        <v>251400757</v>
      </c>
      <c r="P145" s="2">
        <f t="shared" si="15"/>
        <v>1.8893193374693133E-2</v>
      </c>
      <c r="Q145" s="17">
        <f t="shared" si="16"/>
        <v>1.8893193374693134</v>
      </c>
      <c r="R145" s="5">
        <f t="shared" si="17"/>
        <v>1.0188931933746932</v>
      </c>
    </row>
    <row r="146" spans="1:18" x14ac:dyDescent="0.3">
      <c r="A146" s="20">
        <v>44712</v>
      </c>
      <c r="B146" s="23">
        <v>2709.2</v>
      </c>
      <c r="C146" s="3">
        <v>2735.25</v>
      </c>
      <c r="D146" s="3">
        <v>2590.1</v>
      </c>
      <c r="E146" s="3">
        <v>2620.1</v>
      </c>
      <c r="F146" s="4">
        <v>68027</v>
      </c>
      <c r="G146" s="2">
        <f t="shared" si="12"/>
        <v>-3.2066201189552689E-2</v>
      </c>
      <c r="H146" s="2">
        <f t="shared" si="13"/>
        <v>-3.2066201189552688</v>
      </c>
      <c r="I146" s="17">
        <f t="shared" si="14"/>
        <v>0.96793379881044728</v>
      </c>
      <c r="J146" s="20">
        <v>44712</v>
      </c>
      <c r="K146" s="38">
        <v>16578.45</v>
      </c>
      <c r="L146" s="2">
        <v>16690.75</v>
      </c>
      <c r="M146" s="2">
        <v>16521.900000000001</v>
      </c>
      <c r="N146" s="2">
        <v>16584.55</v>
      </c>
      <c r="O146" s="2">
        <v>651613610</v>
      </c>
      <c r="P146" s="2">
        <f t="shared" si="15"/>
        <v>-4.61245753658169E-3</v>
      </c>
      <c r="Q146" s="17">
        <f t="shared" si="16"/>
        <v>-0.461245753658169</v>
      </c>
      <c r="R146" s="5">
        <f t="shared" si="17"/>
        <v>0.99538754246341832</v>
      </c>
    </row>
    <row r="147" spans="1:18" x14ac:dyDescent="0.3">
      <c r="A147" s="20">
        <v>44713</v>
      </c>
      <c r="B147" s="23">
        <v>2635</v>
      </c>
      <c r="C147" s="3">
        <v>2663.2</v>
      </c>
      <c r="D147" s="3">
        <v>2593</v>
      </c>
      <c r="E147" s="3">
        <v>2620.65</v>
      </c>
      <c r="F147" s="4">
        <v>120672</v>
      </c>
      <c r="G147" s="2">
        <f t="shared" si="12"/>
        <v>2.0991565207441774E-4</v>
      </c>
      <c r="H147" s="2">
        <f t="shared" si="13"/>
        <v>2.0991565207441772E-2</v>
      </c>
      <c r="I147" s="17">
        <f t="shared" si="14"/>
        <v>1.0002099156520745</v>
      </c>
      <c r="J147" s="20">
        <v>44713</v>
      </c>
      <c r="K147" s="38">
        <v>16594.400000000001</v>
      </c>
      <c r="L147" s="2">
        <v>16649.2</v>
      </c>
      <c r="M147" s="2">
        <v>16438.849999999999</v>
      </c>
      <c r="N147" s="2">
        <v>16522.75</v>
      </c>
      <c r="O147" s="2">
        <v>249619038</v>
      </c>
      <c r="P147" s="2">
        <f t="shared" si="15"/>
        <v>-3.7263597746094571E-3</v>
      </c>
      <c r="Q147" s="17">
        <f t="shared" si="16"/>
        <v>-0.37263597746094573</v>
      </c>
      <c r="R147" s="5">
        <f t="shared" si="17"/>
        <v>0.99627364022539056</v>
      </c>
    </row>
    <row r="148" spans="1:18" x14ac:dyDescent="0.3">
      <c r="A148" s="20">
        <v>44714</v>
      </c>
      <c r="B148" s="23">
        <v>2620.65</v>
      </c>
      <c r="C148" s="3">
        <v>2639.65</v>
      </c>
      <c r="D148" s="3">
        <v>2575.85</v>
      </c>
      <c r="E148" s="3">
        <v>2616.15</v>
      </c>
      <c r="F148" s="4">
        <v>22030</v>
      </c>
      <c r="G148" s="2">
        <f t="shared" si="12"/>
        <v>-1.7171312460649076E-3</v>
      </c>
      <c r="H148" s="2">
        <f t="shared" si="13"/>
        <v>-0.17171312460649077</v>
      </c>
      <c r="I148" s="17">
        <f t="shared" si="14"/>
        <v>0.99828286875393513</v>
      </c>
      <c r="J148" s="20">
        <v>44714</v>
      </c>
      <c r="K148" s="38">
        <v>16481.650000000001</v>
      </c>
      <c r="L148" s="2">
        <v>16646.400000000001</v>
      </c>
      <c r="M148" s="2">
        <v>16443.05</v>
      </c>
      <c r="N148" s="2">
        <v>16628</v>
      </c>
      <c r="O148" s="2">
        <v>235958283</v>
      </c>
      <c r="P148" s="2">
        <f t="shared" si="15"/>
        <v>6.3700049931155528E-3</v>
      </c>
      <c r="Q148" s="17">
        <f t="shared" si="16"/>
        <v>0.63700049931155522</v>
      </c>
      <c r="R148" s="5">
        <f t="shared" si="17"/>
        <v>1.0063700049931155</v>
      </c>
    </row>
    <row r="149" spans="1:18" x14ac:dyDescent="0.3">
      <c r="A149" s="20">
        <v>44715</v>
      </c>
      <c r="B149" s="23">
        <v>2629.9</v>
      </c>
      <c r="C149" s="3">
        <v>2847.85</v>
      </c>
      <c r="D149" s="3">
        <v>2629.9</v>
      </c>
      <c r="E149" s="3">
        <v>2802.9</v>
      </c>
      <c r="F149" s="4">
        <v>168159</v>
      </c>
      <c r="G149" s="2">
        <f t="shared" si="12"/>
        <v>7.1383521587064958E-2</v>
      </c>
      <c r="H149" s="2">
        <f t="shared" si="13"/>
        <v>7.1383521587064962</v>
      </c>
      <c r="I149" s="17">
        <f t="shared" si="14"/>
        <v>1.0713835215870651</v>
      </c>
      <c r="J149" s="20">
        <v>44715</v>
      </c>
      <c r="K149" s="38">
        <v>16761.650000000001</v>
      </c>
      <c r="L149" s="2">
        <v>16793.849999999999</v>
      </c>
      <c r="M149" s="2">
        <v>16567.900000000001</v>
      </c>
      <c r="N149" s="2">
        <v>16584.3</v>
      </c>
      <c r="O149" s="2">
        <v>245514871</v>
      </c>
      <c r="P149" s="2">
        <f t="shared" si="15"/>
        <v>-2.6280971854703346E-3</v>
      </c>
      <c r="Q149" s="17">
        <f t="shared" si="16"/>
        <v>-0.26280971854703344</v>
      </c>
      <c r="R149" s="5">
        <f t="shared" si="17"/>
        <v>0.9973719028145297</v>
      </c>
    </row>
    <row r="150" spans="1:18" x14ac:dyDescent="0.3">
      <c r="A150" s="20">
        <v>44718</v>
      </c>
      <c r="B150" s="23">
        <v>2782</v>
      </c>
      <c r="C150" s="3">
        <v>2830.9</v>
      </c>
      <c r="D150" s="3">
        <v>2732.45</v>
      </c>
      <c r="E150" s="3">
        <v>2789.4</v>
      </c>
      <c r="F150" s="4">
        <v>47088</v>
      </c>
      <c r="G150" s="2">
        <f t="shared" si="12"/>
        <v>-4.8164401155945625E-3</v>
      </c>
      <c r="H150" s="2">
        <f t="shared" si="13"/>
        <v>-0.48164401155945624</v>
      </c>
      <c r="I150" s="17">
        <f t="shared" si="14"/>
        <v>0.99518355988440543</v>
      </c>
      <c r="J150" s="20">
        <v>44718</v>
      </c>
      <c r="K150" s="38">
        <v>16530.7</v>
      </c>
      <c r="L150" s="2">
        <v>16610.95</v>
      </c>
      <c r="M150" s="2">
        <v>16444.55</v>
      </c>
      <c r="N150" s="2">
        <v>16569.55</v>
      </c>
      <c r="O150" s="2">
        <v>233589132</v>
      </c>
      <c r="P150" s="2">
        <f t="shared" si="15"/>
        <v>-8.8939539202739944E-4</v>
      </c>
      <c r="Q150" s="17">
        <f t="shared" si="16"/>
        <v>-8.8939539202739948E-2</v>
      </c>
      <c r="R150" s="5">
        <f t="shared" si="17"/>
        <v>0.99911060460797263</v>
      </c>
    </row>
    <row r="151" spans="1:18" x14ac:dyDescent="0.3">
      <c r="A151" s="20">
        <v>44719</v>
      </c>
      <c r="B151" s="23">
        <v>2788.95</v>
      </c>
      <c r="C151" s="3">
        <v>2830</v>
      </c>
      <c r="D151" s="3">
        <v>2760.75</v>
      </c>
      <c r="E151" s="3">
        <v>2775.65</v>
      </c>
      <c r="F151" s="4">
        <v>22225</v>
      </c>
      <c r="G151" s="2">
        <f t="shared" si="12"/>
        <v>-4.929375492937549E-3</v>
      </c>
      <c r="H151" s="2">
        <f t="shared" si="13"/>
        <v>-0.49293754929375488</v>
      </c>
      <c r="I151" s="17">
        <f t="shared" si="14"/>
        <v>0.99507062450706241</v>
      </c>
      <c r="J151" s="20">
        <v>44719</v>
      </c>
      <c r="K151" s="38">
        <v>16469.599999999999</v>
      </c>
      <c r="L151" s="2">
        <v>16487.25</v>
      </c>
      <c r="M151" s="2">
        <v>16347.1</v>
      </c>
      <c r="N151" s="2">
        <v>16416.349999999999</v>
      </c>
      <c r="O151" s="2">
        <v>233814633</v>
      </c>
      <c r="P151" s="2">
        <f t="shared" si="15"/>
        <v>-9.2458757178077097E-3</v>
      </c>
      <c r="Q151" s="17">
        <f t="shared" si="16"/>
        <v>-0.924587571780771</v>
      </c>
      <c r="R151" s="5">
        <f t="shared" si="17"/>
        <v>0.99075412428219234</v>
      </c>
    </row>
    <row r="152" spans="1:18" x14ac:dyDescent="0.3">
      <c r="A152" s="20">
        <v>44720</v>
      </c>
      <c r="B152" s="23">
        <v>2788.55</v>
      </c>
      <c r="C152" s="3">
        <v>2876.2</v>
      </c>
      <c r="D152" s="3">
        <v>2788.55</v>
      </c>
      <c r="E152" s="3">
        <v>2807.5</v>
      </c>
      <c r="F152" s="4">
        <v>151569</v>
      </c>
      <c r="G152" s="2">
        <f t="shared" si="12"/>
        <v>1.1474789688901666E-2</v>
      </c>
      <c r="H152" s="2">
        <f t="shared" si="13"/>
        <v>1.1474789688901665</v>
      </c>
      <c r="I152" s="17">
        <f t="shared" si="14"/>
        <v>1.0114747896889016</v>
      </c>
      <c r="J152" s="20">
        <v>44720</v>
      </c>
      <c r="K152" s="38">
        <v>16474.95</v>
      </c>
      <c r="L152" s="2">
        <v>16514.3</v>
      </c>
      <c r="M152" s="2">
        <v>16293.35</v>
      </c>
      <c r="N152" s="2">
        <v>16356.25</v>
      </c>
      <c r="O152" s="2">
        <v>243481044</v>
      </c>
      <c r="P152" s="2">
        <f t="shared" si="15"/>
        <v>-3.6609843235553916E-3</v>
      </c>
      <c r="Q152" s="17">
        <f t="shared" si="16"/>
        <v>-0.36609843235553918</v>
      </c>
      <c r="R152" s="5">
        <f t="shared" si="17"/>
        <v>0.99633901567644456</v>
      </c>
    </row>
    <row r="153" spans="1:18" x14ac:dyDescent="0.3">
      <c r="A153" s="20">
        <v>44721</v>
      </c>
      <c r="B153" s="23">
        <v>2807.85</v>
      </c>
      <c r="C153" s="3">
        <v>2810.85</v>
      </c>
      <c r="D153" s="3">
        <v>2751.05</v>
      </c>
      <c r="E153" s="3">
        <v>2768.9</v>
      </c>
      <c r="F153" s="4">
        <v>14589</v>
      </c>
      <c r="G153" s="2">
        <f t="shared" si="12"/>
        <v>-1.37488869100623E-2</v>
      </c>
      <c r="H153" s="2">
        <f t="shared" si="13"/>
        <v>-1.3748886910062299</v>
      </c>
      <c r="I153" s="17">
        <f t="shared" si="14"/>
        <v>0.98625111308993774</v>
      </c>
      <c r="J153" s="20">
        <v>44721</v>
      </c>
      <c r="K153" s="38">
        <v>16263.85</v>
      </c>
      <c r="L153" s="2">
        <v>16492.8</v>
      </c>
      <c r="M153" s="2">
        <v>16243.85</v>
      </c>
      <c r="N153" s="2">
        <v>16478.099999999999</v>
      </c>
      <c r="O153" s="2">
        <v>204954394</v>
      </c>
      <c r="P153" s="2">
        <f t="shared" si="15"/>
        <v>7.4497516239968543E-3</v>
      </c>
      <c r="Q153" s="17">
        <f t="shared" si="16"/>
        <v>0.74497516239968542</v>
      </c>
      <c r="R153" s="5">
        <f t="shared" si="17"/>
        <v>1.0074497516239969</v>
      </c>
    </row>
    <row r="154" spans="1:18" x14ac:dyDescent="0.3">
      <c r="A154" s="20">
        <v>44722</v>
      </c>
      <c r="B154" s="23">
        <v>2748</v>
      </c>
      <c r="C154" s="3">
        <v>2931.6</v>
      </c>
      <c r="D154" s="3">
        <v>2720</v>
      </c>
      <c r="E154" s="3">
        <v>2856.25</v>
      </c>
      <c r="F154" s="4">
        <v>240967</v>
      </c>
      <c r="G154" s="2">
        <f t="shared" si="12"/>
        <v>3.1546823648380191E-2</v>
      </c>
      <c r="H154" s="2">
        <f t="shared" si="13"/>
        <v>3.1546823648380191</v>
      </c>
      <c r="I154" s="17">
        <f t="shared" si="14"/>
        <v>1.0315468236483802</v>
      </c>
      <c r="J154" s="20">
        <v>44722</v>
      </c>
      <c r="K154" s="38">
        <v>16283.95</v>
      </c>
      <c r="L154" s="2">
        <v>16324.7</v>
      </c>
      <c r="M154" s="2">
        <v>16172.6</v>
      </c>
      <c r="N154" s="2">
        <v>16201.8</v>
      </c>
      <c r="O154" s="2">
        <v>189680523</v>
      </c>
      <c r="P154" s="2">
        <f t="shared" si="15"/>
        <v>-1.6767709869463063E-2</v>
      </c>
      <c r="Q154" s="17">
        <f t="shared" si="16"/>
        <v>-1.6767709869463063</v>
      </c>
      <c r="R154" s="5">
        <f t="shared" si="17"/>
        <v>0.98323229013053692</v>
      </c>
    </row>
    <row r="155" spans="1:18" x14ac:dyDescent="0.3">
      <c r="A155" s="20">
        <v>44725</v>
      </c>
      <c r="B155" s="23">
        <v>2849</v>
      </c>
      <c r="C155" s="3">
        <v>2849</v>
      </c>
      <c r="D155" s="3">
        <v>2752.25</v>
      </c>
      <c r="E155" s="3">
        <v>2771.45</v>
      </c>
      <c r="F155" s="4">
        <v>30583</v>
      </c>
      <c r="G155" s="2">
        <f t="shared" si="12"/>
        <v>-2.968927789934361E-2</v>
      </c>
      <c r="H155" s="2">
        <f t="shared" si="13"/>
        <v>-2.9689277899343609</v>
      </c>
      <c r="I155" s="17">
        <f t="shared" si="14"/>
        <v>0.97031072210065639</v>
      </c>
      <c r="J155" s="20">
        <v>44725</v>
      </c>
      <c r="K155" s="38">
        <v>15877.55</v>
      </c>
      <c r="L155" s="2">
        <v>15886.15</v>
      </c>
      <c r="M155" s="2">
        <v>15684</v>
      </c>
      <c r="N155" s="2">
        <v>15774.4</v>
      </c>
      <c r="O155" s="2">
        <v>225534385</v>
      </c>
      <c r="P155" s="2">
        <f t="shared" si="15"/>
        <v>-2.6379784962164678E-2</v>
      </c>
      <c r="Q155" s="17">
        <f t="shared" si="16"/>
        <v>-2.6379784962164678</v>
      </c>
      <c r="R155" s="5">
        <f t="shared" si="17"/>
        <v>0.97362021503783536</v>
      </c>
    </row>
    <row r="156" spans="1:18" x14ac:dyDescent="0.3">
      <c r="A156" s="20">
        <v>44726</v>
      </c>
      <c r="B156" s="23">
        <v>2738.1</v>
      </c>
      <c r="C156" s="3">
        <v>2780.65</v>
      </c>
      <c r="D156" s="3">
        <v>2700</v>
      </c>
      <c r="E156" s="3">
        <v>2721.6</v>
      </c>
      <c r="F156" s="4">
        <v>22981</v>
      </c>
      <c r="G156" s="2">
        <f t="shared" si="12"/>
        <v>-1.7986974327518054E-2</v>
      </c>
      <c r="H156" s="2">
        <f t="shared" si="13"/>
        <v>-1.7986974327518053</v>
      </c>
      <c r="I156" s="17">
        <f t="shared" si="14"/>
        <v>0.98201302567248194</v>
      </c>
      <c r="J156" s="20">
        <v>44726</v>
      </c>
      <c r="K156" s="38">
        <v>15674.25</v>
      </c>
      <c r="L156" s="2">
        <v>15858</v>
      </c>
      <c r="M156" s="2">
        <v>15659.45</v>
      </c>
      <c r="N156" s="2">
        <v>15732.1</v>
      </c>
      <c r="O156" s="2">
        <v>225425862</v>
      </c>
      <c r="P156" s="2">
        <f t="shared" si="15"/>
        <v>-2.6815599959427471E-3</v>
      </c>
      <c r="Q156" s="17">
        <f t="shared" si="16"/>
        <v>-0.26815599959427472</v>
      </c>
      <c r="R156" s="5">
        <f t="shared" si="17"/>
        <v>0.99731844000405723</v>
      </c>
    </row>
    <row r="157" spans="1:18" x14ac:dyDescent="0.3">
      <c r="A157" s="20">
        <v>44727</v>
      </c>
      <c r="B157" s="23">
        <v>2733</v>
      </c>
      <c r="C157" s="3">
        <v>2760</v>
      </c>
      <c r="D157" s="3">
        <v>2712.5</v>
      </c>
      <c r="E157" s="3">
        <v>2750.3</v>
      </c>
      <c r="F157" s="4">
        <v>53230</v>
      </c>
      <c r="G157" s="2">
        <f t="shared" si="12"/>
        <v>1.0545267489712035E-2</v>
      </c>
      <c r="H157" s="2">
        <f t="shared" si="13"/>
        <v>1.0545267489712036</v>
      </c>
      <c r="I157" s="17">
        <f t="shared" si="14"/>
        <v>1.010545267489712</v>
      </c>
      <c r="J157" s="20">
        <v>44727</v>
      </c>
      <c r="K157" s="38">
        <v>15729.25</v>
      </c>
      <c r="L157" s="2">
        <v>15783.65</v>
      </c>
      <c r="M157" s="2">
        <v>15678.9</v>
      </c>
      <c r="N157" s="2">
        <v>15692.15</v>
      </c>
      <c r="O157" s="2">
        <v>183011236</v>
      </c>
      <c r="P157" s="2">
        <f t="shared" si="15"/>
        <v>-2.5393939779178067E-3</v>
      </c>
      <c r="Q157" s="17">
        <f t="shared" si="16"/>
        <v>-0.25393939779178065</v>
      </c>
      <c r="R157" s="5">
        <f t="shared" si="17"/>
        <v>0.9974606060220822</v>
      </c>
    </row>
    <row r="158" spans="1:18" x14ac:dyDescent="0.3">
      <c r="A158" s="20">
        <v>44728</v>
      </c>
      <c r="B158" s="23">
        <v>2780</v>
      </c>
      <c r="C158" s="3">
        <v>2805</v>
      </c>
      <c r="D158" s="3">
        <v>2733.55</v>
      </c>
      <c r="E158" s="3">
        <v>2759.35</v>
      </c>
      <c r="F158" s="4">
        <v>21241</v>
      </c>
      <c r="G158" s="2">
        <f t="shared" si="12"/>
        <v>3.2905501218047947E-3</v>
      </c>
      <c r="H158" s="2">
        <f t="shared" si="13"/>
        <v>0.32905501218047944</v>
      </c>
      <c r="I158" s="17">
        <f t="shared" si="14"/>
        <v>1.0032905501218048</v>
      </c>
      <c r="J158" s="20">
        <v>44728</v>
      </c>
      <c r="K158" s="38">
        <v>15832.25</v>
      </c>
      <c r="L158" s="2">
        <v>15863.15</v>
      </c>
      <c r="M158" s="2">
        <v>15335.1</v>
      </c>
      <c r="N158" s="2">
        <v>15360.6</v>
      </c>
      <c r="O158" s="2">
        <v>264735957</v>
      </c>
      <c r="P158" s="2">
        <f t="shared" si="15"/>
        <v>-2.1128398594201514E-2</v>
      </c>
      <c r="Q158" s="17">
        <f t="shared" si="16"/>
        <v>-2.1128398594201512</v>
      </c>
      <c r="R158" s="5">
        <f t="shared" si="17"/>
        <v>0.97887160140579854</v>
      </c>
    </row>
    <row r="159" spans="1:18" x14ac:dyDescent="0.3">
      <c r="A159" s="20">
        <v>44729</v>
      </c>
      <c r="B159" s="23">
        <v>2734.3</v>
      </c>
      <c r="C159" s="3">
        <v>2799</v>
      </c>
      <c r="D159" s="3">
        <v>2692.2</v>
      </c>
      <c r="E159" s="3">
        <v>2761</v>
      </c>
      <c r="F159" s="4">
        <v>26773</v>
      </c>
      <c r="G159" s="2">
        <f t="shared" si="12"/>
        <v>5.9796691249754141E-4</v>
      </c>
      <c r="H159" s="2">
        <f t="shared" si="13"/>
        <v>5.979669124975414E-2</v>
      </c>
      <c r="I159" s="17">
        <f t="shared" si="14"/>
        <v>1.0005979669124976</v>
      </c>
      <c r="J159" s="20">
        <v>44729</v>
      </c>
      <c r="K159" s="38">
        <v>15272.65</v>
      </c>
      <c r="L159" s="2">
        <v>15400.4</v>
      </c>
      <c r="M159" s="2">
        <v>15183.4</v>
      </c>
      <c r="N159" s="2">
        <v>15293.5</v>
      </c>
      <c r="O159" s="2">
        <v>342629997</v>
      </c>
      <c r="P159" s="2">
        <f t="shared" si="15"/>
        <v>-4.3683189458745336E-3</v>
      </c>
      <c r="Q159" s="17">
        <f t="shared" si="16"/>
        <v>-0.43683189458745336</v>
      </c>
      <c r="R159" s="5">
        <f t="shared" si="17"/>
        <v>0.99563168105412547</v>
      </c>
    </row>
    <row r="160" spans="1:18" x14ac:dyDescent="0.3">
      <c r="A160" s="20">
        <v>44732</v>
      </c>
      <c r="B160" s="23">
        <v>2777</v>
      </c>
      <c r="C160" s="3">
        <v>2779.75</v>
      </c>
      <c r="D160" s="3">
        <v>2652.75</v>
      </c>
      <c r="E160" s="3">
        <v>2701.05</v>
      </c>
      <c r="F160" s="4">
        <v>30298</v>
      </c>
      <c r="G160" s="2">
        <f t="shared" si="12"/>
        <v>-2.1713147410358499E-2</v>
      </c>
      <c r="H160" s="2">
        <f t="shared" si="13"/>
        <v>-2.1713147410358498</v>
      </c>
      <c r="I160" s="17">
        <f t="shared" si="14"/>
        <v>0.97828685258964154</v>
      </c>
      <c r="J160" s="20">
        <v>44732</v>
      </c>
      <c r="K160" s="38">
        <v>15334.5</v>
      </c>
      <c r="L160" s="2">
        <v>15382.5</v>
      </c>
      <c r="M160" s="2">
        <v>15191.1</v>
      </c>
      <c r="N160" s="2">
        <v>15350.15</v>
      </c>
      <c r="O160" s="2">
        <v>260022438</v>
      </c>
      <c r="P160" s="2">
        <f t="shared" si="15"/>
        <v>3.7041880537483007E-3</v>
      </c>
      <c r="Q160" s="17">
        <f t="shared" si="16"/>
        <v>0.37041880537483007</v>
      </c>
      <c r="R160" s="5">
        <f t="shared" si="17"/>
        <v>1.0037041880537483</v>
      </c>
    </row>
    <row r="161" spans="1:18" x14ac:dyDescent="0.3">
      <c r="A161" s="20">
        <v>44733</v>
      </c>
      <c r="B161" s="23">
        <v>2714.6</v>
      </c>
      <c r="C161" s="3">
        <v>2825</v>
      </c>
      <c r="D161" s="3">
        <v>2701.1</v>
      </c>
      <c r="E161" s="3">
        <v>2792.6</v>
      </c>
      <c r="F161" s="4">
        <v>27329</v>
      </c>
      <c r="G161" s="2">
        <f t="shared" si="12"/>
        <v>3.3894226319394205E-2</v>
      </c>
      <c r="H161" s="2">
        <f t="shared" si="13"/>
        <v>3.3894226319394205</v>
      </c>
      <c r="I161" s="17">
        <f t="shared" si="14"/>
        <v>1.0338942263193942</v>
      </c>
      <c r="J161" s="20">
        <v>44733</v>
      </c>
      <c r="K161" s="38">
        <v>15455.95</v>
      </c>
      <c r="L161" s="2">
        <v>15707.25</v>
      </c>
      <c r="M161" s="2">
        <v>15419.85</v>
      </c>
      <c r="N161" s="2">
        <v>15638.8</v>
      </c>
      <c r="O161" s="2">
        <v>262794687</v>
      </c>
      <c r="P161" s="2">
        <f t="shared" si="15"/>
        <v>1.8804376504464104E-2</v>
      </c>
      <c r="Q161" s="17">
        <f t="shared" si="16"/>
        <v>1.8804376504464104</v>
      </c>
      <c r="R161" s="5">
        <f t="shared" si="17"/>
        <v>1.0188043765044641</v>
      </c>
    </row>
    <row r="162" spans="1:18" x14ac:dyDescent="0.3">
      <c r="A162" s="20">
        <v>44734</v>
      </c>
      <c r="B162" s="23">
        <v>2755</v>
      </c>
      <c r="C162" s="3">
        <v>2791.45</v>
      </c>
      <c r="D162" s="3">
        <v>2721</v>
      </c>
      <c r="E162" s="3">
        <v>2741.7</v>
      </c>
      <c r="F162" s="4">
        <v>36630</v>
      </c>
      <c r="G162" s="2">
        <f t="shared" si="12"/>
        <v>-1.8226742104132384E-2</v>
      </c>
      <c r="H162" s="2">
        <f t="shared" si="13"/>
        <v>-1.8226742104132383</v>
      </c>
      <c r="I162" s="17">
        <f t="shared" si="14"/>
        <v>0.98177325789586767</v>
      </c>
      <c r="J162" s="20">
        <v>44734</v>
      </c>
      <c r="K162" s="38">
        <v>15545.65</v>
      </c>
      <c r="L162" s="2">
        <v>15565.4</v>
      </c>
      <c r="M162" s="2">
        <v>15385.95</v>
      </c>
      <c r="N162" s="2">
        <v>15413.3</v>
      </c>
      <c r="O162" s="2">
        <v>220889589</v>
      </c>
      <c r="P162" s="2">
        <f t="shared" si="15"/>
        <v>-1.4419264905235697E-2</v>
      </c>
      <c r="Q162" s="17">
        <f t="shared" si="16"/>
        <v>-1.4419264905235696</v>
      </c>
      <c r="R162" s="5">
        <f t="shared" si="17"/>
        <v>0.98558073509476429</v>
      </c>
    </row>
    <row r="163" spans="1:18" x14ac:dyDescent="0.3">
      <c r="A163" s="20">
        <v>44735</v>
      </c>
      <c r="B163" s="23">
        <v>2740.55</v>
      </c>
      <c r="C163" s="3">
        <v>2779.75</v>
      </c>
      <c r="D163" s="3">
        <v>2734.4</v>
      </c>
      <c r="E163" s="3">
        <v>2764.55</v>
      </c>
      <c r="F163" s="4">
        <v>28116</v>
      </c>
      <c r="G163" s="2">
        <f t="shared" si="12"/>
        <v>8.3342451763505736E-3</v>
      </c>
      <c r="H163" s="2">
        <f t="shared" si="13"/>
        <v>0.83342451763505732</v>
      </c>
      <c r="I163" s="17">
        <f t="shared" si="14"/>
        <v>1.0083342451763506</v>
      </c>
      <c r="J163" s="20">
        <v>44735</v>
      </c>
      <c r="K163" s="38">
        <v>15451.55</v>
      </c>
      <c r="L163" s="2">
        <v>15628.45</v>
      </c>
      <c r="M163" s="2">
        <v>15367.5</v>
      </c>
      <c r="N163" s="2">
        <v>15556.65</v>
      </c>
      <c r="O163" s="2">
        <v>259171810</v>
      </c>
      <c r="P163" s="2">
        <f t="shared" si="15"/>
        <v>9.3004093866985247E-3</v>
      </c>
      <c r="Q163" s="17">
        <f t="shared" si="16"/>
        <v>0.93004093866985249</v>
      </c>
      <c r="R163" s="5">
        <f t="shared" si="17"/>
        <v>1.0093004093866986</v>
      </c>
    </row>
    <row r="164" spans="1:18" x14ac:dyDescent="0.3">
      <c r="A164" s="20">
        <v>44736</v>
      </c>
      <c r="B164" s="23">
        <v>2751.1</v>
      </c>
      <c r="C164" s="3">
        <v>2774.95</v>
      </c>
      <c r="D164" s="3">
        <v>2736.95</v>
      </c>
      <c r="E164" s="3">
        <v>2756.65</v>
      </c>
      <c r="F164" s="4">
        <v>20722</v>
      </c>
      <c r="G164" s="2">
        <f t="shared" si="12"/>
        <v>-2.8576079289577292E-3</v>
      </c>
      <c r="H164" s="2">
        <f t="shared" si="13"/>
        <v>-0.28576079289577294</v>
      </c>
      <c r="I164" s="17">
        <f t="shared" si="14"/>
        <v>0.99714239207104227</v>
      </c>
      <c r="J164" s="20">
        <v>44736</v>
      </c>
      <c r="K164" s="38">
        <v>15657.4</v>
      </c>
      <c r="L164" s="2">
        <v>15749.25</v>
      </c>
      <c r="M164" s="2">
        <v>15619.45</v>
      </c>
      <c r="N164" s="2">
        <v>15699.25</v>
      </c>
      <c r="O164" s="2">
        <v>219599372</v>
      </c>
      <c r="P164" s="2">
        <f t="shared" si="15"/>
        <v>9.1664979285386236E-3</v>
      </c>
      <c r="Q164" s="17">
        <f t="shared" si="16"/>
        <v>0.91664979285386239</v>
      </c>
      <c r="R164" s="5">
        <f t="shared" si="17"/>
        <v>1.0091664979285386</v>
      </c>
    </row>
    <row r="165" spans="1:18" x14ac:dyDescent="0.3">
      <c r="A165" s="20">
        <v>44739</v>
      </c>
      <c r="B165" s="23">
        <v>2779.95</v>
      </c>
      <c r="C165" s="3">
        <v>2830</v>
      </c>
      <c r="D165" s="3">
        <v>2710.3</v>
      </c>
      <c r="E165" s="3">
        <v>2747.1</v>
      </c>
      <c r="F165" s="4">
        <v>61211</v>
      </c>
      <c r="G165" s="2">
        <f t="shared" si="12"/>
        <v>-3.4643498449205309E-3</v>
      </c>
      <c r="H165" s="2">
        <f t="shared" si="13"/>
        <v>-0.34643498449205307</v>
      </c>
      <c r="I165" s="17">
        <f t="shared" si="14"/>
        <v>0.9965356501550795</v>
      </c>
      <c r="J165" s="20">
        <v>44739</v>
      </c>
      <c r="K165" s="38">
        <v>15926.2</v>
      </c>
      <c r="L165" s="2">
        <v>15927.45</v>
      </c>
      <c r="M165" s="2">
        <v>15815.5</v>
      </c>
      <c r="N165" s="2">
        <v>15832.05</v>
      </c>
      <c r="O165" s="2">
        <v>210932505</v>
      </c>
      <c r="P165" s="2">
        <f t="shared" si="15"/>
        <v>8.4590028186059384E-3</v>
      </c>
      <c r="Q165" s="17">
        <f t="shared" si="16"/>
        <v>0.84590028186059385</v>
      </c>
      <c r="R165" s="5">
        <f t="shared" si="17"/>
        <v>1.008459002818606</v>
      </c>
    </row>
    <row r="166" spans="1:18" x14ac:dyDescent="0.3">
      <c r="A166" s="20">
        <v>44740</v>
      </c>
      <c r="B166" s="23">
        <v>2703</v>
      </c>
      <c r="C166" s="3">
        <v>2759.95</v>
      </c>
      <c r="D166" s="3">
        <v>2703</v>
      </c>
      <c r="E166" s="3">
        <v>2753</v>
      </c>
      <c r="F166" s="4">
        <v>13945</v>
      </c>
      <c r="G166" s="2">
        <f t="shared" si="12"/>
        <v>2.1477194131994072E-3</v>
      </c>
      <c r="H166" s="2">
        <f t="shared" si="13"/>
        <v>0.21477194131994071</v>
      </c>
      <c r="I166" s="17">
        <f t="shared" si="14"/>
        <v>1.0021477194131994</v>
      </c>
      <c r="J166" s="20">
        <v>44740</v>
      </c>
      <c r="K166" s="38">
        <v>15757.45</v>
      </c>
      <c r="L166" s="2">
        <v>15892.1</v>
      </c>
      <c r="M166" s="2">
        <v>15710.15</v>
      </c>
      <c r="N166" s="2">
        <v>15850.2</v>
      </c>
      <c r="O166" s="2">
        <v>251865155</v>
      </c>
      <c r="P166" s="2">
        <f t="shared" si="15"/>
        <v>1.1464087089164989E-3</v>
      </c>
      <c r="Q166" s="17">
        <f t="shared" si="16"/>
        <v>0.11464087089164988</v>
      </c>
      <c r="R166" s="5">
        <f t="shared" si="17"/>
        <v>1.0011464087089166</v>
      </c>
    </row>
    <row r="167" spans="1:18" x14ac:dyDescent="0.3">
      <c r="A167" s="20">
        <v>44741</v>
      </c>
      <c r="B167" s="23">
        <v>2722.15</v>
      </c>
      <c r="C167" s="3">
        <v>2780</v>
      </c>
      <c r="D167" s="3">
        <v>2713</v>
      </c>
      <c r="E167" s="3">
        <v>2737.65</v>
      </c>
      <c r="F167" s="4">
        <v>15182</v>
      </c>
      <c r="G167" s="2">
        <f t="shared" si="12"/>
        <v>-5.5757355612059238E-3</v>
      </c>
      <c r="H167" s="2">
        <f t="shared" si="13"/>
        <v>-0.55757355612059234</v>
      </c>
      <c r="I167" s="17">
        <f t="shared" si="14"/>
        <v>0.99442426443879406</v>
      </c>
      <c r="J167" s="20">
        <v>44741</v>
      </c>
      <c r="K167" s="38">
        <v>15701.7</v>
      </c>
      <c r="L167" s="2">
        <v>15861.6</v>
      </c>
      <c r="M167" s="2">
        <v>15687.8</v>
      </c>
      <c r="N167" s="2">
        <v>15799.1</v>
      </c>
      <c r="O167" s="2">
        <v>444949551</v>
      </c>
      <c r="P167" s="2">
        <f t="shared" si="15"/>
        <v>-3.2239340828507123E-3</v>
      </c>
      <c r="Q167" s="17">
        <f t="shared" si="16"/>
        <v>-0.32239340828507124</v>
      </c>
      <c r="R167" s="5">
        <f t="shared" si="17"/>
        <v>0.99677606591714929</v>
      </c>
    </row>
    <row r="168" spans="1:18" x14ac:dyDescent="0.3">
      <c r="A168" s="20">
        <v>44742</v>
      </c>
      <c r="B168" s="23">
        <v>2741.45</v>
      </c>
      <c r="C168" s="3">
        <v>2777</v>
      </c>
      <c r="D168" s="3">
        <v>2719.55</v>
      </c>
      <c r="E168" s="3">
        <v>2745.3</v>
      </c>
      <c r="F168" s="4">
        <v>11907</v>
      </c>
      <c r="G168" s="2">
        <f t="shared" si="12"/>
        <v>2.7943674319215717E-3</v>
      </c>
      <c r="H168" s="2">
        <f t="shared" si="13"/>
        <v>0.27943674319215717</v>
      </c>
      <c r="I168" s="17">
        <f t="shared" si="14"/>
        <v>1.0027943674319215</v>
      </c>
      <c r="J168" s="20">
        <v>44742</v>
      </c>
      <c r="K168" s="38">
        <v>15774.5</v>
      </c>
      <c r="L168" s="2">
        <v>15890</v>
      </c>
      <c r="M168" s="2">
        <v>15728.85</v>
      </c>
      <c r="N168" s="2">
        <v>15780.25</v>
      </c>
      <c r="O168" s="2">
        <v>306027777</v>
      </c>
      <c r="P168" s="2">
        <f t="shared" si="15"/>
        <v>-1.1931059364141225E-3</v>
      </c>
      <c r="Q168" s="17">
        <f t="shared" si="16"/>
        <v>-0.11931059364141225</v>
      </c>
      <c r="R168" s="5">
        <f t="shared" si="17"/>
        <v>0.99880689406358591</v>
      </c>
    </row>
    <row r="169" spans="1:18" x14ac:dyDescent="0.3">
      <c r="A169" s="20">
        <v>44743</v>
      </c>
      <c r="B169" s="23">
        <v>2725.2</v>
      </c>
      <c r="C169" s="3">
        <v>2769.95</v>
      </c>
      <c r="D169" s="3">
        <v>2702.2</v>
      </c>
      <c r="E169" s="3">
        <v>2722.85</v>
      </c>
      <c r="F169" s="4">
        <v>53477</v>
      </c>
      <c r="G169" s="2">
        <f t="shared" si="12"/>
        <v>-8.1776126470696365E-3</v>
      </c>
      <c r="H169" s="2">
        <f t="shared" si="13"/>
        <v>-0.81776126470696364</v>
      </c>
      <c r="I169" s="17">
        <f t="shared" si="14"/>
        <v>0.99182238735293038</v>
      </c>
      <c r="J169" s="20">
        <v>44743</v>
      </c>
      <c r="K169" s="38">
        <v>15703.7</v>
      </c>
      <c r="L169" s="2">
        <v>15793.95</v>
      </c>
      <c r="M169" s="2">
        <v>15511.05</v>
      </c>
      <c r="N169" s="2">
        <v>15752.05</v>
      </c>
      <c r="O169" s="2">
        <v>364090131</v>
      </c>
      <c r="P169" s="2">
        <f t="shared" si="15"/>
        <v>-1.7870439314966954E-3</v>
      </c>
      <c r="Q169" s="17">
        <f t="shared" si="16"/>
        <v>-0.17870439314966954</v>
      </c>
      <c r="R169" s="5">
        <f t="shared" si="17"/>
        <v>0.99821295606850335</v>
      </c>
    </row>
    <row r="170" spans="1:18" x14ac:dyDescent="0.3">
      <c r="A170" s="20">
        <v>44746</v>
      </c>
      <c r="B170" s="23">
        <v>2736</v>
      </c>
      <c r="C170" s="3">
        <v>2744.9</v>
      </c>
      <c r="D170" s="3">
        <v>2690</v>
      </c>
      <c r="E170" s="3">
        <v>2728.8</v>
      </c>
      <c r="F170" s="4">
        <v>8601</v>
      </c>
      <c r="G170" s="2">
        <f t="shared" si="12"/>
        <v>2.185210349450125E-3</v>
      </c>
      <c r="H170" s="2">
        <f t="shared" si="13"/>
        <v>0.21852103494501252</v>
      </c>
      <c r="I170" s="17">
        <f t="shared" si="14"/>
        <v>1.0021852103494502</v>
      </c>
      <c r="J170" s="20">
        <v>44746</v>
      </c>
      <c r="K170" s="38">
        <v>15710.5</v>
      </c>
      <c r="L170" s="2">
        <v>15852.35</v>
      </c>
      <c r="M170" s="2">
        <v>15661.8</v>
      </c>
      <c r="N170" s="2">
        <v>15835.35</v>
      </c>
      <c r="O170" s="2">
        <v>304328467</v>
      </c>
      <c r="P170" s="2">
        <f t="shared" si="15"/>
        <v>5.2882005834161963E-3</v>
      </c>
      <c r="Q170" s="17">
        <f t="shared" si="16"/>
        <v>0.5288200583416196</v>
      </c>
      <c r="R170" s="5">
        <f t="shared" si="17"/>
        <v>1.0052882005834163</v>
      </c>
    </row>
    <row r="171" spans="1:18" x14ac:dyDescent="0.3">
      <c r="A171" s="20">
        <v>44747</v>
      </c>
      <c r="B171" s="23">
        <v>2735.55</v>
      </c>
      <c r="C171" s="3">
        <v>2744.45</v>
      </c>
      <c r="D171" s="3">
        <v>2661.05</v>
      </c>
      <c r="E171" s="3">
        <v>2670.95</v>
      </c>
      <c r="F171" s="4">
        <v>19465</v>
      </c>
      <c r="G171" s="2">
        <f t="shared" si="12"/>
        <v>-2.119979478158911E-2</v>
      </c>
      <c r="H171" s="2">
        <f t="shared" si="13"/>
        <v>-2.119979478158911</v>
      </c>
      <c r="I171" s="17">
        <f t="shared" si="14"/>
        <v>0.97880020521841093</v>
      </c>
      <c r="J171" s="20">
        <v>44747</v>
      </c>
      <c r="K171" s="38">
        <v>15909.15</v>
      </c>
      <c r="L171" s="2">
        <v>16025.75</v>
      </c>
      <c r="M171" s="2">
        <v>15785.45</v>
      </c>
      <c r="N171" s="2">
        <v>15810.85</v>
      </c>
      <c r="O171" s="2">
        <v>254164463</v>
      </c>
      <c r="P171" s="2">
        <f t="shared" si="15"/>
        <v>-1.5471713602793749E-3</v>
      </c>
      <c r="Q171" s="17">
        <f t="shared" si="16"/>
        <v>-0.15471713602793749</v>
      </c>
      <c r="R171" s="5">
        <f t="shared" si="17"/>
        <v>0.99845282863972062</v>
      </c>
    </row>
    <row r="172" spans="1:18" x14ac:dyDescent="0.3">
      <c r="A172" s="20">
        <v>44748</v>
      </c>
      <c r="B172" s="23">
        <v>2660</v>
      </c>
      <c r="C172" s="3">
        <v>2705.8</v>
      </c>
      <c r="D172" s="3">
        <v>2619.75</v>
      </c>
      <c r="E172" s="3">
        <v>2681.6</v>
      </c>
      <c r="F172" s="4">
        <v>36303</v>
      </c>
      <c r="G172" s="2">
        <f t="shared" si="12"/>
        <v>3.9873453265692324E-3</v>
      </c>
      <c r="H172" s="2">
        <f t="shared" si="13"/>
        <v>0.39873453265692321</v>
      </c>
      <c r="I172" s="17">
        <f t="shared" si="14"/>
        <v>1.0039873453265693</v>
      </c>
      <c r="J172" s="20">
        <v>44748</v>
      </c>
      <c r="K172" s="38">
        <v>15818.2</v>
      </c>
      <c r="L172" s="2">
        <v>16011.35</v>
      </c>
      <c r="M172" s="2">
        <v>15800.9</v>
      </c>
      <c r="N172" s="2">
        <v>15989.8</v>
      </c>
      <c r="O172" s="2">
        <v>288375300</v>
      </c>
      <c r="P172" s="2">
        <f t="shared" si="15"/>
        <v>1.1318177074603763E-2</v>
      </c>
      <c r="Q172" s="17">
        <f t="shared" si="16"/>
        <v>1.1318177074603764</v>
      </c>
      <c r="R172" s="5">
        <f t="shared" si="17"/>
        <v>1.0113181770746038</v>
      </c>
    </row>
    <row r="173" spans="1:18" x14ac:dyDescent="0.3">
      <c r="A173" s="20">
        <v>44749</v>
      </c>
      <c r="B173" s="23">
        <v>2704.3</v>
      </c>
      <c r="C173" s="3">
        <v>2730</v>
      </c>
      <c r="D173" s="3">
        <v>2691.35</v>
      </c>
      <c r="E173" s="3">
        <v>2715.7</v>
      </c>
      <c r="F173" s="4">
        <v>22105</v>
      </c>
      <c r="G173" s="2">
        <f t="shared" si="12"/>
        <v>1.2716288782816196E-2</v>
      </c>
      <c r="H173" s="2">
        <f t="shared" si="13"/>
        <v>1.2716288782816196</v>
      </c>
      <c r="I173" s="17">
        <f t="shared" si="14"/>
        <v>1.0127162887828163</v>
      </c>
      <c r="J173" s="20">
        <v>44749</v>
      </c>
      <c r="K173" s="38">
        <v>16113.75</v>
      </c>
      <c r="L173" s="2">
        <v>16150.5</v>
      </c>
      <c r="M173" s="2">
        <v>16045.95</v>
      </c>
      <c r="N173" s="2">
        <v>16132.9</v>
      </c>
      <c r="O173" s="2">
        <v>264615218</v>
      </c>
      <c r="P173" s="2">
        <f t="shared" si="15"/>
        <v>8.9494552777395816E-3</v>
      </c>
      <c r="Q173" s="17">
        <f t="shared" si="16"/>
        <v>0.89494552777395819</v>
      </c>
      <c r="R173" s="5">
        <f t="shared" si="17"/>
        <v>1.0089494552777396</v>
      </c>
    </row>
    <row r="174" spans="1:18" x14ac:dyDescent="0.3">
      <c r="A174" s="20">
        <v>44750</v>
      </c>
      <c r="B174" s="23">
        <v>2732.75</v>
      </c>
      <c r="C174" s="3">
        <v>2739.05</v>
      </c>
      <c r="D174" s="3">
        <v>2680</v>
      </c>
      <c r="E174" s="3">
        <v>2689.8</v>
      </c>
      <c r="F174" s="4">
        <v>5992</v>
      </c>
      <c r="G174" s="2">
        <f t="shared" si="12"/>
        <v>-9.5371359133923621E-3</v>
      </c>
      <c r="H174" s="2">
        <f t="shared" si="13"/>
        <v>-0.95371359133923617</v>
      </c>
      <c r="I174" s="17">
        <f t="shared" si="14"/>
        <v>0.99046286408660766</v>
      </c>
      <c r="J174" s="20">
        <v>44750</v>
      </c>
      <c r="K174" s="38">
        <v>16273.65</v>
      </c>
      <c r="L174" s="2">
        <v>16275.5</v>
      </c>
      <c r="M174" s="2">
        <v>16157.9</v>
      </c>
      <c r="N174" s="2">
        <v>16220.6</v>
      </c>
      <c r="O174" s="2">
        <v>281102369</v>
      </c>
      <c r="P174" s="2">
        <f t="shared" si="15"/>
        <v>5.4360964240775514E-3</v>
      </c>
      <c r="Q174" s="17">
        <f t="shared" si="16"/>
        <v>0.54360964240775511</v>
      </c>
      <c r="R174" s="5">
        <f t="shared" si="17"/>
        <v>1.0054360964240776</v>
      </c>
    </row>
    <row r="175" spans="1:18" x14ac:dyDescent="0.3">
      <c r="A175" s="20">
        <v>44753</v>
      </c>
      <c r="B175" s="23">
        <v>2698</v>
      </c>
      <c r="C175" s="3">
        <v>2715.9</v>
      </c>
      <c r="D175" s="3">
        <v>2690.5</v>
      </c>
      <c r="E175" s="3">
        <v>2709.5</v>
      </c>
      <c r="F175" s="4">
        <v>9191</v>
      </c>
      <c r="G175" s="2">
        <f t="shared" si="12"/>
        <v>7.3239646070339124E-3</v>
      </c>
      <c r="H175" s="2">
        <f t="shared" si="13"/>
        <v>0.73239646070339126</v>
      </c>
      <c r="I175" s="17">
        <f t="shared" si="14"/>
        <v>1.007323964607034</v>
      </c>
      <c r="J175" s="20">
        <v>44753</v>
      </c>
      <c r="K175" s="38">
        <v>16136.15</v>
      </c>
      <c r="L175" s="2">
        <v>16248.55</v>
      </c>
      <c r="M175" s="2">
        <v>16115.5</v>
      </c>
      <c r="N175" s="2">
        <v>16216</v>
      </c>
      <c r="O175" s="2">
        <v>255915072</v>
      </c>
      <c r="P175" s="2">
        <f t="shared" si="15"/>
        <v>-2.8359000283592243E-4</v>
      </c>
      <c r="Q175" s="17">
        <f t="shared" si="16"/>
        <v>-2.8359000283592242E-2</v>
      </c>
      <c r="R175" s="5">
        <f t="shared" si="17"/>
        <v>0.99971640999716405</v>
      </c>
    </row>
    <row r="176" spans="1:18" x14ac:dyDescent="0.3">
      <c r="A176" s="20">
        <v>44754</v>
      </c>
      <c r="B176" s="23">
        <v>2723.05</v>
      </c>
      <c r="C176" s="3">
        <v>2725</v>
      </c>
      <c r="D176" s="3">
        <v>2692.25</v>
      </c>
      <c r="E176" s="3">
        <v>2714.35</v>
      </c>
      <c r="F176" s="4">
        <v>8507</v>
      </c>
      <c r="G176" s="2">
        <f t="shared" si="12"/>
        <v>1.7899981546410442E-3</v>
      </c>
      <c r="H176" s="2">
        <f t="shared" si="13"/>
        <v>0.17899981546410443</v>
      </c>
      <c r="I176" s="17">
        <f t="shared" si="14"/>
        <v>1.001789998154641</v>
      </c>
      <c r="J176" s="20">
        <v>44754</v>
      </c>
      <c r="K176" s="38">
        <v>16126.2</v>
      </c>
      <c r="L176" s="2">
        <v>16158.75</v>
      </c>
      <c r="M176" s="2">
        <v>16031.15</v>
      </c>
      <c r="N176" s="2">
        <v>16058.3</v>
      </c>
      <c r="O176" s="2">
        <v>208648707</v>
      </c>
      <c r="P176" s="2">
        <f t="shared" si="15"/>
        <v>-9.724962999506705E-3</v>
      </c>
      <c r="Q176" s="17">
        <f t="shared" si="16"/>
        <v>-0.97249629995067055</v>
      </c>
      <c r="R176" s="5">
        <f t="shared" si="17"/>
        <v>0.99027503700049324</v>
      </c>
    </row>
    <row r="177" spans="1:18" x14ac:dyDescent="0.3">
      <c r="A177" s="20">
        <v>44755</v>
      </c>
      <c r="B177" s="23">
        <v>2711.35</v>
      </c>
      <c r="C177" s="3">
        <v>2719.55</v>
      </c>
      <c r="D177" s="3">
        <v>2675</v>
      </c>
      <c r="E177" s="3">
        <v>2697.15</v>
      </c>
      <c r="F177" s="4">
        <v>13991</v>
      </c>
      <c r="G177" s="2">
        <f t="shared" si="12"/>
        <v>-6.3366920257151137E-3</v>
      </c>
      <c r="H177" s="2">
        <f t="shared" si="13"/>
        <v>-0.63366920257151138</v>
      </c>
      <c r="I177" s="17">
        <f t="shared" si="14"/>
        <v>0.99366330797428493</v>
      </c>
      <c r="J177" s="20">
        <v>44755</v>
      </c>
      <c r="K177" s="38">
        <v>16128.2</v>
      </c>
      <c r="L177" s="2">
        <v>16140</v>
      </c>
      <c r="M177" s="2">
        <v>15950.15</v>
      </c>
      <c r="N177" s="2">
        <v>15966.65</v>
      </c>
      <c r="O177" s="2">
        <v>233264100</v>
      </c>
      <c r="P177" s="2">
        <f t="shared" si="15"/>
        <v>-5.7073289202468278E-3</v>
      </c>
      <c r="Q177" s="17">
        <f t="shared" si="16"/>
        <v>-0.5707328920246828</v>
      </c>
      <c r="R177" s="5">
        <f t="shared" si="17"/>
        <v>0.99429267107975317</v>
      </c>
    </row>
    <row r="178" spans="1:18" x14ac:dyDescent="0.3">
      <c r="A178" s="20">
        <v>44756</v>
      </c>
      <c r="B178" s="23">
        <v>2692</v>
      </c>
      <c r="C178" s="3">
        <v>2707</v>
      </c>
      <c r="D178" s="3">
        <v>2633.7</v>
      </c>
      <c r="E178" s="3">
        <v>2641.25</v>
      </c>
      <c r="F178" s="4">
        <v>19678</v>
      </c>
      <c r="G178" s="2">
        <f t="shared" si="12"/>
        <v>-2.0725580705559604E-2</v>
      </c>
      <c r="H178" s="2">
        <f t="shared" si="13"/>
        <v>-2.0725580705559605</v>
      </c>
      <c r="I178" s="17">
        <f t="shared" si="14"/>
        <v>0.97927441929444037</v>
      </c>
      <c r="J178" s="20">
        <v>44756</v>
      </c>
      <c r="K178" s="38">
        <v>16018.85</v>
      </c>
      <c r="L178" s="2">
        <v>16070.85</v>
      </c>
      <c r="M178" s="2">
        <v>15858.2</v>
      </c>
      <c r="N178" s="2">
        <v>15938.65</v>
      </c>
      <c r="O178" s="2">
        <v>228603433</v>
      </c>
      <c r="P178" s="2">
        <f t="shared" si="15"/>
        <v>-1.7536552752142748E-3</v>
      </c>
      <c r="Q178" s="17">
        <f t="shared" si="16"/>
        <v>-0.17536552752142748</v>
      </c>
      <c r="R178" s="5">
        <f t="shared" si="17"/>
        <v>0.99824634472478568</v>
      </c>
    </row>
    <row r="179" spans="1:18" x14ac:dyDescent="0.3">
      <c r="A179" s="20">
        <v>44757</v>
      </c>
      <c r="B179" s="23">
        <v>2654.5</v>
      </c>
      <c r="C179" s="3">
        <v>2661.65</v>
      </c>
      <c r="D179" s="3">
        <v>2631</v>
      </c>
      <c r="E179" s="3">
        <v>2645.5</v>
      </c>
      <c r="F179" s="4">
        <v>8871</v>
      </c>
      <c r="G179" s="2">
        <f t="shared" si="12"/>
        <v>1.6090866067203029E-3</v>
      </c>
      <c r="H179" s="2">
        <f t="shared" si="13"/>
        <v>0.1609086606720303</v>
      </c>
      <c r="I179" s="17">
        <f t="shared" si="14"/>
        <v>1.0016090866067202</v>
      </c>
      <c r="J179" s="20">
        <v>44757</v>
      </c>
      <c r="K179" s="38">
        <v>16010.8</v>
      </c>
      <c r="L179" s="2">
        <v>16066.95</v>
      </c>
      <c r="M179" s="2">
        <v>15927.3</v>
      </c>
      <c r="N179" s="2">
        <v>16049.2</v>
      </c>
      <c r="O179" s="2">
        <v>205768079</v>
      </c>
      <c r="P179" s="2">
        <f t="shared" si="15"/>
        <v>6.9359701103921031E-3</v>
      </c>
      <c r="Q179" s="17">
        <f t="shared" si="16"/>
        <v>0.69359701103921034</v>
      </c>
      <c r="R179" s="5">
        <f t="shared" si="17"/>
        <v>1.0069359701103922</v>
      </c>
    </row>
    <row r="180" spans="1:18" x14ac:dyDescent="0.3">
      <c r="A180" s="20">
        <v>44760</v>
      </c>
      <c r="B180" s="23">
        <v>2669</v>
      </c>
      <c r="C180" s="3">
        <v>2710</v>
      </c>
      <c r="D180" s="3">
        <v>2644</v>
      </c>
      <c r="E180" s="3">
        <v>2698.4</v>
      </c>
      <c r="F180" s="4">
        <v>14010</v>
      </c>
      <c r="G180" s="2">
        <f t="shared" si="12"/>
        <v>1.9996219996220029E-2</v>
      </c>
      <c r="H180" s="2">
        <f t="shared" si="13"/>
        <v>1.9996219996220028</v>
      </c>
      <c r="I180" s="17">
        <f t="shared" si="14"/>
        <v>1.01999621999622</v>
      </c>
      <c r="J180" s="20">
        <v>44760</v>
      </c>
      <c r="K180" s="38">
        <v>16151.4</v>
      </c>
      <c r="L180" s="2">
        <v>16287.95</v>
      </c>
      <c r="M180" s="2">
        <v>16142.2</v>
      </c>
      <c r="N180" s="2">
        <v>16278.5</v>
      </c>
      <c r="O180" s="2">
        <v>227744850</v>
      </c>
      <c r="P180" s="2">
        <f t="shared" si="15"/>
        <v>1.428731650175705E-2</v>
      </c>
      <c r="Q180" s="17">
        <f t="shared" si="16"/>
        <v>1.428731650175705</v>
      </c>
      <c r="R180" s="5">
        <f t="shared" si="17"/>
        <v>1.014287316501757</v>
      </c>
    </row>
    <row r="181" spans="1:18" x14ac:dyDescent="0.3">
      <c r="A181" s="20">
        <v>44761</v>
      </c>
      <c r="B181" s="23">
        <v>2690</v>
      </c>
      <c r="C181" s="3">
        <v>2735</v>
      </c>
      <c r="D181" s="3">
        <v>2619.65</v>
      </c>
      <c r="E181" s="3">
        <v>2683.15</v>
      </c>
      <c r="F181" s="4">
        <v>55166</v>
      </c>
      <c r="G181" s="2">
        <f t="shared" si="12"/>
        <v>-5.6514971835161572E-3</v>
      </c>
      <c r="H181" s="2">
        <f t="shared" si="13"/>
        <v>-0.56514971835161576</v>
      </c>
      <c r="I181" s="17">
        <f t="shared" si="14"/>
        <v>0.99434850281648379</v>
      </c>
      <c r="J181" s="20">
        <v>44761</v>
      </c>
      <c r="K181" s="38">
        <v>16187.05</v>
      </c>
      <c r="L181" s="2">
        <v>16359.5</v>
      </c>
      <c r="M181" s="2">
        <v>16187.05</v>
      </c>
      <c r="N181" s="2">
        <v>16340.55</v>
      </c>
      <c r="O181" s="2">
        <v>222630928</v>
      </c>
      <c r="P181" s="2">
        <f t="shared" si="15"/>
        <v>3.8117762693122385E-3</v>
      </c>
      <c r="Q181" s="17">
        <f t="shared" si="16"/>
        <v>0.38117762693122387</v>
      </c>
      <c r="R181" s="5">
        <f t="shared" si="17"/>
        <v>1.0038117762693122</v>
      </c>
    </row>
    <row r="182" spans="1:18" x14ac:dyDescent="0.3">
      <c r="A182" s="20">
        <v>44762</v>
      </c>
      <c r="B182" s="23">
        <v>2704</v>
      </c>
      <c r="C182" s="3">
        <v>2735</v>
      </c>
      <c r="D182" s="3">
        <v>2699.85</v>
      </c>
      <c r="E182" s="3">
        <v>2715.3</v>
      </c>
      <c r="F182" s="4">
        <v>25969</v>
      </c>
      <c r="G182" s="2">
        <f t="shared" si="12"/>
        <v>1.1982185118237926E-2</v>
      </c>
      <c r="H182" s="2">
        <f t="shared" si="13"/>
        <v>1.1982185118237925</v>
      </c>
      <c r="I182" s="17">
        <f t="shared" si="14"/>
        <v>1.011982185118238</v>
      </c>
      <c r="J182" s="20">
        <v>44762</v>
      </c>
      <c r="K182" s="38">
        <v>16562.8</v>
      </c>
      <c r="L182" s="2">
        <v>16588</v>
      </c>
      <c r="M182" s="2">
        <v>16490.95</v>
      </c>
      <c r="N182" s="2">
        <v>16520.849999999999</v>
      </c>
      <c r="O182" s="2">
        <v>284359582</v>
      </c>
      <c r="P182" s="2">
        <f t="shared" si="15"/>
        <v>1.1033900327712303E-2</v>
      </c>
      <c r="Q182" s="17">
        <f t="shared" si="16"/>
        <v>1.1033900327712303</v>
      </c>
      <c r="R182" s="5">
        <f t="shared" si="17"/>
        <v>1.0110339003277122</v>
      </c>
    </row>
    <row r="183" spans="1:18" x14ac:dyDescent="0.3">
      <c r="A183" s="20">
        <v>44763</v>
      </c>
      <c r="B183" s="23">
        <v>2735</v>
      </c>
      <c r="C183" s="3">
        <v>2745</v>
      </c>
      <c r="D183" s="3">
        <v>2712</v>
      </c>
      <c r="E183" s="3">
        <v>2725.2</v>
      </c>
      <c r="F183" s="4">
        <v>13974</v>
      </c>
      <c r="G183" s="2">
        <f t="shared" si="12"/>
        <v>3.6460059661914466E-3</v>
      </c>
      <c r="H183" s="2">
        <f t="shared" si="13"/>
        <v>0.36460059661914468</v>
      </c>
      <c r="I183" s="17">
        <f t="shared" si="14"/>
        <v>1.0036460059661914</v>
      </c>
      <c r="J183" s="20">
        <v>44763</v>
      </c>
      <c r="K183" s="38">
        <v>16523.55</v>
      </c>
      <c r="L183" s="2">
        <v>16626.95</v>
      </c>
      <c r="M183" s="2">
        <v>16483.900000000001</v>
      </c>
      <c r="N183" s="2">
        <v>16605.25</v>
      </c>
      <c r="O183" s="2">
        <v>243625339</v>
      </c>
      <c r="P183" s="2">
        <f t="shared" si="15"/>
        <v>5.1086959811390735E-3</v>
      </c>
      <c r="Q183" s="17">
        <f t="shared" si="16"/>
        <v>0.51086959811390731</v>
      </c>
      <c r="R183" s="5">
        <f t="shared" si="17"/>
        <v>1.0051086959811391</v>
      </c>
    </row>
    <row r="184" spans="1:18" x14ac:dyDescent="0.3">
      <c r="A184" s="20">
        <v>44764</v>
      </c>
      <c r="B184" s="23">
        <v>2738.85</v>
      </c>
      <c r="C184" s="3">
        <v>2874</v>
      </c>
      <c r="D184" s="3">
        <v>2737.55</v>
      </c>
      <c r="E184" s="3">
        <v>2815.55</v>
      </c>
      <c r="F184" s="4">
        <v>59962</v>
      </c>
      <c r="G184" s="2">
        <f t="shared" si="12"/>
        <v>3.3153530016145738E-2</v>
      </c>
      <c r="H184" s="2">
        <f t="shared" si="13"/>
        <v>3.3153530016145738</v>
      </c>
      <c r="I184" s="17">
        <f t="shared" si="14"/>
        <v>1.0331535300161456</v>
      </c>
      <c r="J184" s="20">
        <v>44764</v>
      </c>
      <c r="K184" s="38">
        <v>16661.25</v>
      </c>
      <c r="L184" s="2">
        <v>16752.25</v>
      </c>
      <c r="M184" s="2">
        <v>16610.900000000001</v>
      </c>
      <c r="N184" s="2">
        <v>16719.45</v>
      </c>
      <c r="O184" s="2">
        <v>190906776</v>
      </c>
      <c r="P184" s="2">
        <f t="shared" si="15"/>
        <v>6.8773430089881654E-3</v>
      </c>
      <c r="Q184" s="17">
        <f t="shared" si="16"/>
        <v>0.6877343008988166</v>
      </c>
      <c r="R184" s="5">
        <f t="shared" si="17"/>
        <v>1.0068773430089881</v>
      </c>
    </row>
    <row r="185" spans="1:18" x14ac:dyDescent="0.3">
      <c r="A185" s="20">
        <v>44767</v>
      </c>
      <c r="B185" s="23">
        <v>2830</v>
      </c>
      <c r="C185" s="3">
        <v>2925</v>
      </c>
      <c r="D185" s="3">
        <v>2815.6</v>
      </c>
      <c r="E185" s="3">
        <v>2837.8</v>
      </c>
      <c r="F185" s="4">
        <v>114176</v>
      </c>
      <c r="G185" s="2">
        <f t="shared" si="12"/>
        <v>7.9025412441618859E-3</v>
      </c>
      <c r="H185" s="2">
        <f t="shared" si="13"/>
        <v>0.79025412441618859</v>
      </c>
      <c r="I185" s="17">
        <f t="shared" si="14"/>
        <v>1.0079025412441618</v>
      </c>
      <c r="J185" s="20">
        <v>44767</v>
      </c>
      <c r="K185" s="38">
        <v>16662.55</v>
      </c>
      <c r="L185" s="2">
        <v>16706.05</v>
      </c>
      <c r="M185" s="2">
        <v>16564.25</v>
      </c>
      <c r="N185" s="2">
        <v>16631</v>
      </c>
      <c r="O185" s="2">
        <v>211392171</v>
      </c>
      <c r="P185" s="2">
        <f t="shared" si="15"/>
        <v>-5.2902457915781154E-3</v>
      </c>
      <c r="Q185" s="17">
        <f t="shared" si="16"/>
        <v>-0.52902457915781154</v>
      </c>
      <c r="R185" s="5">
        <f t="shared" si="17"/>
        <v>0.99470975420842189</v>
      </c>
    </row>
    <row r="186" spans="1:18" x14ac:dyDescent="0.3">
      <c r="A186" s="20">
        <v>44768</v>
      </c>
      <c r="B186" s="23">
        <v>2848</v>
      </c>
      <c r="C186" s="3">
        <v>2875</v>
      </c>
      <c r="D186" s="3">
        <v>2820</v>
      </c>
      <c r="E186" s="3">
        <v>2831.8</v>
      </c>
      <c r="F186" s="4">
        <v>40746</v>
      </c>
      <c r="G186" s="2">
        <f t="shared" si="12"/>
        <v>-2.1143139051377825E-3</v>
      </c>
      <c r="H186" s="2">
        <f t="shared" si="13"/>
        <v>-0.21143139051377824</v>
      </c>
      <c r="I186" s="17">
        <f t="shared" si="14"/>
        <v>0.99788568609486217</v>
      </c>
      <c r="J186" s="20">
        <v>44768</v>
      </c>
      <c r="K186" s="38">
        <v>16632.900000000001</v>
      </c>
      <c r="L186" s="2">
        <v>16636.099999999999</v>
      </c>
      <c r="M186" s="2">
        <v>16463.3</v>
      </c>
      <c r="N186" s="2">
        <v>16483.849999999999</v>
      </c>
      <c r="O186" s="2">
        <v>208208122</v>
      </c>
      <c r="P186" s="2">
        <f t="shared" si="15"/>
        <v>-8.8479345800012901E-3</v>
      </c>
      <c r="Q186" s="17">
        <f t="shared" si="16"/>
        <v>-0.88479345800012899</v>
      </c>
      <c r="R186" s="5">
        <f t="shared" si="17"/>
        <v>0.99115206541999867</v>
      </c>
    </row>
    <row r="187" spans="1:18" x14ac:dyDescent="0.3">
      <c r="A187" s="20">
        <v>44769</v>
      </c>
      <c r="B187" s="23">
        <v>2820</v>
      </c>
      <c r="C187" s="3">
        <v>2846.7</v>
      </c>
      <c r="D187" s="3">
        <v>2790.95</v>
      </c>
      <c r="E187" s="3">
        <v>2799.75</v>
      </c>
      <c r="F187" s="4">
        <v>19663</v>
      </c>
      <c r="G187" s="2">
        <f t="shared" si="12"/>
        <v>-1.1317889681474744E-2</v>
      </c>
      <c r="H187" s="2">
        <f t="shared" si="13"/>
        <v>-1.1317889681474744</v>
      </c>
      <c r="I187" s="17">
        <f t="shared" si="14"/>
        <v>0.98868211031852526</v>
      </c>
      <c r="J187" s="20">
        <v>44769</v>
      </c>
      <c r="K187" s="38">
        <v>16475.349999999999</v>
      </c>
      <c r="L187" s="2">
        <v>16653.45</v>
      </c>
      <c r="M187" s="2">
        <v>16438.75</v>
      </c>
      <c r="N187" s="2">
        <v>16641.8</v>
      </c>
      <c r="O187" s="2">
        <v>185210970</v>
      </c>
      <c r="P187" s="2">
        <f t="shared" si="15"/>
        <v>9.5821061220528417E-3</v>
      </c>
      <c r="Q187" s="17">
        <f t="shared" si="16"/>
        <v>0.95821061220528414</v>
      </c>
      <c r="R187" s="5">
        <f t="shared" si="17"/>
        <v>1.0095821061220529</v>
      </c>
    </row>
    <row r="188" spans="1:18" x14ac:dyDescent="0.3">
      <c r="A188" s="20">
        <v>44770</v>
      </c>
      <c r="B188" s="23">
        <v>2818.85</v>
      </c>
      <c r="C188" s="3">
        <v>2839</v>
      </c>
      <c r="D188" s="3">
        <v>2775</v>
      </c>
      <c r="E188" s="3">
        <v>2789.9</v>
      </c>
      <c r="F188" s="4">
        <v>18880</v>
      </c>
      <c r="G188" s="2">
        <f t="shared" si="12"/>
        <v>-3.5181712652915115E-3</v>
      </c>
      <c r="H188" s="2">
        <f t="shared" si="13"/>
        <v>-0.35181712652915115</v>
      </c>
      <c r="I188" s="17">
        <f t="shared" si="14"/>
        <v>0.99648182873470847</v>
      </c>
      <c r="J188" s="20">
        <v>44770</v>
      </c>
      <c r="K188" s="38">
        <v>16774.849999999999</v>
      </c>
      <c r="L188" s="2">
        <v>16947.650000000001</v>
      </c>
      <c r="M188" s="2">
        <v>16746.25</v>
      </c>
      <c r="N188" s="2">
        <v>16929.599999999999</v>
      </c>
      <c r="O188" s="2">
        <v>376256315</v>
      </c>
      <c r="P188" s="2">
        <f t="shared" si="15"/>
        <v>1.7293802353110798E-2</v>
      </c>
      <c r="Q188" s="17">
        <f t="shared" si="16"/>
        <v>1.7293802353110799</v>
      </c>
      <c r="R188" s="5">
        <f t="shared" si="17"/>
        <v>1.0172938023531108</v>
      </c>
    </row>
    <row r="189" spans="1:18" x14ac:dyDescent="0.3">
      <c r="A189" s="20">
        <v>44771</v>
      </c>
      <c r="B189" s="23">
        <v>2800</v>
      </c>
      <c r="C189" s="3">
        <v>2819.5</v>
      </c>
      <c r="D189" s="3">
        <v>2733</v>
      </c>
      <c r="E189" s="3">
        <v>2742.1</v>
      </c>
      <c r="F189" s="4">
        <v>42914</v>
      </c>
      <c r="G189" s="2">
        <f t="shared" si="12"/>
        <v>-1.7133230581741345E-2</v>
      </c>
      <c r="H189" s="2">
        <f t="shared" si="13"/>
        <v>-1.7133230581741345</v>
      </c>
      <c r="I189" s="17">
        <f t="shared" si="14"/>
        <v>0.98286676941825868</v>
      </c>
      <c r="J189" s="20">
        <v>44771</v>
      </c>
      <c r="K189" s="38">
        <v>17079.5</v>
      </c>
      <c r="L189" s="2">
        <v>17172.8</v>
      </c>
      <c r="M189" s="2">
        <v>17018.150000000001</v>
      </c>
      <c r="N189" s="2">
        <v>17158.25</v>
      </c>
      <c r="O189" s="2">
        <v>436059722</v>
      </c>
      <c r="P189" s="2">
        <f t="shared" si="15"/>
        <v>1.3505930441357237E-2</v>
      </c>
      <c r="Q189" s="17">
        <f t="shared" si="16"/>
        <v>1.3505930441357237</v>
      </c>
      <c r="R189" s="5">
        <f t="shared" si="17"/>
        <v>1.0135059304413572</v>
      </c>
    </row>
    <row r="190" spans="1:18" x14ac:dyDescent="0.3">
      <c r="A190" s="20">
        <v>44774</v>
      </c>
      <c r="B190" s="23">
        <v>2795</v>
      </c>
      <c r="C190" s="3">
        <v>2799</v>
      </c>
      <c r="D190" s="3">
        <v>2685</v>
      </c>
      <c r="E190" s="3">
        <v>2693.25</v>
      </c>
      <c r="F190" s="4">
        <v>41316</v>
      </c>
      <c r="G190" s="2">
        <f t="shared" si="12"/>
        <v>-1.7814813464133297E-2</v>
      </c>
      <c r="H190" s="2">
        <f t="shared" si="13"/>
        <v>-1.7814813464133297</v>
      </c>
      <c r="I190" s="17">
        <f t="shared" si="14"/>
        <v>0.98218518653586673</v>
      </c>
      <c r="J190" s="20">
        <v>44774</v>
      </c>
      <c r="K190" s="38">
        <v>17243.2</v>
      </c>
      <c r="L190" s="2">
        <v>17356.25</v>
      </c>
      <c r="M190" s="2">
        <v>17154.8</v>
      </c>
      <c r="N190" s="2">
        <v>17340.05</v>
      </c>
      <c r="O190" s="2">
        <v>381532671</v>
      </c>
      <c r="P190" s="2">
        <f t="shared" si="15"/>
        <v>1.0595486136406642E-2</v>
      </c>
      <c r="Q190" s="17">
        <f t="shared" si="16"/>
        <v>1.0595486136406642</v>
      </c>
      <c r="R190" s="5">
        <f t="shared" si="17"/>
        <v>1.0105954861364066</v>
      </c>
    </row>
    <row r="191" spans="1:18" x14ac:dyDescent="0.3">
      <c r="A191" s="20">
        <v>44775</v>
      </c>
      <c r="B191" s="23">
        <v>2703</v>
      </c>
      <c r="C191" s="3">
        <v>2750</v>
      </c>
      <c r="D191" s="3">
        <v>2675.05</v>
      </c>
      <c r="E191" s="3">
        <v>2709.5</v>
      </c>
      <c r="F191" s="4">
        <v>113038</v>
      </c>
      <c r="G191" s="2">
        <f t="shared" si="12"/>
        <v>6.0336025248305947E-3</v>
      </c>
      <c r="H191" s="2">
        <f t="shared" si="13"/>
        <v>0.60336025248305947</v>
      </c>
      <c r="I191" s="17">
        <f t="shared" si="14"/>
        <v>1.0060336025248307</v>
      </c>
      <c r="J191" s="20">
        <v>44775</v>
      </c>
      <c r="K191" s="38">
        <v>17310.150000000001</v>
      </c>
      <c r="L191" s="2">
        <v>17390.150000000001</v>
      </c>
      <c r="M191" s="2">
        <v>17215.849999999999</v>
      </c>
      <c r="N191" s="2">
        <v>17345.45</v>
      </c>
      <c r="O191" s="2">
        <v>333639093</v>
      </c>
      <c r="P191" s="2">
        <f t="shared" si="15"/>
        <v>3.114177871460264E-4</v>
      </c>
      <c r="Q191" s="17">
        <f t="shared" si="16"/>
        <v>3.1141778714602639E-2</v>
      </c>
      <c r="R191" s="5">
        <f t="shared" si="17"/>
        <v>1.0003114177871459</v>
      </c>
    </row>
    <row r="192" spans="1:18" x14ac:dyDescent="0.3">
      <c r="A192" s="20">
        <v>44776</v>
      </c>
      <c r="B192" s="23">
        <v>2725</v>
      </c>
      <c r="C192" s="3">
        <v>2800</v>
      </c>
      <c r="D192" s="3">
        <v>2716.15</v>
      </c>
      <c r="E192" s="3">
        <v>2795</v>
      </c>
      <c r="F192" s="4">
        <v>54967</v>
      </c>
      <c r="G192" s="2">
        <f t="shared" si="12"/>
        <v>3.1555637571507658E-2</v>
      </c>
      <c r="H192" s="2">
        <f t="shared" si="13"/>
        <v>3.155563757150766</v>
      </c>
      <c r="I192" s="17">
        <f t="shared" si="14"/>
        <v>1.0315556375715076</v>
      </c>
      <c r="J192" s="20">
        <v>44776</v>
      </c>
      <c r="K192" s="38">
        <v>17349.25</v>
      </c>
      <c r="L192" s="2">
        <v>17407.5</v>
      </c>
      <c r="M192" s="2">
        <v>17225.849999999999</v>
      </c>
      <c r="N192" s="2">
        <v>17388.150000000001</v>
      </c>
      <c r="O192" s="2">
        <v>285414666</v>
      </c>
      <c r="P192" s="2">
        <f t="shared" si="15"/>
        <v>2.461740687039006E-3</v>
      </c>
      <c r="Q192" s="17">
        <f t="shared" si="16"/>
        <v>0.2461740687039006</v>
      </c>
      <c r="R192" s="5">
        <f t="shared" si="17"/>
        <v>1.0024617406870391</v>
      </c>
    </row>
    <row r="193" spans="1:18" x14ac:dyDescent="0.3">
      <c r="A193" s="20">
        <v>44777</v>
      </c>
      <c r="B193" s="23">
        <v>2823</v>
      </c>
      <c r="C193" s="3">
        <v>2999</v>
      </c>
      <c r="D193" s="3">
        <v>2823</v>
      </c>
      <c r="E193" s="3">
        <v>2987.15</v>
      </c>
      <c r="F193" s="4">
        <v>205275</v>
      </c>
      <c r="G193" s="2">
        <f t="shared" si="12"/>
        <v>6.8747763864042966E-2</v>
      </c>
      <c r="H193" s="2">
        <f t="shared" si="13"/>
        <v>6.8747763864042968</v>
      </c>
      <c r="I193" s="17">
        <f t="shared" si="14"/>
        <v>1.068747763864043</v>
      </c>
      <c r="J193" s="20">
        <v>44777</v>
      </c>
      <c r="K193" s="38">
        <v>17463.099999999999</v>
      </c>
      <c r="L193" s="2">
        <v>17490.7</v>
      </c>
      <c r="M193" s="2">
        <v>17161.25</v>
      </c>
      <c r="N193" s="2">
        <v>17382</v>
      </c>
      <c r="O193" s="2">
        <v>324981426</v>
      </c>
      <c r="P193" s="2">
        <f t="shared" si="15"/>
        <v>-3.5368915036973193E-4</v>
      </c>
      <c r="Q193" s="17">
        <f t="shared" si="16"/>
        <v>-3.5368915036973196E-2</v>
      </c>
      <c r="R193" s="5">
        <f t="shared" si="17"/>
        <v>0.99964631084963029</v>
      </c>
    </row>
    <row r="194" spans="1:18" x14ac:dyDescent="0.3">
      <c r="A194" s="20">
        <v>44778</v>
      </c>
      <c r="B194" s="23">
        <v>3015</v>
      </c>
      <c r="C194" s="3">
        <v>3199.05</v>
      </c>
      <c r="D194" s="3">
        <v>3010.25</v>
      </c>
      <c r="E194" s="3">
        <v>3142.8</v>
      </c>
      <c r="F194" s="4">
        <v>329805</v>
      </c>
      <c r="G194" s="2">
        <f t="shared" si="12"/>
        <v>5.2106522939926042E-2</v>
      </c>
      <c r="H194" s="2">
        <f t="shared" si="13"/>
        <v>5.2106522939926041</v>
      </c>
      <c r="I194" s="17">
        <f t="shared" si="14"/>
        <v>1.052106522939926</v>
      </c>
      <c r="J194" s="20">
        <v>44778</v>
      </c>
      <c r="K194" s="38">
        <v>17423.650000000001</v>
      </c>
      <c r="L194" s="2">
        <v>17474.400000000001</v>
      </c>
      <c r="M194" s="2">
        <v>17348.75</v>
      </c>
      <c r="N194" s="2">
        <v>17397.5</v>
      </c>
      <c r="O194" s="2">
        <v>355310802</v>
      </c>
      <c r="P194" s="2">
        <f t="shared" si="15"/>
        <v>8.9172707398458174E-4</v>
      </c>
      <c r="Q194" s="17">
        <f t="shared" si="16"/>
        <v>8.9172707398458173E-2</v>
      </c>
      <c r="R194" s="5">
        <f t="shared" si="17"/>
        <v>1.0008917270739845</v>
      </c>
    </row>
    <row r="195" spans="1:18" x14ac:dyDescent="0.3">
      <c r="A195" s="20">
        <v>44781</v>
      </c>
      <c r="B195" s="23">
        <v>3155</v>
      </c>
      <c r="C195" s="3">
        <v>3228.95</v>
      </c>
      <c r="D195" s="3">
        <v>3091</v>
      </c>
      <c r="E195" s="3">
        <v>3135.15</v>
      </c>
      <c r="F195" s="4">
        <v>125099</v>
      </c>
      <c r="G195" s="2">
        <f t="shared" si="12"/>
        <v>-2.4341351660939576E-3</v>
      </c>
      <c r="H195" s="2">
        <f t="shared" si="13"/>
        <v>-0.24341351660939575</v>
      </c>
      <c r="I195" s="17">
        <f t="shared" si="14"/>
        <v>0.99756586483390608</v>
      </c>
      <c r="J195" s="20">
        <v>44781</v>
      </c>
      <c r="K195" s="38">
        <v>17401.5</v>
      </c>
      <c r="L195" s="2">
        <v>17548.8</v>
      </c>
      <c r="M195" s="2">
        <v>17359.75</v>
      </c>
      <c r="N195" s="2">
        <v>17525.099999999999</v>
      </c>
      <c r="O195" s="2">
        <v>256994113</v>
      </c>
      <c r="P195" s="2">
        <f t="shared" si="15"/>
        <v>7.3343871245867822E-3</v>
      </c>
      <c r="Q195" s="17">
        <f t="shared" si="16"/>
        <v>0.7334387124586782</v>
      </c>
      <c r="R195" s="5">
        <f t="shared" si="17"/>
        <v>1.0073343871245868</v>
      </c>
    </row>
    <row r="196" spans="1:18" x14ac:dyDescent="0.3">
      <c r="A196" s="20">
        <v>44783</v>
      </c>
      <c r="B196" s="23">
        <v>3150</v>
      </c>
      <c r="C196" s="3">
        <v>3267.55</v>
      </c>
      <c r="D196" s="3">
        <v>3110</v>
      </c>
      <c r="E196" s="3">
        <v>3194</v>
      </c>
      <c r="F196" s="4">
        <v>97304</v>
      </c>
      <c r="G196" s="2">
        <f t="shared" si="12"/>
        <v>1.8771031689073858E-2</v>
      </c>
      <c r="H196" s="2">
        <f t="shared" si="13"/>
        <v>1.8771031689073858</v>
      </c>
      <c r="I196" s="17">
        <f t="shared" si="14"/>
        <v>1.0187710316890739</v>
      </c>
      <c r="J196" s="20">
        <v>44783</v>
      </c>
      <c r="K196" s="38">
        <v>17566.099999999999</v>
      </c>
      <c r="L196" s="2">
        <v>17566.099999999999</v>
      </c>
      <c r="M196" s="2">
        <v>17442.8</v>
      </c>
      <c r="N196" s="2">
        <v>17534.75</v>
      </c>
      <c r="O196" s="2">
        <v>312716544</v>
      </c>
      <c r="P196" s="2">
        <f t="shared" si="15"/>
        <v>5.5063879806685587E-4</v>
      </c>
      <c r="Q196" s="17">
        <f t="shared" si="16"/>
        <v>5.5063879806685589E-2</v>
      </c>
      <c r="R196" s="5">
        <f t="shared" si="17"/>
        <v>1.0005506387980669</v>
      </c>
    </row>
    <row r="197" spans="1:18" x14ac:dyDescent="0.3">
      <c r="A197" s="20">
        <v>44784</v>
      </c>
      <c r="B197" s="23">
        <v>3220</v>
      </c>
      <c r="C197" s="3">
        <v>3235</v>
      </c>
      <c r="D197" s="3">
        <v>3162</v>
      </c>
      <c r="E197" s="3">
        <v>3220.5</v>
      </c>
      <c r="F197" s="4">
        <v>46947</v>
      </c>
      <c r="G197" s="2">
        <f t="shared" ref="G197:G260" si="18">(E197-E196)/E196</f>
        <v>8.2968065122103942E-3</v>
      </c>
      <c r="H197" s="2">
        <f t="shared" ref="H197:H260" si="19">G197*100</f>
        <v>0.8296806512210394</v>
      </c>
      <c r="I197" s="17">
        <f t="shared" ref="I197:I260" si="20">1+G197</f>
        <v>1.0082968065122104</v>
      </c>
      <c r="J197" s="20">
        <v>44784</v>
      </c>
      <c r="K197" s="38">
        <v>17711.650000000001</v>
      </c>
      <c r="L197" s="2">
        <v>17719.3</v>
      </c>
      <c r="M197" s="2">
        <v>17631.95</v>
      </c>
      <c r="N197" s="2">
        <v>17659</v>
      </c>
      <c r="O197" s="2">
        <v>311247237</v>
      </c>
      <c r="P197" s="2">
        <f t="shared" ref="P197:P260" si="21">(N197-N196)/N196</f>
        <v>7.0859293688247619E-3</v>
      </c>
      <c r="Q197" s="17">
        <f t="shared" ref="Q197:Q260" si="22">P197*100</f>
        <v>0.70859293688247615</v>
      </c>
      <c r="R197" s="5">
        <f t="shared" ref="R197:R260" si="23">1+P197</f>
        <v>1.0070859293688248</v>
      </c>
    </row>
    <row r="198" spans="1:18" x14ac:dyDescent="0.3">
      <c r="A198" s="20">
        <v>44785</v>
      </c>
      <c r="B198" s="23">
        <v>3215</v>
      </c>
      <c r="C198" s="3">
        <v>3225</v>
      </c>
      <c r="D198" s="3">
        <v>3141.95</v>
      </c>
      <c r="E198" s="3">
        <v>3163.15</v>
      </c>
      <c r="F198" s="4">
        <v>28700</v>
      </c>
      <c r="G198" s="2">
        <f t="shared" si="18"/>
        <v>-1.7807793820835246E-2</v>
      </c>
      <c r="H198" s="2">
        <f t="shared" si="19"/>
        <v>-1.7807793820835245</v>
      </c>
      <c r="I198" s="17">
        <f t="shared" si="20"/>
        <v>0.98219220617916481</v>
      </c>
      <c r="J198" s="20">
        <v>44785</v>
      </c>
      <c r="K198" s="38">
        <v>17659.650000000001</v>
      </c>
      <c r="L198" s="2">
        <v>17724.650000000001</v>
      </c>
      <c r="M198" s="2">
        <v>17597.849999999999</v>
      </c>
      <c r="N198" s="2">
        <v>17698.150000000001</v>
      </c>
      <c r="O198" s="2">
        <v>303872483</v>
      </c>
      <c r="P198" s="2">
        <f t="shared" si="21"/>
        <v>2.2169998301150378E-3</v>
      </c>
      <c r="Q198" s="17">
        <f t="shared" si="22"/>
        <v>0.22169998301150379</v>
      </c>
      <c r="R198" s="5">
        <f t="shared" si="23"/>
        <v>1.0022169998301151</v>
      </c>
    </row>
    <row r="199" spans="1:18" x14ac:dyDescent="0.3">
      <c r="A199" s="20">
        <v>44789</v>
      </c>
      <c r="B199" s="23">
        <v>3163.15</v>
      </c>
      <c r="C199" s="3">
        <v>3349</v>
      </c>
      <c r="D199" s="3">
        <v>3163.15</v>
      </c>
      <c r="E199" s="3">
        <v>3302.95</v>
      </c>
      <c r="F199" s="4">
        <v>175615</v>
      </c>
      <c r="G199" s="2">
        <f t="shared" si="18"/>
        <v>4.4196449741555011E-2</v>
      </c>
      <c r="H199" s="2">
        <f t="shared" si="19"/>
        <v>4.4196449741555011</v>
      </c>
      <c r="I199" s="17">
        <f t="shared" si="20"/>
        <v>1.044196449741555</v>
      </c>
      <c r="J199" s="20">
        <v>44789</v>
      </c>
      <c r="K199" s="38">
        <v>17797.2</v>
      </c>
      <c r="L199" s="2">
        <v>17839.099999999999</v>
      </c>
      <c r="M199" s="2">
        <v>17764.05</v>
      </c>
      <c r="N199" s="2">
        <v>17825.25</v>
      </c>
      <c r="O199" s="2">
        <v>278042725</v>
      </c>
      <c r="P199" s="2">
        <f t="shared" si="21"/>
        <v>7.181541573554215E-3</v>
      </c>
      <c r="Q199" s="17">
        <f t="shared" si="22"/>
        <v>0.71815415735542154</v>
      </c>
      <c r="R199" s="5">
        <f t="shared" si="23"/>
        <v>1.0071815415735541</v>
      </c>
    </row>
    <row r="200" spans="1:18" x14ac:dyDescent="0.3">
      <c r="A200" s="20">
        <v>44790</v>
      </c>
      <c r="B200" s="23">
        <v>3315</v>
      </c>
      <c r="C200" s="3">
        <v>3378.1</v>
      </c>
      <c r="D200" s="3">
        <v>3291.2</v>
      </c>
      <c r="E200" s="3">
        <v>3298.9</v>
      </c>
      <c r="F200" s="4">
        <v>69909</v>
      </c>
      <c r="G200" s="2">
        <f t="shared" si="18"/>
        <v>-1.2261765997062407E-3</v>
      </c>
      <c r="H200" s="2">
        <f t="shared" si="19"/>
        <v>-0.12261765997062407</v>
      </c>
      <c r="I200" s="17">
        <f t="shared" si="20"/>
        <v>0.99877382340029375</v>
      </c>
      <c r="J200" s="20">
        <v>44790</v>
      </c>
      <c r="K200" s="38">
        <v>17868.150000000001</v>
      </c>
      <c r="L200" s="2">
        <v>17965.95</v>
      </c>
      <c r="M200" s="2">
        <v>17833.349999999999</v>
      </c>
      <c r="N200" s="2">
        <v>17944.25</v>
      </c>
      <c r="O200" s="2">
        <v>262768582</v>
      </c>
      <c r="P200" s="2">
        <f t="shared" si="21"/>
        <v>6.675923198833116E-3</v>
      </c>
      <c r="Q200" s="17">
        <f t="shared" si="22"/>
        <v>0.66759231988331158</v>
      </c>
      <c r="R200" s="5">
        <f t="shared" si="23"/>
        <v>1.0066759231988331</v>
      </c>
    </row>
    <row r="201" spans="1:18" x14ac:dyDescent="0.3">
      <c r="A201" s="20">
        <v>44791</v>
      </c>
      <c r="B201" s="23">
        <v>3300</v>
      </c>
      <c r="C201" s="3">
        <v>3402.3</v>
      </c>
      <c r="D201" s="3">
        <v>3292.1</v>
      </c>
      <c r="E201" s="3">
        <v>3386.4</v>
      </c>
      <c r="F201" s="4">
        <v>54499</v>
      </c>
      <c r="G201" s="2">
        <f t="shared" si="18"/>
        <v>2.6523992846100214E-2</v>
      </c>
      <c r="H201" s="2">
        <f t="shared" si="19"/>
        <v>2.6523992846100213</v>
      </c>
      <c r="I201" s="17">
        <f t="shared" si="20"/>
        <v>1.0265239928461003</v>
      </c>
      <c r="J201" s="20">
        <v>44791</v>
      </c>
      <c r="K201" s="38">
        <v>17898.650000000001</v>
      </c>
      <c r="L201" s="2">
        <v>17968.45</v>
      </c>
      <c r="M201" s="2">
        <v>17852.05</v>
      </c>
      <c r="N201" s="2">
        <v>17956.5</v>
      </c>
      <c r="O201" s="2">
        <v>263914197</v>
      </c>
      <c r="P201" s="2">
        <f t="shared" si="21"/>
        <v>6.8266993605193866E-4</v>
      </c>
      <c r="Q201" s="17">
        <f t="shared" si="22"/>
        <v>6.8266993605193865E-2</v>
      </c>
      <c r="R201" s="5">
        <f t="shared" si="23"/>
        <v>1.000682669936052</v>
      </c>
    </row>
    <row r="202" spans="1:18" x14ac:dyDescent="0.3">
      <c r="A202" s="20">
        <v>44792</v>
      </c>
      <c r="B202" s="23">
        <v>3400</v>
      </c>
      <c r="C202" s="3">
        <v>3448.5</v>
      </c>
      <c r="D202" s="3">
        <v>3395</v>
      </c>
      <c r="E202" s="3">
        <v>3418.65</v>
      </c>
      <c r="F202" s="4">
        <v>41708</v>
      </c>
      <c r="G202" s="2">
        <f t="shared" si="18"/>
        <v>9.5233876683203395E-3</v>
      </c>
      <c r="H202" s="2">
        <f t="shared" si="19"/>
        <v>0.952338766832034</v>
      </c>
      <c r="I202" s="17">
        <f t="shared" si="20"/>
        <v>1.0095233876683203</v>
      </c>
      <c r="J202" s="20">
        <v>44792</v>
      </c>
      <c r="K202" s="38">
        <v>17966.55</v>
      </c>
      <c r="L202" s="2">
        <v>17992.2</v>
      </c>
      <c r="M202" s="2">
        <v>17710.75</v>
      </c>
      <c r="N202" s="2">
        <v>17758.45</v>
      </c>
      <c r="O202" s="2">
        <v>295627263</v>
      </c>
      <c r="P202" s="2">
        <f t="shared" si="21"/>
        <v>-1.102943223902204E-2</v>
      </c>
      <c r="Q202" s="17">
        <f t="shared" si="22"/>
        <v>-1.1029432239022041</v>
      </c>
      <c r="R202" s="5">
        <f t="shared" si="23"/>
        <v>0.98897056776097791</v>
      </c>
    </row>
    <row r="203" spans="1:18" x14ac:dyDescent="0.3">
      <c r="A203" s="20">
        <v>44795</v>
      </c>
      <c r="B203" s="23">
        <v>3395</v>
      </c>
      <c r="C203" s="3">
        <v>3448.85</v>
      </c>
      <c r="D203" s="3">
        <v>3333.75</v>
      </c>
      <c r="E203" s="3">
        <v>3420</v>
      </c>
      <c r="F203" s="4">
        <v>55064</v>
      </c>
      <c r="G203" s="2">
        <f t="shared" si="18"/>
        <v>3.9489272081081976E-4</v>
      </c>
      <c r="H203" s="2">
        <f t="shared" si="19"/>
        <v>3.9489272081081973E-2</v>
      </c>
      <c r="I203" s="17">
        <f t="shared" si="20"/>
        <v>1.0003948927208108</v>
      </c>
      <c r="J203" s="20">
        <v>44795</v>
      </c>
      <c r="K203" s="38">
        <v>17682.900000000001</v>
      </c>
      <c r="L203" s="2">
        <v>17690.05</v>
      </c>
      <c r="M203" s="2">
        <v>17467.349999999999</v>
      </c>
      <c r="N203" s="2">
        <v>17490.7</v>
      </c>
      <c r="O203" s="2">
        <v>287559133</v>
      </c>
      <c r="P203" s="2">
        <f t="shared" si="21"/>
        <v>-1.507732938403971E-2</v>
      </c>
      <c r="Q203" s="17">
        <f t="shared" si="22"/>
        <v>-1.507732938403971</v>
      </c>
      <c r="R203" s="5">
        <f t="shared" si="23"/>
        <v>0.98492267061596028</v>
      </c>
    </row>
    <row r="204" spans="1:18" x14ac:dyDescent="0.3">
      <c r="A204" s="20">
        <v>44796</v>
      </c>
      <c r="B204" s="23">
        <v>3399.1</v>
      </c>
      <c r="C204" s="3">
        <v>3449</v>
      </c>
      <c r="D204" s="3">
        <v>3369.15</v>
      </c>
      <c r="E204" s="3">
        <v>3409.7</v>
      </c>
      <c r="F204" s="4">
        <v>29727</v>
      </c>
      <c r="G204" s="2">
        <f t="shared" si="18"/>
        <v>-3.0116959064328016E-3</v>
      </c>
      <c r="H204" s="2">
        <f t="shared" si="19"/>
        <v>-0.30116959064328014</v>
      </c>
      <c r="I204" s="17">
        <f t="shared" si="20"/>
        <v>0.9969883040935672</v>
      </c>
      <c r="J204" s="20">
        <v>44796</v>
      </c>
      <c r="K204" s="38">
        <v>17357.349999999999</v>
      </c>
      <c r="L204" s="2">
        <v>17625.55</v>
      </c>
      <c r="M204" s="2">
        <v>17345.2</v>
      </c>
      <c r="N204" s="2">
        <v>17577.5</v>
      </c>
      <c r="O204" s="2">
        <v>285616338</v>
      </c>
      <c r="P204" s="2">
        <f t="shared" si="21"/>
        <v>4.9626372872440365E-3</v>
      </c>
      <c r="Q204" s="17">
        <f t="shared" si="22"/>
        <v>0.49626372872440366</v>
      </c>
      <c r="R204" s="5">
        <f t="shared" si="23"/>
        <v>1.004962637287244</v>
      </c>
    </row>
    <row r="205" spans="1:18" x14ac:dyDescent="0.3">
      <c r="A205" s="20">
        <v>44797</v>
      </c>
      <c r="B205" s="23">
        <v>3422.35</v>
      </c>
      <c r="C205" s="3">
        <v>3449</v>
      </c>
      <c r="D205" s="3">
        <v>3386.45</v>
      </c>
      <c r="E205" s="3">
        <v>3439.8</v>
      </c>
      <c r="F205" s="4">
        <v>23384</v>
      </c>
      <c r="G205" s="2">
        <f t="shared" si="18"/>
        <v>8.8277561075755535E-3</v>
      </c>
      <c r="H205" s="2">
        <f t="shared" si="19"/>
        <v>0.8827756107575554</v>
      </c>
      <c r="I205" s="17">
        <f t="shared" si="20"/>
        <v>1.0088277561075756</v>
      </c>
      <c r="J205" s="20">
        <v>44797</v>
      </c>
      <c r="K205" s="38">
        <v>17525.45</v>
      </c>
      <c r="L205" s="2">
        <v>17623.650000000001</v>
      </c>
      <c r="M205" s="2">
        <v>17499.25</v>
      </c>
      <c r="N205" s="2">
        <v>17604.95</v>
      </c>
      <c r="O205" s="2">
        <v>261953239</v>
      </c>
      <c r="P205" s="2">
        <f t="shared" si="21"/>
        <v>1.5616555255298381E-3</v>
      </c>
      <c r="Q205" s="17">
        <f t="shared" si="22"/>
        <v>0.15616555255298381</v>
      </c>
      <c r="R205" s="5">
        <f t="shared" si="23"/>
        <v>1.0015616555255298</v>
      </c>
    </row>
    <row r="206" spans="1:18" x14ac:dyDescent="0.3">
      <c r="A206" s="20">
        <v>44798</v>
      </c>
      <c r="B206" s="23">
        <v>3444.95</v>
      </c>
      <c r="C206" s="3">
        <v>3559.5</v>
      </c>
      <c r="D206" s="3">
        <v>3372.15</v>
      </c>
      <c r="E206" s="3">
        <v>3430.7</v>
      </c>
      <c r="F206" s="4">
        <v>73984</v>
      </c>
      <c r="G206" s="2">
        <f t="shared" si="18"/>
        <v>-2.6455026455027512E-3</v>
      </c>
      <c r="H206" s="2">
        <f t="shared" si="19"/>
        <v>-0.26455026455027514</v>
      </c>
      <c r="I206" s="17">
        <f t="shared" si="20"/>
        <v>0.99735449735449722</v>
      </c>
      <c r="J206" s="20">
        <v>44798</v>
      </c>
      <c r="K206" s="38">
        <v>17679</v>
      </c>
      <c r="L206" s="2">
        <v>17726.5</v>
      </c>
      <c r="M206" s="2">
        <v>17487.45</v>
      </c>
      <c r="N206" s="2">
        <v>17522.45</v>
      </c>
      <c r="O206" s="2">
        <v>230181848</v>
      </c>
      <c r="P206" s="2">
        <f t="shared" si="21"/>
        <v>-4.6861820113093195E-3</v>
      </c>
      <c r="Q206" s="17">
        <f t="shared" si="22"/>
        <v>-0.46861820113093194</v>
      </c>
      <c r="R206" s="5">
        <f t="shared" si="23"/>
        <v>0.99531381798869067</v>
      </c>
    </row>
    <row r="207" spans="1:18" x14ac:dyDescent="0.3">
      <c r="A207" s="20">
        <v>44799</v>
      </c>
      <c r="B207" s="23">
        <v>3449</v>
      </c>
      <c r="C207" s="3">
        <v>3451.05</v>
      </c>
      <c r="D207" s="3">
        <v>3310.1</v>
      </c>
      <c r="E207" s="3">
        <v>3345.95</v>
      </c>
      <c r="F207" s="4">
        <v>70203</v>
      </c>
      <c r="G207" s="2">
        <f t="shared" si="18"/>
        <v>-2.4703413297577755E-2</v>
      </c>
      <c r="H207" s="2">
        <f t="shared" si="19"/>
        <v>-2.4703413297577757</v>
      </c>
      <c r="I207" s="17">
        <f t="shared" si="20"/>
        <v>0.97529658670242225</v>
      </c>
      <c r="J207" s="20">
        <v>44799</v>
      </c>
      <c r="K207" s="38">
        <v>17619.3</v>
      </c>
      <c r="L207" s="2">
        <v>17685.849999999999</v>
      </c>
      <c r="M207" s="2">
        <v>17519.349999999999</v>
      </c>
      <c r="N207" s="2">
        <v>17558.900000000001</v>
      </c>
      <c r="O207" s="2">
        <v>266636238</v>
      </c>
      <c r="P207" s="2">
        <f t="shared" si="21"/>
        <v>2.0801885581069272E-3</v>
      </c>
      <c r="Q207" s="17">
        <f t="shared" si="22"/>
        <v>0.20801885581069271</v>
      </c>
      <c r="R207" s="5">
        <f t="shared" si="23"/>
        <v>1.002080188558107</v>
      </c>
    </row>
    <row r="208" spans="1:18" x14ac:dyDescent="0.3">
      <c r="A208" s="20">
        <v>44802</v>
      </c>
      <c r="B208" s="23">
        <v>3340</v>
      </c>
      <c r="C208" s="3">
        <v>3414.35</v>
      </c>
      <c r="D208" s="3">
        <v>3278</v>
      </c>
      <c r="E208" s="3">
        <v>3300.4</v>
      </c>
      <c r="F208" s="4">
        <v>45509</v>
      </c>
      <c r="G208" s="2">
        <f t="shared" si="18"/>
        <v>-1.3613473004677216E-2</v>
      </c>
      <c r="H208" s="2">
        <f t="shared" si="19"/>
        <v>-1.3613473004677217</v>
      </c>
      <c r="I208" s="17">
        <f t="shared" si="20"/>
        <v>0.98638652699532281</v>
      </c>
      <c r="J208" s="20">
        <v>44802</v>
      </c>
      <c r="K208" s="38">
        <v>17188.650000000001</v>
      </c>
      <c r="L208" s="2">
        <v>17380.150000000001</v>
      </c>
      <c r="M208" s="2">
        <v>17166.2</v>
      </c>
      <c r="N208" s="2">
        <v>17312.900000000001</v>
      </c>
      <c r="O208" s="2">
        <v>244854637</v>
      </c>
      <c r="P208" s="2">
        <f t="shared" si="21"/>
        <v>-1.4009989236227781E-2</v>
      </c>
      <c r="Q208" s="17">
        <f t="shared" si="22"/>
        <v>-1.400998923622778</v>
      </c>
      <c r="R208" s="5">
        <f t="shared" si="23"/>
        <v>0.98599001076377224</v>
      </c>
    </row>
    <row r="209" spans="1:18" x14ac:dyDescent="0.3">
      <c r="A209" s="20">
        <v>44803</v>
      </c>
      <c r="B209" s="23">
        <v>3330.25</v>
      </c>
      <c r="C209" s="3">
        <v>3354.95</v>
      </c>
      <c r="D209" s="3">
        <v>3282.2</v>
      </c>
      <c r="E209" s="3">
        <v>3331.9</v>
      </c>
      <c r="F209" s="4">
        <v>33069</v>
      </c>
      <c r="G209" s="2">
        <f t="shared" si="18"/>
        <v>9.544297660889588E-3</v>
      </c>
      <c r="H209" s="2">
        <f t="shared" si="19"/>
        <v>0.9544297660889588</v>
      </c>
      <c r="I209" s="17">
        <f t="shared" si="20"/>
        <v>1.0095442976608895</v>
      </c>
      <c r="J209" s="20">
        <v>44803</v>
      </c>
      <c r="K209" s="38">
        <v>17414.95</v>
      </c>
      <c r="L209" s="2">
        <v>17777.650000000001</v>
      </c>
      <c r="M209" s="2">
        <v>17401.5</v>
      </c>
      <c r="N209" s="2">
        <v>17759.3</v>
      </c>
      <c r="O209" s="2">
        <v>324687477</v>
      </c>
      <c r="P209" s="2">
        <f t="shared" si="21"/>
        <v>2.5784241808131381E-2</v>
      </c>
      <c r="Q209" s="17">
        <f t="shared" si="22"/>
        <v>2.5784241808131378</v>
      </c>
      <c r="R209" s="5">
        <f t="shared" si="23"/>
        <v>1.0257842418081313</v>
      </c>
    </row>
    <row r="210" spans="1:18" x14ac:dyDescent="0.3">
      <c r="A210" s="20">
        <v>44805</v>
      </c>
      <c r="B210" s="23">
        <v>3330</v>
      </c>
      <c r="C210" s="3">
        <v>3419</v>
      </c>
      <c r="D210" s="3">
        <v>3311.1</v>
      </c>
      <c r="E210" s="3">
        <v>3326.6</v>
      </c>
      <c r="F210" s="4">
        <v>32060</v>
      </c>
      <c r="G210" s="2">
        <f t="shared" si="18"/>
        <v>-1.5906839941175251E-3</v>
      </c>
      <c r="H210" s="2">
        <f t="shared" si="19"/>
        <v>-0.15906839941175252</v>
      </c>
      <c r="I210" s="17">
        <f t="shared" si="20"/>
        <v>0.99840931600588245</v>
      </c>
      <c r="J210" s="20">
        <v>44805</v>
      </c>
      <c r="K210" s="38">
        <v>17485.7</v>
      </c>
      <c r="L210" s="2">
        <v>17695.599999999999</v>
      </c>
      <c r="M210" s="2">
        <v>17468.45</v>
      </c>
      <c r="N210" s="2">
        <v>17542.8</v>
      </c>
      <c r="O210" s="2">
        <v>308526598</v>
      </c>
      <c r="P210" s="2">
        <f t="shared" si="21"/>
        <v>-1.219079580839335E-2</v>
      </c>
      <c r="Q210" s="17">
        <f t="shared" si="22"/>
        <v>-1.2190795808393349</v>
      </c>
      <c r="R210" s="5">
        <f t="shared" si="23"/>
        <v>0.98780920419160667</v>
      </c>
    </row>
    <row r="211" spans="1:18" x14ac:dyDescent="0.3">
      <c r="A211" s="20">
        <v>44806</v>
      </c>
      <c r="B211" s="23">
        <v>3345</v>
      </c>
      <c r="C211" s="3">
        <v>3356.4</v>
      </c>
      <c r="D211" s="3">
        <v>3280</v>
      </c>
      <c r="E211" s="3">
        <v>3334.1</v>
      </c>
      <c r="F211" s="4">
        <v>25370</v>
      </c>
      <c r="G211" s="2">
        <f t="shared" si="18"/>
        <v>2.2545541994829555E-3</v>
      </c>
      <c r="H211" s="2">
        <f t="shared" si="19"/>
        <v>0.22545541994829554</v>
      </c>
      <c r="I211" s="17">
        <f t="shared" si="20"/>
        <v>1.0022545541994829</v>
      </c>
      <c r="J211" s="20">
        <v>44806</v>
      </c>
      <c r="K211" s="38">
        <v>17598.400000000001</v>
      </c>
      <c r="L211" s="2">
        <v>17643.849999999999</v>
      </c>
      <c r="M211" s="2">
        <v>17476.45</v>
      </c>
      <c r="N211" s="2">
        <v>17539.45</v>
      </c>
      <c r="O211" s="2">
        <v>256268616</v>
      </c>
      <c r="P211" s="2">
        <f t="shared" si="21"/>
        <v>-1.909615340765753E-4</v>
      </c>
      <c r="Q211" s="17">
        <f t="shared" si="22"/>
        <v>-1.909615340765753E-2</v>
      </c>
      <c r="R211" s="5">
        <f t="shared" si="23"/>
        <v>0.99980903846592339</v>
      </c>
    </row>
    <row r="212" spans="1:18" x14ac:dyDescent="0.3">
      <c r="A212" s="20">
        <v>44809</v>
      </c>
      <c r="B212" s="23">
        <v>3366.9</v>
      </c>
      <c r="C212" s="3">
        <v>3588.5</v>
      </c>
      <c r="D212" s="3">
        <v>3366.9</v>
      </c>
      <c r="E212" s="3">
        <v>3494.55</v>
      </c>
      <c r="F212" s="4">
        <v>81089</v>
      </c>
      <c r="G212" s="2">
        <f t="shared" si="18"/>
        <v>4.8123931495756056E-2</v>
      </c>
      <c r="H212" s="2">
        <f t="shared" si="19"/>
        <v>4.8123931495756054</v>
      </c>
      <c r="I212" s="17">
        <f t="shared" si="20"/>
        <v>1.048123931495756</v>
      </c>
      <c r="J212" s="20">
        <v>44809</v>
      </c>
      <c r="K212" s="38">
        <v>17546.45</v>
      </c>
      <c r="L212" s="2">
        <v>17683.150000000001</v>
      </c>
      <c r="M212" s="2">
        <v>17540.349999999999</v>
      </c>
      <c r="N212" s="2">
        <v>17665.8</v>
      </c>
      <c r="O212" s="2">
        <v>230309013</v>
      </c>
      <c r="P212" s="2">
        <f t="shared" si="21"/>
        <v>7.2037606652431254E-3</v>
      </c>
      <c r="Q212" s="17">
        <f t="shared" si="22"/>
        <v>0.72037606652431252</v>
      </c>
      <c r="R212" s="5">
        <f t="shared" si="23"/>
        <v>1.0072037606652431</v>
      </c>
    </row>
    <row r="213" spans="1:18" x14ac:dyDescent="0.3">
      <c r="A213" s="20">
        <v>44810</v>
      </c>
      <c r="B213" s="23">
        <v>3535</v>
      </c>
      <c r="C213" s="3">
        <v>3549</v>
      </c>
      <c r="D213" s="3">
        <v>3441.1</v>
      </c>
      <c r="E213" s="3">
        <v>3467</v>
      </c>
      <c r="F213" s="4">
        <v>42661</v>
      </c>
      <c r="G213" s="2">
        <f t="shared" si="18"/>
        <v>-7.8837046257744722E-3</v>
      </c>
      <c r="H213" s="2">
        <f t="shared" si="19"/>
        <v>-0.78837046257744725</v>
      </c>
      <c r="I213" s="17">
        <f t="shared" si="20"/>
        <v>0.99211629537422552</v>
      </c>
      <c r="J213" s="20">
        <v>44810</v>
      </c>
      <c r="K213" s="38">
        <v>17695.7</v>
      </c>
      <c r="L213" s="2">
        <v>17764.650000000001</v>
      </c>
      <c r="M213" s="2">
        <v>17587.650000000001</v>
      </c>
      <c r="N213" s="2">
        <v>17655.599999999999</v>
      </c>
      <c r="O213" s="2">
        <v>251204527</v>
      </c>
      <c r="P213" s="2">
        <f t="shared" si="21"/>
        <v>-5.7738681520229645E-4</v>
      </c>
      <c r="Q213" s="17">
        <f t="shared" si="22"/>
        <v>-5.7738681520229644E-2</v>
      </c>
      <c r="R213" s="5">
        <f t="shared" si="23"/>
        <v>0.99942261318479775</v>
      </c>
    </row>
    <row r="214" spans="1:18" x14ac:dyDescent="0.3">
      <c r="A214" s="20">
        <v>44811</v>
      </c>
      <c r="B214" s="23">
        <v>3480</v>
      </c>
      <c r="C214" s="3">
        <v>3510.35</v>
      </c>
      <c r="D214" s="3">
        <v>3440</v>
      </c>
      <c r="E214" s="3">
        <v>3452.05</v>
      </c>
      <c r="F214" s="4">
        <v>28471</v>
      </c>
      <c r="G214" s="2">
        <f t="shared" si="18"/>
        <v>-4.3120853764060619E-3</v>
      </c>
      <c r="H214" s="2">
        <f t="shared" si="19"/>
        <v>-0.43120853764060618</v>
      </c>
      <c r="I214" s="17">
        <f t="shared" si="20"/>
        <v>0.99568791462359396</v>
      </c>
      <c r="J214" s="20">
        <v>44811</v>
      </c>
      <c r="K214" s="38">
        <v>17519.400000000001</v>
      </c>
      <c r="L214" s="2">
        <v>17650.75</v>
      </c>
      <c r="M214" s="2">
        <v>17484.3</v>
      </c>
      <c r="N214" s="2">
        <v>17624.400000000001</v>
      </c>
      <c r="O214" s="2">
        <v>354137885</v>
      </c>
      <c r="P214" s="2">
        <f t="shared" si="21"/>
        <v>-1.7671447019640845E-3</v>
      </c>
      <c r="Q214" s="17">
        <f t="shared" si="22"/>
        <v>-0.17671447019640846</v>
      </c>
      <c r="R214" s="5">
        <f t="shared" si="23"/>
        <v>0.99823285529803596</v>
      </c>
    </row>
    <row r="215" spans="1:18" x14ac:dyDescent="0.3">
      <c r="A215" s="20">
        <v>44812</v>
      </c>
      <c r="B215" s="23">
        <v>3452.05</v>
      </c>
      <c r="C215" s="3">
        <v>3491.4</v>
      </c>
      <c r="D215" s="3">
        <v>3441</v>
      </c>
      <c r="E215" s="3">
        <v>3474.5</v>
      </c>
      <c r="F215" s="4">
        <v>19388</v>
      </c>
      <c r="G215" s="2">
        <f t="shared" si="18"/>
        <v>6.5033820483480298E-3</v>
      </c>
      <c r="H215" s="2">
        <f t="shared" si="19"/>
        <v>0.65033820483480298</v>
      </c>
      <c r="I215" s="17">
        <f t="shared" si="20"/>
        <v>1.006503382048348</v>
      </c>
      <c r="J215" s="20">
        <v>44812</v>
      </c>
      <c r="K215" s="38">
        <v>17748.150000000001</v>
      </c>
      <c r="L215" s="2">
        <v>17807.650000000001</v>
      </c>
      <c r="M215" s="2">
        <v>17691.95</v>
      </c>
      <c r="N215" s="2">
        <v>17798.75</v>
      </c>
      <c r="O215" s="2">
        <v>279845682</v>
      </c>
      <c r="P215" s="2">
        <f t="shared" si="21"/>
        <v>9.8925353487210078E-3</v>
      </c>
      <c r="Q215" s="17">
        <f t="shared" si="22"/>
        <v>0.98925353487210077</v>
      </c>
      <c r="R215" s="5">
        <f t="shared" si="23"/>
        <v>1.0098925353487209</v>
      </c>
    </row>
    <row r="216" spans="1:18" x14ac:dyDescent="0.3">
      <c r="A216" s="20">
        <v>44813</v>
      </c>
      <c r="B216" s="23">
        <v>3492.8</v>
      </c>
      <c r="C216" s="3">
        <v>3600</v>
      </c>
      <c r="D216" s="3">
        <v>3484</v>
      </c>
      <c r="E216" s="3">
        <v>3549.05</v>
      </c>
      <c r="F216" s="4">
        <v>57761</v>
      </c>
      <c r="G216" s="2">
        <f t="shared" si="18"/>
        <v>2.1456324651028976E-2</v>
      </c>
      <c r="H216" s="2">
        <f t="shared" si="19"/>
        <v>2.1456324651028975</v>
      </c>
      <c r="I216" s="17">
        <f t="shared" si="20"/>
        <v>1.0214563246510289</v>
      </c>
      <c r="J216" s="20">
        <v>44813</v>
      </c>
      <c r="K216" s="38">
        <v>17923.349999999999</v>
      </c>
      <c r="L216" s="2">
        <v>17925.95</v>
      </c>
      <c r="M216" s="2">
        <v>17786</v>
      </c>
      <c r="N216" s="2">
        <v>17833.349999999999</v>
      </c>
      <c r="O216" s="2">
        <v>270299618</v>
      </c>
      <c r="P216" s="2">
        <f t="shared" si="21"/>
        <v>1.9439567385349278E-3</v>
      </c>
      <c r="Q216" s="17">
        <f t="shared" si="22"/>
        <v>0.19439567385349277</v>
      </c>
      <c r="R216" s="5">
        <f t="shared" si="23"/>
        <v>1.0019439567385349</v>
      </c>
    </row>
    <row r="217" spans="1:18" x14ac:dyDescent="0.3">
      <c r="A217" s="20">
        <v>44816</v>
      </c>
      <c r="B217" s="23">
        <v>3550</v>
      </c>
      <c r="C217" s="3">
        <v>3579</v>
      </c>
      <c r="D217" s="3">
        <v>3522.5</v>
      </c>
      <c r="E217" s="3">
        <v>3534.8</v>
      </c>
      <c r="F217" s="4">
        <v>25438</v>
      </c>
      <c r="G217" s="2">
        <f t="shared" si="18"/>
        <v>-4.0151589862075761E-3</v>
      </c>
      <c r="H217" s="2">
        <f t="shared" si="19"/>
        <v>-0.40151589862075759</v>
      </c>
      <c r="I217" s="17">
        <f t="shared" si="20"/>
        <v>0.99598484101379248</v>
      </c>
      <c r="J217" s="20">
        <v>44816</v>
      </c>
      <c r="K217" s="38">
        <v>17890.849999999999</v>
      </c>
      <c r="L217" s="2">
        <v>17980.55</v>
      </c>
      <c r="M217" s="2">
        <v>17889.150000000001</v>
      </c>
      <c r="N217" s="2">
        <v>17936.349999999999</v>
      </c>
      <c r="O217" s="2">
        <v>228242025</v>
      </c>
      <c r="P217" s="2">
        <f t="shared" si="21"/>
        <v>5.775695536733144E-3</v>
      </c>
      <c r="Q217" s="17">
        <f t="shared" si="22"/>
        <v>0.57756955367331442</v>
      </c>
      <c r="R217" s="5">
        <f t="shared" si="23"/>
        <v>1.0057756955367332</v>
      </c>
    </row>
    <row r="218" spans="1:18" x14ac:dyDescent="0.3">
      <c r="A218" s="20">
        <v>44817</v>
      </c>
      <c r="B218" s="23">
        <v>3564.4</v>
      </c>
      <c r="C218" s="3">
        <v>3638.95</v>
      </c>
      <c r="D218" s="3">
        <v>3551.65</v>
      </c>
      <c r="E218" s="3">
        <v>3565.9</v>
      </c>
      <c r="F218" s="4">
        <v>32148</v>
      </c>
      <c r="G218" s="2">
        <f t="shared" si="18"/>
        <v>8.7982346950322247E-3</v>
      </c>
      <c r="H218" s="2">
        <f t="shared" si="19"/>
        <v>0.87982346950322243</v>
      </c>
      <c r="I218" s="17">
        <f t="shared" si="20"/>
        <v>1.0087982346950322</v>
      </c>
      <c r="J218" s="20">
        <v>44817</v>
      </c>
      <c r="K218" s="38">
        <v>18044.45</v>
      </c>
      <c r="L218" s="2">
        <v>18088.3</v>
      </c>
      <c r="M218" s="2">
        <v>18015.45</v>
      </c>
      <c r="N218" s="2">
        <v>18070.05</v>
      </c>
      <c r="O218" s="2">
        <v>259922741</v>
      </c>
      <c r="P218" s="2">
        <f t="shared" si="21"/>
        <v>7.4541364324403094E-3</v>
      </c>
      <c r="Q218" s="17">
        <f t="shared" si="22"/>
        <v>0.74541364324403092</v>
      </c>
      <c r="R218" s="5">
        <f t="shared" si="23"/>
        <v>1.0074541364324403</v>
      </c>
    </row>
    <row r="219" spans="1:18" x14ac:dyDescent="0.3">
      <c r="A219" s="20">
        <v>44818</v>
      </c>
      <c r="B219" s="23">
        <v>3544.6</v>
      </c>
      <c r="C219" s="3">
        <v>3560.05</v>
      </c>
      <c r="D219" s="3">
        <v>3521.75</v>
      </c>
      <c r="E219" s="3">
        <v>3549.45</v>
      </c>
      <c r="F219" s="4">
        <v>35481</v>
      </c>
      <c r="G219" s="2">
        <f t="shared" si="18"/>
        <v>-4.6131411424886488E-3</v>
      </c>
      <c r="H219" s="2">
        <f t="shared" si="19"/>
        <v>-0.46131411424886487</v>
      </c>
      <c r="I219" s="17">
        <f t="shared" si="20"/>
        <v>0.99538685885751133</v>
      </c>
      <c r="J219" s="20">
        <v>44818</v>
      </c>
      <c r="K219" s="38">
        <v>17771.150000000001</v>
      </c>
      <c r="L219" s="2">
        <v>18091.55</v>
      </c>
      <c r="M219" s="2">
        <v>17771.150000000001</v>
      </c>
      <c r="N219" s="2">
        <v>18003.75</v>
      </c>
      <c r="O219" s="2">
        <v>365866933</v>
      </c>
      <c r="P219" s="2">
        <f t="shared" si="21"/>
        <v>-3.6690545958643875E-3</v>
      </c>
      <c r="Q219" s="17">
        <f t="shared" si="22"/>
        <v>-0.36690545958643878</v>
      </c>
      <c r="R219" s="5">
        <f t="shared" si="23"/>
        <v>0.99633094540413558</v>
      </c>
    </row>
    <row r="220" spans="1:18" x14ac:dyDescent="0.3">
      <c r="A220" s="20">
        <v>44819</v>
      </c>
      <c r="B220" s="23">
        <v>3576.35</v>
      </c>
      <c r="C220" s="3">
        <v>3594</v>
      </c>
      <c r="D220" s="3">
        <v>3521</v>
      </c>
      <c r="E220" s="3">
        <v>3557.35</v>
      </c>
      <c r="F220" s="4">
        <v>40995</v>
      </c>
      <c r="G220" s="2">
        <f t="shared" si="18"/>
        <v>2.2256969389624001E-3</v>
      </c>
      <c r="H220" s="2">
        <f t="shared" si="19"/>
        <v>0.22256969389624001</v>
      </c>
      <c r="I220" s="17">
        <f t="shared" si="20"/>
        <v>1.0022256969389625</v>
      </c>
      <c r="J220" s="20">
        <v>44819</v>
      </c>
      <c r="K220" s="38">
        <v>18046.349999999999</v>
      </c>
      <c r="L220" s="2">
        <v>18096.150000000001</v>
      </c>
      <c r="M220" s="2">
        <v>17861.5</v>
      </c>
      <c r="N220" s="2">
        <v>17877.400000000001</v>
      </c>
      <c r="O220" s="2">
        <v>289637528</v>
      </c>
      <c r="P220" s="2">
        <f t="shared" si="21"/>
        <v>-7.0179823647850336E-3</v>
      </c>
      <c r="Q220" s="17">
        <f t="shared" si="22"/>
        <v>-0.70179823647850337</v>
      </c>
      <c r="R220" s="5">
        <f t="shared" si="23"/>
        <v>0.99298201763521499</v>
      </c>
    </row>
    <row r="221" spans="1:18" x14ac:dyDescent="0.3">
      <c r="A221" s="20">
        <v>44820</v>
      </c>
      <c r="B221" s="23">
        <v>3579.9</v>
      </c>
      <c r="C221" s="3">
        <v>3600</v>
      </c>
      <c r="D221" s="3">
        <v>3541</v>
      </c>
      <c r="E221" s="3">
        <v>3578.75</v>
      </c>
      <c r="F221" s="4">
        <v>47894</v>
      </c>
      <c r="G221" s="2">
        <f t="shared" si="18"/>
        <v>6.0157139443687271E-3</v>
      </c>
      <c r="H221" s="2">
        <f t="shared" si="19"/>
        <v>0.60157139443687269</v>
      </c>
      <c r="I221" s="17">
        <f t="shared" si="20"/>
        <v>1.0060157139443686</v>
      </c>
      <c r="J221" s="20">
        <v>44820</v>
      </c>
      <c r="K221" s="38">
        <v>17796.8</v>
      </c>
      <c r="L221" s="2">
        <v>17820.05</v>
      </c>
      <c r="M221" s="2">
        <v>17497.25</v>
      </c>
      <c r="N221" s="2">
        <v>17530.849999999999</v>
      </c>
      <c r="O221" s="2">
        <v>468464263</v>
      </c>
      <c r="P221" s="2">
        <f t="shared" si="21"/>
        <v>-1.9384809871681726E-2</v>
      </c>
      <c r="Q221" s="17">
        <f t="shared" si="22"/>
        <v>-1.9384809871681725</v>
      </c>
      <c r="R221" s="5">
        <f t="shared" si="23"/>
        <v>0.98061519012831833</v>
      </c>
    </row>
    <row r="222" spans="1:18" x14ac:dyDescent="0.3">
      <c r="A222" s="20">
        <v>44823</v>
      </c>
      <c r="B222" s="23">
        <v>3605.75</v>
      </c>
      <c r="C222" s="3">
        <v>3649.5</v>
      </c>
      <c r="D222" s="3">
        <v>3541</v>
      </c>
      <c r="E222" s="3">
        <v>3643.95</v>
      </c>
      <c r="F222" s="4">
        <v>67226</v>
      </c>
      <c r="G222" s="2">
        <f t="shared" si="18"/>
        <v>1.8218651763883986E-2</v>
      </c>
      <c r="H222" s="2">
        <f t="shared" si="19"/>
        <v>1.8218651763883986</v>
      </c>
      <c r="I222" s="17">
        <f t="shared" si="20"/>
        <v>1.018218651763884</v>
      </c>
      <c r="J222" s="20">
        <v>44823</v>
      </c>
      <c r="K222" s="38">
        <v>17540.650000000001</v>
      </c>
      <c r="L222" s="2">
        <v>17667.2</v>
      </c>
      <c r="M222" s="2">
        <v>17429.7</v>
      </c>
      <c r="N222" s="2">
        <v>17622.25</v>
      </c>
      <c r="O222" s="2">
        <v>258329581</v>
      </c>
      <c r="P222" s="2">
        <f t="shared" si="21"/>
        <v>5.2136661941663675E-3</v>
      </c>
      <c r="Q222" s="17">
        <f t="shared" si="22"/>
        <v>0.52136661941663676</v>
      </c>
      <c r="R222" s="5">
        <f t="shared" si="23"/>
        <v>1.0052136661941664</v>
      </c>
    </row>
    <row r="223" spans="1:18" x14ac:dyDescent="0.3">
      <c r="A223" s="20">
        <v>44824</v>
      </c>
      <c r="B223" s="23">
        <v>3653</v>
      </c>
      <c r="C223" s="3">
        <v>3940</v>
      </c>
      <c r="D223" s="3">
        <v>3653</v>
      </c>
      <c r="E223" s="3">
        <v>3851.45</v>
      </c>
      <c r="F223" s="4">
        <v>189105</v>
      </c>
      <c r="G223" s="2">
        <f t="shared" si="18"/>
        <v>5.6943701203364484E-2</v>
      </c>
      <c r="H223" s="2">
        <f t="shared" si="19"/>
        <v>5.6943701203364485</v>
      </c>
      <c r="I223" s="17">
        <f t="shared" si="20"/>
        <v>1.0569437012033644</v>
      </c>
      <c r="J223" s="20">
        <v>44824</v>
      </c>
      <c r="K223" s="38">
        <v>17770.400000000001</v>
      </c>
      <c r="L223" s="2">
        <v>17919.3</v>
      </c>
      <c r="M223" s="2">
        <v>17744.400000000001</v>
      </c>
      <c r="N223" s="2">
        <v>17816.25</v>
      </c>
      <c r="O223" s="2">
        <v>263100874</v>
      </c>
      <c r="P223" s="2">
        <f t="shared" si="21"/>
        <v>1.1008809885230319E-2</v>
      </c>
      <c r="Q223" s="17">
        <f t="shared" si="22"/>
        <v>1.100880988523032</v>
      </c>
      <c r="R223" s="5">
        <f t="shared" si="23"/>
        <v>1.0110088098852303</v>
      </c>
    </row>
    <row r="224" spans="1:18" x14ac:dyDescent="0.3">
      <c r="A224" s="20">
        <v>44825</v>
      </c>
      <c r="B224" s="23">
        <v>3899</v>
      </c>
      <c r="C224" s="3">
        <v>3923.9</v>
      </c>
      <c r="D224" s="3">
        <v>3801</v>
      </c>
      <c r="E224" s="3">
        <v>3851.9</v>
      </c>
      <c r="F224" s="4">
        <v>72389</v>
      </c>
      <c r="G224" s="2">
        <f t="shared" si="18"/>
        <v>1.1683911254210047E-4</v>
      </c>
      <c r="H224" s="2">
        <f t="shared" si="19"/>
        <v>1.1683911254210047E-2</v>
      </c>
      <c r="I224" s="17">
        <f t="shared" si="20"/>
        <v>1.0001168391125421</v>
      </c>
      <c r="J224" s="20">
        <v>44825</v>
      </c>
      <c r="K224" s="38">
        <v>17766.349999999999</v>
      </c>
      <c r="L224" s="2">
        <v>17838.7</v>
      </c>
      <c r="M224" s="2">
        <v>17663.599999999999</v>
      </c>
      <c r="N224" s="2">
        <v>17718.349999999999</v>
      </c>
      <c r="O224" s="2">
        <v>245532498</v>
      </c>
      <c r="P224" s="2">
        <f t="shared" si="21"/>
        <v>-5.4949835122431179E-3</v>
      </c>
      <c r="Q224" s="17">
        <f t="shared" si="22"/>
        <v>-0.54949835122431179</v>
      </c>
      <c r="R224" s="5">
        <f t="shared" si="23"/>
        <v>0.99450501648775691</v>
      </c>
    </row>
    <row r="225" spans="1:18" x14ac:dyDescent="0.3">
      <c r="A225" s="20">
        <v>44826</v>
      </c>
      <c r="B225" s="23">
        <v>3871.2</v>
      </c>
      <c r="C225" s="3">
        <v>3880</v>
      </c>
      <c r="D225" s="3">
        <v>3801</v>
      </c>
      <c r="E225" s="3">
        <v>3814.15</v>
      </c>
      <c r="F225" s="4">
        <v>36774</v>
      </c>
      <c r="G225" s="2">
        <f t="shared" si="18"/>
        <v>-9.8003582647524599E-3</v>
      </c>
      <c r="H225" s="2">
        <f t="shared" si="19"/>
        <v>-0.98003582647524601</v>
      </c>
      <c r="I225" s="17">
        <f t="shared" si="20"/>
        <v>0.99019964173524755</v>
      </c>
      <c r="J225" s="20">
        <v>44826</v>
      </c>
      <c r="K225" s="38">
        <v>17609.650000000001</v>
      </c>
      <c r="L225" s="2">
        <v>17722.75</v>
      </c>
      <c r="M225" s="2">
        <v>17532.45</v>
      </c>
      <c r="N225" s="2">
        <v>17629.8</v>
      </c>
      <c r="O225" s="2">
        <v>284094023</v>
      </c>
      <c r="P225" s="2">
        <f t="shared" si="21"/>
        <v>-4.997643685783342E-3</v>
      </c>
      <c r="Q225" s="17">
        <f t="shared" si="22"/>
        <v>-0.49976436857833417</v>
      </c>
      <c r="R225" s="5">
        <f t="shared" si="23"/>
        <v>0.99500235631421663</v>
      </c>
    </row>
    <row r="226" spans="1:18" x14ac:dyDescent="0.3">
      <c r="A226" s="20">
        <v>44827</v>
      </c>
      <c r="B226" s="23">
        <v>3842.95</v>
      </c>
      <c r="C226" s="3">
        <v>3842.95</v>
      </c>
      <c r="D226" s="3">
        <v>3681</v>
      </c>
      <c r="E226" s="3">
        <v>3696.65</v>
      </c>
      <c r="F226" s="4">
        <v>36862</v>
      </c>
      <c r="G226" s="2">
        <f t="shared" si="18"/>
        <v>-3.0806339551407259E-2</v>
      </c>
      <c r="H226" s="2">
        <f t="shared" si="19"/>
        <v>-3.0806339551407258</v>
      </c>
      <c r="I226" s="17">
        <f t="shared" si="20"/>
        <v>0.96919366044859279</v>
      </c>
      <c r="J226" s="20">
        <v>44827</v>
      </c>
      <c r="K226" s="38">
        <v>17593.849999999999</v>
      </c>
      <c r="L226" s="2">
        <v>17642.150000000001</v>
      </c>
      <c r="M226" s="2">
        <v>17291.650000000001</v>
      </c>
      <c r="N226" s="2">
        <v>17327.349999999999</v>
      </c>
      <c r="O226" s="2">
        <v>390754862</v>
      </c>
      <c r="P226" s="2">
        <f t="shared" si="21"/>
        <v>-1.7155611521401305E-2</v>
      </c>
      <c r="Q226" s="17">
        <f t="shared" si="22"/>
        <v>-1.7155611521401306</v>
      </c>
      <c r="R226" s="5">
        <f t="shared" si="23"/>
        <v>0.98284438847859867</v>
      </c>
    </row>
    <row r="227" spans="1:18" x14ac:dyDescent="0.3">
      <c r="A227" s="20">
        <v>44830</v>
      </c>
      <c r="B227" s="23">
        <v>3663</v>
      </c>
      <c r="C227" s="3">
        <v>3686.25</v>
      </c>
      <c r="D227" s="3">
        <v>3412.75</v>
      </c>
      <c r="E227" s="3">
        <v>3441.85</v>
      </c>
      <c r="F227" s="4">
        <v>102386</v>
      </c>
      <c r="G227" s="2">
        <f t="shared" si="18"/>
        <v>-6.892727198950406E-2</v>
      </c>
      <c r="H227" s="2">
        <f t="shared" si="19"/>
        <v>-6.8927271989504062</v>
      </c>
      <c r="I227" s="17">
        <f t="shared" si="20"/>
        <v>0.9310727280104959</v>
      </c>
      <c r="J227" s="20">
        <v>44830</v>
      </c>
      <c r="K227" s="38">
        <v>17156.3</v>
      </c>
      <c r="L227" s="2">
        <v>17196.400000000001</v>
      </c>
      <c r="M227" s="2">
        <v>16978.3</v>
      </c>
      <c r="N227" s="2">
        <v>17016.3</v>
      </c>
      <c r="O227" s="2">
        <v>492002942</v>
      </c>
      <c r="P227" s="2">
        <f t="shared" si="21"/>
        <v>-1.7951388989083692E-2</v>
      </c>
      <c r="Q227" s="17">
        <f t="shared" si="22"/>
        <v>-1.7951388989083692</v>
      </c>
      <c r="R227" s="5">
        <f t="shared" si="23"/>
        <v>0.98204861101091634</v>
      </c>
    </row>
    <row r="228" spans="1:18" x14ac:dyDescent="0.3">
      <c r="A228" s="20">
        <v>44831</v>
      </c>
      <c r="B228" s="23">
        <v>3470</v>
      </c>
      <c r="C228" s="3">
        <v>3680</v>
      </c>
      <c r="D228" s="3">
        <v>3421</v>
      </c>
      <c r="E228" s="3">
        <v>3595.4</v>
      </c>
      <c r="F228" s="4">
        <v>83745</v>
      </c>
      <c r="G228" s="2">
        <f t="shared" si="18"/>
        <v>4.4612635646527357E-2</v>
      </c>
      <c r="H228" s="2">
        <f t="shared" si="19"/>
        <v>4.4612635646527359</v>
      </c>
      <c r="I228" s="17">
        <f t="shared" si="20"/>
        <v>1.0446126356465273</v>
      </c>
      <c r="J228" s="20">
        <v>44831</v>
      </c>
      <c r="K228" s="38">
        <v>17110.900000000001</v>
      </c>
      <c r="L228" s="2">
        <v>17176.45</v>
      </c>
      <c r="M228" s="2">
        <v>16942.349999999999</v>
      </c>
      <c r="N228" s="2">
        <v>17007.400000000001</v>
      </c>
      <c r="O228" s="2">
        <v>359895458</v>
      </c>
      <c r="P228" s="2">
        <f t="shared" si="21"/>
        <v>-5.2302792028806604E-4</v>
      </c>
      <c r="Q228" s="17">
        <f t="shared" si="22"/>
        <v>-5.2302792028806604E-2</v>
      </c>
      <c r="R228" s="5">
        <f t="shared" si="23"/>
        <v>0.99947697207971198</v>
      </c>
    </row>
    <row r="229" spans="1:18" x14ac:dyDescent="0.3">
      <c r="A229" s="20">
        <v>44832</v>
      </c>
      <c r="B229" s="23">
        <v>3562.7</v>
      </c>
      <c r="C229" s="3">
        <v>3684.95</v>
      </c>
      <c r="D229" s="3">
        <v>3480</v>
      </c>
      <c r="E229" s="3">
        <v>3647.6</v>
      </c>
      <c r="F229" s="4">
        <v>73135</v>
      </c>
      <c r="G229" s="2">
        <f t="shared" si="18"/>
        <v>1.4518551482449746E-2</v>
      </c>
      <c r="H229" s="2">
        <f t="shared" si="19"/>
        <v>1.4518551482449746</v>
      </c>
      <c r="I229" s="17">
        <f t="shared" si="20"/>
        <v>1.0145185514824497</v>
      </c>
      <c r="J229" s="20">
        <v>44832</v>
      </c>
      <c r="K229" s="38">
        <v>16870.55</v>
      </c>
      <c r="L229" s="2">
        <v>17037.599999999999</v>
      </c>
      <c r="M229" s="2">
        <v>16820.400000000001</v>
      </c>
      <c r="N229" s="2">
        <v>16858.599999999999</v>
      </c>
      <c r="O229" s="2">
        <v>323922457</v>
      </c>
      <c r="P229" s="2">
        <f t="shared" si="21"/>
        <v>-8.7491327304586759E-3</v>
      </c>
      <c r="Q229" s="17">
        <f t="shared" si="22"/>
        <v>-0.87491327304586763</v>
      </c>
      <c r="R229" s="5">
        <f t="shared" si="23"/>
        <v>0.99125086726954137</v>
      </c>
    </row>
    <row r="230" spans="1:18" x14ac:dyDescent="0.3">
      <c r="A230" s="20">
        <v>44833</v>
      </c>
      <c r="B230" s="23">
        <v>3715.5</v>
      </c>
      <c r="C230" s="3">
        <v>3774.9</v>
      </c>
      <c r="D230" s="3">
        <v>3581</v>
      </c>
      <c r="E230" s="3">
        <v>3745.3</v>
      </c>
      <c r="F230" s="4">
        <v>62073</v>
      </c>
      <c r="G230" s="2">
        <f t="shared" si="18"/>
        <v>2.6784735168329937E-2</v>
      </c>
      <c r="H230" s="2">
        <f t="shared" si="19"/>
        <v>2.6784735168329936</v>
      </c>
      <c r="I230" s="17">
        <f t="shared" si="20"/>
        <v>1.0267847351683299</v>
      </c>
      <c r="J230" s="20">
        <v>44833</v>
      </c>
      <c r="K230" s="38">
        <v>16993.599999999999</v>
      </c>
      <c r="L230" s="2">
        <v>17026.05</v>
      </c>
      <c r="M230" s="2">
        <v>16788.599999999999</v>
      </c>
      <c r="N230" s="2">
        <v>16818.099999999999</v>
      </c>
      <c r="O230" s="2">
        <v>340034380</v>
      </c>
      <c r="P230" s="2">
        <f t="shared" si="21"/>
        <v>-2.4023347134400248E-3</v>
      </c>
      <c r="Q230" s="17">
        <f t="shared" si="22"/>
        <v>-0.24023347134400247</v>
      </c>
      <c r="R230" s="5">
        <f t="shared" si="23"/>
        <v>0.99759766528656002</v>
      </c>
    </row>
    <row r="231" spans="1:18" x14ac:dyDescent="0.3">
      <c r="A231" s="20">
        <v>44834</v>
      </c>
      <c r="B231" s="23">
        <v>3750</v>
      </c>
      <c r="C231" s="3">
        <v>3974.95</v>
      </c>
      <c r="D231" s="3">
        <v>3719.6</v>
      </c>
      <c r="E231" s="3">
        <v>3916.8</v>
      </c>
      <c r="F231" s="4">
        <v>179007</v>
      </c>
      <c r="G231" s="2">
        <f t="shared" si="18"/>
        <v>4.5790724374549431E-2</v>
      </c>
      <c r="H231" s="2">
        <f t="shared" si="19"/>
        <v>4.5790724374549434</v>
      </c>
      <c r="I231" s="17">
        <f t="shared" si="20"/>
        <v>1.0457907243745495</v>
      </c>
      <c r="J231" s="20">
        <v>44834</v>
      </c>
      <c r="K231" s="38">
        <v>16798.05</v>
      </c>
      <c r="L231" s="2">
        <v>17187.099999999999</v>
      </c>
      <c r="M231" s="2">
        <v>16747.7</v>
      </c>
      <c r="N231" s="2">
        <v>17094.349999999999</v>
      </c>
      <c r="O231" s="2">
        <v>380204763</v>
      </c>
      <c r="P231" s="2">
        <f t="shared" si="21"/>
        <v>1.6425755584756899E-2</v>
      </c>
      <c r="Q231" s="17">
        <f t="shared" si="22"/>
        <v>1.64257555847569</v>
      </c>
      <c r="R231" s="5">
        <f t="shared" si="23"/>
        <v>1.0164257555847569</v>
      </c>
    </row>
    <row r="232" spans="1:18" x14ac:dyDescent="0.3">
      <c r="A232" s="20">
        <v>44837</v>
      </c>
      <c r="B232" s="23">
        <v>3943.8</v>
      </c>
      <c r="C232" s="3">
        <v>4046.9</v>
      </c>
      <c r="D232" s="3">
        <v>3841</v>
      </c>
      <c r="E232" s="3">
        <v>3972.55</v>
      </c>
      <c r="F232" s="4">
        <v>113509</v>
      </c>
      <c r="G232" s="2">
        <f t="shared" si="18"/>
        <v>1.4233558006535947E-2</v>
      </c>
      <c r="H232" s="2">
        <f t="shared" si="19"/>
        <v>1.4233558006535947</v>
      </c>
      <c r="I232" s="17">
        <f t="shared" si="20"/>
        <v>1.014233558006536</v>
      </c>
      <c r="J232" s="20">
        <v>44837</v>
      </c>
      <c r="K232" s="38">
        <v>17102.099999999999</v>
      </c>
      <c r="L232" s="2">
        <v>17114.650000000001</v>
      </c>
      <c r="M232" s="2">
        <v>16855.55</v>
      </c>
      <c r="N232" s="2">
        <v>16887.349999999999</v>
      </c>
      <c r="O232" s="2">
        <v>285850587</v>
      </c>
      <c r="P232" s="2">
        <f t="shared" si="21"/>
        <v>-1.2109264172080249E-2</v>
      </c>
      <c r="Q232" s="17">
        <f t="shared" si="22"/>
        <v>-1.210926417208025</v>
      </c>
      <c r="R232" s="5">
        <f t="shared" si="23"/>
        <v>0.98789073582791975</v>
      </c>
    </row>
    <row r="233" spans="1:18" x14ac:dyDescent="0.3">
      <c r="A233" s="20">
        <v>44838</v>
      </c>
      <c r="B233" s="23">
        <v>4034.95</v>
      </c>
      <c r="C233" s="3">
        <v>4047.8</v>
      </c>
      <c r="D233" s="3">
        <v>3966</v>
      </c>
      <c r="E233" s="3">
        <v>3997.2</v>
      </c>
      <c r="F233" s="4">
        <v>39922</v>
      </c>
      <c r="G233" s="2">
        <f t="shared" si="18"/>
        <v>6.2050823778176823E-3</v>
      </c>
      <c r="H233" s="2">
        <f t="shared" si="19"/>
        <v>0.62050823778176822</v>
      </c>
      <c r="I233" s="17">
        <f t="shared" si="20"/>
        <v>1.0062050823778177</v>
      </c>
      <c r="J233" s="20">
        <v>44838</v>
      </c>
      <c r="K233" s="38">
        <v>17147.45</v>
      </c>
      <c r="L233" s="2">
        <v>17287.3</v>
      </c>
      <c r="M233" s="2">
        <v>17117.3</v>
      </c>
      <c r="N233" s="2">
        <v>17274.3</v>
      </c>
      <c r="O233" s="2">
        <v>231601639</v>
      </c>
      <c r="P233" s="2">
        <f t="shared" si="21"/>
        <v>2.2913601009039355E-2</v>
      </c>
      <c r="Q233" s="17">
        <f t="shared" si="22"/>
        <v>2.2913601009039355</v>
      </c>
      <c r="R233" s="5">
        <f t="shared" si="23"/>
        <v>1.0229136010090394</v>
      </c>
    </row>
    <row r="234" spans="1:18" x14ac:dyDescent="0.3">
      <c r="A234" s="20">
        <v>44840</v>
      </c>
      <c r="B234" s="23">
        <v>4008.05</v>
      </c>
      <c r="C234" s="3">
        <v>4122.95</v>
      </c>
      <c r="D234" s="3">
        <v>3997.2</v>
      </c>
      <c r="E234" s="3">
        <v>4063.3</v>
      </c>
      <c r="F234" s="4">
        <v>61366</v>
      </c>
      <c r="G234" s="2">
        <f t="shared" si="18"/>
        <v>1.6536575602922137E-2</v>
      </c>
      <c r="H234" s="2">
        <f t="shared" si="19"/>
        <v>1.6536575602922137</v>
      </c>
      <c r="I234" s="17">
        <f t="shared" si="20"/>
        <v>1.0165365756029221</v>
      </c>
      <c r="J234" s="20">
        <v>44840</v>
      </c>
      <c r="K234" s="38">
        <v>17379.25</v>
      </c>
      <c r="L234" s="2">
        <v>17428.8</v>
      </c>
      <c r="M234" s="2">
        <v>17315.650000000001</v>
      </c>
      <c r="N234" s="2">
        <v>17331.8</v>
      </c>
      <c r="O234" s="2">
        <v>268239320</v>
      </c>
      <c r="P234" s="2">
        <f t="shared" si="21"/>
        <v>3.3286442865991675E-3</v>
      </c>
      <c r="Q234" s="17">
        <f t="shared" si="22"/>
        <v>0.33286442865991678</v>
      </c>
      <c r="R234" s="5">
        <f t="shared" si="23"/>
        <v>1.0033286442865992</v>
      </c>
    </row>
    <row r="235" spans="1:18" x14ac:dyDescent="0.3">
      <c r="A235" s="20">
        <v>44841</v>
      </c>
      <c r="B235" s="23">
        <v>4082.65</v>
      </c>
      <c r="C235" s="3">
        <v>4175.05</v>
      </c>
      <c r="D235" s="3">
        <v>4062.05</v>
      </c>
      <c r="E235" s="3">
        <v>4139.3</v>
      </c>
      <c r="F235" s="4">
        <v>108639</v>
      </c>
      <c r="G235" s="2">
        <f t="shared" si="18"/>
        <v>1.8704009056678069E-2</v>
      </c>
      <c r="H235" s="2">
        <f t="shared" si="19"/>
        <v>1.8704009056678068</v>
      </c>
      <c r="I235" s="17">
        <f t="shared" si="20"/>
        <v>1.0187040090566781</v>
      </c>
      <c r="J235" s="20">
        <v>44841</v>
      </c>
      <c r="K235" s="38">
        <v>17287.2</v>
      </c>
      <c r="L235" s="2">
        <v>17337.349999999999</v>
      </c>
      <c r="M235" s="2">
        <v>17216.95</v>
      </c>
      <c r="N235" s="2">
        <v>17314.650000000001</v>
      </c>
      <c r="O235" s="2">
        <v>216273136</v>
      </c>
      <c r="P235" s="2">
        <f t="shared" si="21"/>
        <v>-9.8951061055388466E-4</v>
      </c>
      <c r="Q235" s="17">
        <f t="shared" si="22"/>
        <v>-9.8951061055388465E-2</v>
      </c>
      <c r="R235" s="5">
        <f t="shared" si="23"/>
        <v>0.99901048938944614</v>
      </c>
    </row>
    <row r="236" spans="1:18" x14ac:dyDescent="0.3">
      <c r="A236" s="20">
        <v>44844</v>
      </c>
      <c r="B236" s="23">
        <v>4100</v>
      </c>
      <c r="C236" s="3">
        <v>4170.5</v>
      </c>
      <c r="D236" s="3">
        <v>3990</v>
      </c>
      <c r="E236" s="3">
        <v>4011.7</v>
      </c>
      <c r="F236" s="4">
        <v>79407</v>
      </c>
      <c r="G236" s="2">
        <f t="shared" si="18"/>
        <v>-3.0826468243422889E-2</v>
      </c>
      <c r="H236" s="2">
        <f t="shared" si="19"/>
        <v>-3.0826468243422891</v>
      </c>
      <c r="I236" s="17">
        <f t="shared" si="20"/>
        <v>0.96917353175657706</v>
      </c>
      <c r="J236" s="20">
        <v>44844</v>
      </c>
      <c r="K236" s="38">
        <v>17094.349999999999</v>
      </c>
      <c r="L236" s="2">
        <v>17280.150000000001</v>
      </c>
      <c r="M236" s="2">
        <v>17064.7</v>
      </c>
      <c r="N236" s="2">
        <v>17241</v>
      </c>
      <c r="O236" s="2">
        <v>234005512</v>
      </c>
      <c r="P236" s="2">
        <f t="shared" si="21"/>
        <v>-4.2536233767359695E-3</v>
      </c>
      <c r="Q236" s="17">
        <f t="shared" si="22"/>
        <v>-0.42536233767359694</v>
      </c>
      <c r="R236" s="5">
        <f t="shared" si="23"/>
        <v>0.99574637662326404</v>
      </c>
    </row>
    <row r="237" spans="1:18" x14ac:dyDescent="0.3">
      <c r="A237" s="20">
        <v>44845</v>
      </c>
      <c r="B237" s="23">
        <v>4044.35</v>
      </c>
      <c r="C237" s="3">
        <v>4048.75</v>
      </c>
      <c r="D237" s="3">
        <v>3840</v>
      </c>
      <c r="E237" s="3">
        <v>3866.75</v>
      </c>
      <c r="F237" s="4">
        <v>70626</v>
      </c>
      <c r="G237" s="2">
        <f t="shared" si="18"/>
        <v>-3.61318144427549E-2</v>
      </c>
      <c r="H237" s="2">
        <f t="shared" si="19"/>
        <v>-3.6131814442754902</v>
      </c>
      <c r="I237" s="17">
        <f t="shared" si="20"/>
        <v>0.96386818555724507</v>
      </c>
      <c r="J237" s="20">
        <v>44845</v>
      </c>
      <c r="K237" s="38">
        <v>17256.05</v>
      </c>
      <c r="L237" s="2">
        <v>17261.8</v>
      </c>
      <c r="M237" s="2">
        <v>16950.3</v>
      </c>
      <c r="N237" s="2">
        <v>16983.55</v>
      </c>
      <c r="O237" s="2">
        <v>282617982</v>
      </c>
      <c r="P237" s="2">
        <f t="shared" si="21"/>
        <v>-1.4932428513427338E-2</v>
      </c>
      <c r="Q237" s="17">
        <f t="shared" si="22"/>
        <v>-1.4932428513427338</v>
      </c>
      <c r="R237" s="5">
        <f t="shared" si="23"/>
        <v>0.98506757148657265</v>
      </c>
    </row>
    <row r="238" spans="1:18" x14ac:dyDescent="0.3">
      <c r="A238" s="20">
        <v>44846</v>
      </c>
      <c r="B238" s="23">
        <v>3870</v>
      </c>
      <c r="C238" s="3">
        <v>3899.65</v>
      </c>
      <c r="D238" s="3">
        <v>3837.05</v>
      </c>
      <c r="E238" s="3">
        <v>3855.6</v>
      </c>
      <c r="F238" s="4">
        <v>41119</v>
      </c>
      <c r="G238" s="2">
        <f t="shared" si="18"/>
        <v>-2.88355854399692E-3</v>
      </c>
      <c r="H238" s="2">
        <f t="shared" si="19"/>
        <v>-0.28835585439969202</v>
      </c>
      <c r="I238" s="17">
        <f t="shared" si="20"/>
        <v>0.99711644145600309</v>
      </c>
      <c r="J238" s="20">
        <v>44846</v>
      </c>
      <c r="K238" s="38">
        <v>17025.55</v>
      </c>
      <c r="L238" s="2">
        <v>17142.349999999999</v>
      </c>
      <c r="M238" s="2">
        <v>16960.05</v>
      </c>
      <c r="N238" s="2">
        <v>17123.599999999999</v>
      </c>
      <c r="O238" s="2">
        <v>256037322</v>
      </c>
      <c r="P238" s="2">
        <f t="shared" si="21"/>
        <v>8.2462147195373914E-3</v>
      </c>
      <c r="Q238" s="17">
        <f t="shared" si="22"/>
        <v>0.82462147195373914</v>
      </c>
      <c r="R238" s="5">
        <f t="shared" si="23"/>
        <v>1.0082462147195375</v>
      </c>
    </row>
    <row r="239" spans="1:18" x14ac:dyDescent="0.3">
      <c r="A239" s="20">
        <v>44847</v>
      </c>
      <c r="B239" s="23">
        <v>3874.6</v>
      </c>
      <c r="C239" s="3">
        <v>3884.65</v>
      </c>
      <c r="D239" s="3">
        <v>3810</v>
      </c>
      <c r="E239" s="3">
        <v>3827.25</v>
      </c>
      <c r="F239" s="4">
        <v>131940</v>
      </c>
      <c r="G239" s="2">
        <f t="shared" si="18"/>
        <v>-7.3529411764705647E-3</v>
      </c>
      <c r="H239" s="2">
        <f t="shared" si="19"/>
        <v>-0.73529411764705643</v>
      </c>
      <c r="I239" s="17">
        <f t="shared" si="20"/>
        <v>0.99264705882352944</v>
      </c>
      <c r="J239" s="20">
        <v>44847</v>
      </c>
      <c r="K239" s="38">
        <v>17087.349999999999</v>
      </c>
      <c r="L239" s="2">
        <v>17112.349999999999</v>
      </c>
      <c r="M239" s="2">
        <v>16956.95</v>
      </c>
      <c r="N239" s="2">
        <v>17014.349999999999</v>
      </c>
      <c r="O239" s="2">
        <v>266438674</v>
      </c>
      <c r="P239" s="2">
        <f t="shared" si="21"/>
        <v>-6.3800836272746393E-3</v>
      </c>
      <c r="Q239" s="17">
        <f t="shared" si="22"/>
        <v>-0.63800836272746397</v>
      </c>
      <c r="R239" s="5">
        <f t="shared" si="23"/>
        <v>0.9936199163727254</v>
      </c>
    </row>
    <row r="240" spans="1:18" x14ac:dyDescent="0.3">
      <c r="A240" s="20">
        <v>44848</v>
      </c>
      <c r="B240" s="23">
        <v>3877</v>
      </c>
      <c r="C240" s="3">
        <v>3899.4</v>
      </c>
      <c r="D240" s="3">
        <v>3815</v>
      </c>
      <c r="E240" s="3">
        <v>3847.5</v>
      </c>
      <c r="F240" s="4">
        <v>22324</v>
      </c>
      <c r="G240" s="2">
        <f t="shared" si="18"/>
        <v>5.2910052910052907E-3</v>
      </c>
      <c r="H240" s="2">
        <f t="shared" si="19"/>
        <v>0.52910052910052907</v>
      </c>
      <c r="I240" s="17">
        <f t="shared" si="20"/>
        <v>1.0052910052910053</v>
      </c>
      <c r="J240" s="20">
        <v>44848</v>
      </c>
      <c r="K240" s="38">
        <v>17322.3</v>
      </c>
      <c r="L240" s="2">
        <v>17348.55</v>
      </c>
      <c r="M240" s="2">
        <v>17169.75</v>
      </c>
      <c r="N240" s="2">
        <v>17185.7</v>
      </c>
      <c r="O240" s="2">
        <v>226997138</v>
      </c>
      <c r="P240" s="2">
        <f t="shared" si="21"/>
        <v>1.0070910731235821E-2</v>
      </c>
      <c r="Q240" s="17">
        <f t="shared" si="22"/>
        <v>1.007091073123582</v>
      </c>
      <c r="R240" s="5">
        <f t="shared" si="23"/>
        <v>1.0100709107312358</v>
      </c>
    </row>
    <row r="241" spans="1:18" x14ac:dyDescent="0.3">
      <c r="A241" s="20">
        <v>44851</v>
      </c>
      <c r="B241" s="23">
        <v>3847.5</v>
      </c>
      <c r="C241" s="3">
        <v>3914</v>
      </c>
      <c r="D241" s="3">
        <v>3825.1</v>
      </c>
      <c r="E241" s="3">
        <v>3879</v>
      </c>
      <c r="F241" s="4">
        <v>36398</v>
      </c>
      <c r="G241" s="2">
        <f t="shared" si="18"/>
        <v>8.1871345029239772E-3</v>
      </c>
      <c r="H241" s="2">
        <f t="shared" si="19"/>
        <v>0.81871345029239773</v>
      </c>
      <c r="I241" s="17">
        <f t="shared" si="20"/>
        <v>1.0081871345029241</v>
      </c>
      <c r="J241" s="20">
        <v>44851</v>
      </c>
      <c r="K241" s="38">
        <v>17144.8</v>
      </c>
      <c r="L241" s="2">
        <v>17328.55</v>
      </c>
      <c r="M241" s="2">
        <v>17098.55</v>
      </c>
      <c r="N241" s="2">
        <v>17311.8</v>
      </c>
      <c r="O241" s="2">
        <v>212223419</v>
      </c>
      <c r="P241" s="2">
        <f t="shared" si="21"/>
        <v>7.3374957086414019E-3</v>
      </c>
      <c r="Q241" s="17">
        <f t="shared" si="22"/>
        <v>0.73374957086414017</v>
      </c>
      <c r="R241" s="5">
        <f t="shared" si="23"/>
        <v>1.0073374957086414</v>
      </c>
    </row>
    <row r="242" spans="1:18" x14ac:dyDescent="0.3">
      <c r="A242" s="20">
        <v>44852</v>
      </c>
      <c r="B242" s="23">
        <v>3898.4</v>
      </c>
      <c r="C242" s="3">
        <v>3949.9</v>
      </c>
      <c r="D242" s="3">
        <v>3860</v>
      </c>
      <c r="E242" s="3">
        <v>3898.15</v>
      </c>
      <c r="F242" s="4">
        <v>44708</v>
      </c>
      <c r="G242" s="2">
        <f t="shared" si="18"/>
        <v>4.9368393915957959E-3</v>
      </c>
      <c r="H242" s="2">
        <f t="shared" si="19"/>
        <v>0.49368393915957959</v>
      </c>
      <c r="I242" s="17">
        <f t="shared" si="20"/>
        <v>1.0049368393915958</v>
      </c>
      <c r="J242" s="20">
        <v>44852</v>
      </c>
      <c r="K242" s="38">
        <v>17438.75</v>
      </c>
      <c r="L242" s="2">
        <v>17527.8</v>
      </c>
      <c r="M242" s="2">
        <v>17434.05</v>
      </c>
      <c r="N242" s="2">
        <v>17486.95</v>
      </c>
      <c r="O242" s="2">
        <v>239493630</v>
      </c>
      <c r="P242" s="2">
        <f t="shared" si="21"/>
        <v>1.0117376587067866E-2</v>
      </c>
      <c r="Q242" s="17">
        <f t="shared" si="22"/>
        <v>1.0117376587067866</v>
      </c>
      <c r="R242" s="5">
        <f t="shared" si="23"/>
        <v>1.0101173765870679</v>
      </c>
    </row>
    <row r="243" spans="1:18" x14ac:dyDescent="0.3">
      <c r="A243" s="20">
        <v>44853</v>
      </c>
      <c r="B243" s="23">
        <v>3920</v>
      </c>
      <c r="C243" s="3">
        <v>3998.95</v>
      </c>
      <c r="D243" s="3">
        <v>3900</v>
      </c>
      <c r="E243" s="3">
        <v>3935.05</v>
      </c>
      <c r="F243" s="4">
        <v>47675</v>
      </c>
      <c r="G243" s="2">
        <f t="shared" si="18"/>
        <v>9.4660287572310171E-3</v>
      </c>
      <c r="H243" s="2">
        <f t="shared" si="19"/>
        <v>0.94660287572310176</v>
      </c>
      <c r="I243" s="17">
        <f t="shared" si="20"/>
        <v>1.009466028757231</v>
      </c>
      <c r="J243" s="20">
        <v>44853</v>
      </c>
      <c r="K243" s="38">
        <v>17568.150000000001</v>
      </c>
      <c r="L243" s="2">
        <v>17607.599999999999</v>
      </c>
      <c r="M243" s="2">
        <v>17472.849999999999</v>
      </c>
      <c r="N243" s="2">
        <v>17512.25</v>
      </c>
      <c r="O243" s="2">
        <v>210480869</v>
      </c>
      <c r="P243" s="2">
        <f t="shared" si="21"/>
        <v>1.4467931800570867E-3</v>
      </c>
      <c r="Q243" s="17">
        <f t="shared" si="22"/>
        <v>0.14467931800570866</v>
      </c>
      <c r="R243" s="5">
        <f t="shared" si="23"/>
        <v>1.001446793180057</v>
      </c>
    </row>
    <row r="244" spans="1:18" x14ac:dyDescent="0.3">
      <c r="A244" s="20">
        <v>44854</v>
      </c>
      <c r="B244" s="23">
        <v>3936</v>
      </c>
      <c r="C244" s="3">
        <v>3955.7</v>
      </c>
      <c r="D244" s="3">
        <v>3881</v>
      </c>
      <c r="E244" s="3">
        <v>3910.4</v>
      </c>
      <c r="F244" s="4">
        <v>23213</v>
      </c>
      <c r="G244" s="2">
        <f t="shared" si="18"/>
        <v>-6.2642151942161068E-3</v>
      </c>
      <c r="H244" s="2">
        <f t="shared" si="19"/>
        <v>-0.62642151942161073</v>
      </c>
      <c r="I244" s="17">
        <f t="shared" si="20"/>
        <v>0.99373578480578384</v>
      </c>
      <c r="J244" s="20">
        <v>44854</v>
      </c>
      <c r="K244" s="38">
        <v>17423.099999999999</v>
      </c>
      <c r="L244" s="2">
        <v>17584.150000000001</v>
      </c>
      <c r="M244" s="2">
        <v>17421</v>
      </c>
      <c r="N244" s="2">
        <v>17563.95</v>
      </c>
      <c r="O244" s="2">
        <v>249604832</v>
      </c>
      <c r="P244" s="2">
        <f t="shared" si="21"/>
        <v>2.9522191608731445E-3</v>
      </c>
      <c r="Q244" s="17">
        <f t="shared" si="22"/>
        <v>0.29522191608731446</v>
      </c>
      <c r="R244" s="5">
        <f t="shared" si="23"/>
        <v>1.0029522191608731</v>
      </c>
    </row>
    <row r="245" spans="1:18" x14ac:dyDescent="0.3">
      <c r="A245" s="20">
        <v>44855</v>
      </c>
      <c r="B245" s="23">
        <v>3930</v>
      </c>
      <c r="C245" s="3">
        <v>3974.4</v>
      </c>
      <c r="D245" s="3">
        <v>3855</v>
      </c>
      <c r="E245" s="3">
        <v>3870.2</v>
      </c>
      <c r="F245" s="4">
        <v>61371</v>
      </c>
      <c r="G245" s="2">
        <f t="shared" si="18"/>
        <v>-1.0280278232405961E-2</v>
      </c>
      <c r="H245" s="2">
        <f t="shared" si="19"/>
        <v>-1.0280278232405962</v>
      </c>
      <c r="I245" s="17">
        <f t="shared" si="20"/>
        <v>0.98971972176759404</v>
      </c>
      <c r="J245" s="20">
        <v>44855</v>
      </c>
      <c r="K245" s="38">
        <v>17622.849999999999</v>
      </c>
      <c r="L245" s="2">
        <v>17670.150000000001</v>
      </c>
      <c r="M245" s="2">
        <v>17520.75</v>
      </c>
      <c r="N245" s="2">
        <v>17576.3</v>
      </c>
      <c r="O245" s="2">
        <v>277702680</v>
      </c>
      <c r="P245" s="2">
        <f t="shared" si="21"/>
        <v>7.0314479373936639E-4</v>
      </c>
      <c r="Q245" s="17">
        <f t="shared" si="22"/>
        <v>7.0314479373936645E-2</v>
      </c>
      <c r="R245" s="5">
        <f t="shared" si="23"/>
        <v>1.0007031447937393</v>
      </c>
    </row>
    <row r="246" spans="1:18" x14ac:dyDescent="0.3">
      <c r="A246" s="20">
        <v>44858</v>
      </c>
      <c r="B246" s="23">
        <v>3967</v>
      </c>
      <c r="C246" s="3">
        <v>3999</v>
      </c>
      <c r="D246" s="3">
        <v>3905.05</v>
      </c>
      <c r="E246" s="3">
        <v>3986.75</v>
      </c>
      <c r="F246" s="4">
        <v>13587</v>
      </c>
      <c r="G246" s="2">
        <f t="shared" si="18"/>
        <v>3.0114722753346129E-2</v>
      </c>
      <c r="H246" s="2">
        <f t="shared" si="19"/>
        <v>3.0114722753346128</v>
      </c>
      <c r="I246" s="17">
        <f t="shared" si="20"/>
        <v>1.030114722753346</v>
      </c>
      <c r="J246" s="20">
        <v>44858</v>
      </c>
      <c r="K246" s="38">
        <v>17736.349999999999</v>
      </c>
      <c r="L246" s="2">
        <v>17777.55</v>
      </c>
      <c r="M246" s="2">
        <v>17707.400000000001</v>
      </c>
      <c r="N246" s="2">
        <v>17730.75</v>
      </c>
      <c r="O246" s="2">
        <v>45029477</v>
      </c>
      <c r="P246" s="2">
        <f t="shared" si="21"/>
        <v>8.7874012164107767E-3</v>
      </c>
      <c r="Q246" s="17">
        <f t="shared" si="22"/>
        <v>0.87874012164107762</v>
      </c>
      <c r="R246" s="5">
        <f t="shared" si="23"/>
        <v>1.0087874012164109</v>
      </c>
    </row>
    <row r="247" spans="1:18" x14ac:dyDescent="0.3">
      <c r="A247" s="20">
        <v>44859</v>
      </c>
      <c r="B247" s="23">
        <v>3986.75</v>
      </c>
      <c r="C247" s="3">
        <v>4038.6</v>
      </c>
      <c r="D247" s="3">
        <v>3873.15</v>
      </c>
      <c r="E247" s="3">
        <v>3886.3</v>
      </c>
      <c r="F247" s="4">
        <v>46759</v>
      </c>
      <c r="G247" s="2">
        <f t="shared" si="18"/>
        <v>-2.519596162287573E-2</v>
      </c>
      <c r="H247" s="2">
        <f t="shared" si="19"/>
        <v>-2.5195961622875731</v>
      </c>
      <c r="I247" s="17">
        <f t="shared" si="20"/>
        <v>0.97480403837712426</v>
      </c>
      <c r="J247" s="20">
        <v>44859</v>
      </c>
      <c r="K247" s="38">
        <v>17808.3</v>
      </c>
      <c r="L247" s="2">
        <v>17811.5</v>
      </c>
      <c r="M247" s="2">
        <v>17637</v>
      </c>
      <c r="N247" s="2">
        <v>17656.349999999999</v>
      </c>
      <c r="O247" s="2">
        <v>251358203</v>
      </c>
      <c r="P247" s="2">
        <f t="shared" si="21"/>
        <v>-4.1960999957701426E-3</v>
      </c>
      <c r="Q247" s="17">
        <f t="shared" si="22"/>
        <v>-0.41960999957701428</v>
      </c>
      <c r="R247" s="5">
        <f t="shared" si="23"/>
        <v>0.9958039000042298</v>
      </c>
    </row>
    <row r="248" spans="1:18" x14ac:dyDescent="0.3">
      <c r="A248" s="20">
        <v>44861</v>
      </c>
      <c r="B248" s="23">
        <v>3905.9</v>
      </c>
      <c r="C248" s="3">
        <v>3941.95</v>
      </c>
      <c r="D248" s="3">
        <v>3862.5</v>
      </c>
      <c r="E248" s="3">
        <v>3905.95</v>
      </c>
      <c r="F248" s="4">
        <v>22101</v>
      </c>
      <c r="G248" s="2">
        <f t="shared" si="18"/>
        <v>5.0562231428349933E-3</v>
      </c>
      <c r="H248" s="2">
        <f t="shared" si="19"/>
        <v>0.50562231428349935</v>
      </c>
      <c r="I248" s="17">
        <f t="shared" si="20"/>
        <v>1.005056223142835</v>
      </c>
      <c r="J248" s="20">
        <v>44861</v>
      </c>
      <c r="K248" s="38">
        <v>17771.400000000001</v>
      </c>
      <c r="L248" s="2">
        <v>17783.900000000001</v>
      </c>
      <c r="M248" s="2">
        <v>17654.5</v>
      </c>
      <c r="N248" s="2">
        <v>17736.95</v>
      </c>
      <c r="O248" s="2">
        <v>324649088</v>
      </c>
      <c r="P248" s="2">
        <f t="shared" si="21"/>
        <v>4.564929897742296E-3</v>
      </c>
      <c r="Q248" s="17">
        <f t="shared" si="22"/>
        <v>0.45649298977422959</v>
      </c>
      <c r="R248" s="5">
        <f t="shared" si="23"/>
        <v>1.0045649298977424</v>
      </c>
    </row>
    <row r="249" spans="1:18" x14ac:dyDescent="0.3">
      <c r="A249" s="20">
        <v>44862</v>
      </c>
      <c r="B249" s="23">
        <v>3891.9</v>
      </c>
      <c r="C249" s="3">
        <v>3940</v>
      </c>
      <c r="D249" s="3">
        <v>3878.1</v>
      </c>
      <c r="E249" s="3">
        <v>3905.8</v>
      </c>
      <c r="F249" s="4">
        <v>14374</v>
      </c>
      <c r="G249" s="2">
        <f t="shared" si="18"/>
        <v>-3.8402949346416674E-5</v>
      </c>
      <c r="H249" s="2">
        <f t="shared" si="19"/>
        <v>-3.8402949346416672E-3</v>
      </c>
      <c r="I249" s="17">
        <f t="shared" si="20"/>
        <v>0.99996159705065357</v>
      </c>
      <c r="J249" s="20">
        <v>44862</v>
      </c>
      <c r="K249" s="38">
        <v>17756.400000000001</v>
      </c>
      <c r="L249" s="2">
        <v>17838.900000000001</v>
      </c>
      <c r="M249" s="2">
        <v>17723.7</v>
      </c>
      <c r="N249" s="2">
        <v>17786.8</v>
      </c>
      <c r="O249" s="2">
        <v>250030113</v>
      </c>
      <c r="P249" s="2">
        <f t="shared" si="21"/>
        <v>2.8105170280120621E-3</v>
      </c>
      <c r="Q249" s="17">
        <f t="shared" si="22"/>
        <v>0.28105170280120623</v>
      </c>
      <c r="R249" s="5">
        <f t="shared" si="23"/>
        <v>1.0028105170280122</v>
      </c>
    </row>
    <row r="250" spans="1:18" x14ac:dyDescent="0.3">
      <c r="A250" s="20">
        <v>44865</v>
      </c>
      <c r="B250" s="23">
        <v>3949</v>
      </c>
      <c r="C250" s="3">
        <v>3956.6</v>
      </c>
      <c r="D250" s="3">
        <v>3877.8</v>
      </c>
      <c r="E250" s="3">
        <v>3901.85</v>
      </c>
      <c r="F250" s="4">
        <v>27010</v>
      </c>
      <c r="G250" s="2">
        <f t="shared" si="18"/>
        <v>-1.0113165036612917E-3</v>
      </c>
      <c r="H250" s="2">
        <f t="shared" si="19"/>
        <v>-0.10113165036612917</v>
      </c>
      <c r="I250" s="17">
        <f t="shared" si="20"/>
        <v>0.99898868349633874</v>
      </c>
      <c r="J250" s="20">
        <v>44865</v>
      </c>
      <c r="K250" s="38">
        <v>17910.2</v>
      </c>
      <c r="L250" s="2">
        <v>18022.8</v>
      </c>
      <c r="M250" s="2">
        <v>17899.900000000001</v>
      </c>
      <c r="N250" s="2">
        <v>18012.2</v>
      </c>
      <c r="O250" s="2">
        <v>227174539</v>
      </c>
      <c r="P250" s="2">
        <f t="shared" si="21"/>
        <v>1.2672318798209991E-2</v>
      </c>
      <c r="Q250" s="17">
        <f t="shared" si="22"/>
        <v>1.2672318798209992</v>
      </c>
      <c r="R250" s="5">
        <f t="shared" si="23"/>
        <v>1.0126723187982101</v>
      </c>
    </row>
    <row r="251" spans="1:18" x14ac:dyDescent="0.3">
      <c r="A251" s="20">
        <v>44866</v>
      </c>
      <c r="B251" s="23">
        <v>3977.7</v>
      </c>
      <c r="C251" s="3">
        <v>4098.8500000000004</v>
      </c>
      <c r="D251" s="3">
        <v>3941</v>
      </c>
      <c r="E251" s="3">
        <v>3955.8</v>
      </c>
      <c r="F251" s="4">
        <v>103294</v>
      </c>
      <c r="G251" s="2">
        <f t="shared" si="18"/>
        <v>1.3826774478772961E-2</v>
      </c>
      <c r="H251" s="2">
        <f t="shared" si="19"/>
        <v>1.3826774478772961</v>
      </c>
      <c r="I251" s="17">
        <f t="shared" si="20"/>
        <v>1.013826774478773</v>
      </c>
      <c r="J251" s="20">
        <v>44866</v>
      </c>
      <c r="K251" s="38">
        <v>18130.7</v>
      </c>
      <c r="L251" s="2">
        <v>18175.8</v>
      </c>
      <c r="M251" s="2">
        <v>18060.150000000001</v>
      </c>
      <c r="N251" s="2">
        <v>18145.400000000001</v>
      </c>
      <c r="O251" s="2">
        <v>349924808</v>
      </c>
      <c r="P251" s="2">
        <f t="shared" si="21"/>
        <v>7.3949878415740843E-3</v>
      </c>
      <c r="Q251" s="17">
        <f t="shared" si="22"/>
        <v>0.73949878415740844</v>
      </c>
      <c r="R251" s="5">
        <f t="shared" si="23"/>
        <v>1.007394987841574</v>
      </c>
    </row>
    <row r="252" spans="1:18" x14ac:dyDescent="0.3">
      <c r="A252" s="20">
        <v>44867</v>
      </c>
      <c r="B252" s="23">
        <v>3965</v>
      </c>
      <c r="C252" s="3">
        <v>4048.9</v>
      </c>
      <c r="D252" s="3">
        <v>3910.1</v>
      </c>
      <c r="E252" s="3">
        <v>3963.55</v>
      </c>
      <c r="F252" s="4">
        <v>59690</v>
      </c>
      <c r="G252" s="2">
        <f t="shared" si="18"/>
        <v>1.9591485919409472E-3</v>
      </c>
      <c r="H252" s="2">
        <f t="shared" si="19"/>
        <v>0.19591485919409471</v>
      </c>
      <c r="I252" s="17">
        <f t="shared" si="20"/>
        <v>1.001959148591941</v>
      </c>
      <c r="J252" s="20">
        <v>44867</v>
      </c>
      <c r="K252" s="38">
        <v>18177.900000000001</v>
      </c>
      <c r="L252" s="2">
        <v>18178.75</v>
      </c>
      <c r="M252" s="2">
        <v>18048.650000000001</v>
      </c>
      <c r="N252" s="2">
        <v>18082.849999999999</v>
      </c>
      <c r="O252" s="2">
        <v>270878019</v>
      </c>
      <c r="P252" s="2">
        <f t="shared" si="21"/>
        <v>-3.4471546507656432E-3</v>
      </c>
      <c r="Q252" s="17">
        <f t="shared" si="22"/>
        <v>-0.34471546507656431</v>
      </c>
      <c r="R252" s="5">
        <f t="shared" si="23"/>
        <v>0.99655284534923438</v>
      </c>
    </row>
    <row r="253" spans="1:18" x14ac:dyDescent="0.3">
      <c r="A253" s="20">
        <v>44868</v>
      </c>
      <c r="B253" s="23">
        <v>3973.9</v>
      </c>
      <c r="C253" s="3">
        <v>4009</v>
      </c>
      <c r="D253" s="3">
        <v>3945.2</v>
      </c>
      <c r="E253" s="3">
        <v>3983.85</v>
      </c>
      <c r="F253" s="4">
        <v>30830</v>
      </c>
      <c r="G253" s="2">
        <f t="shared" si="18"/>
        <v>5.1216712290748766E-3</v>
      </c>
      <c r="H253" s="2">
        <f t="shared" si="19"/>
        <v>0.51216712290748767</v>
      </c>
      <c r="I253" s="17">
        <f t="shared" si="20"/>
        <v>1.0051216712290749</v>
      </c>
      <c r="J253" s="20">
        <v>44868</v>
      </c>
      <c r="K253" s="38">
        <v>17968.349999999999</v>
      </c>
      <c r="L253" s="2">
        <v>18106.3</v>
      </c>
      <c r="M253" s="2">
        <v>17959.2</v>
      </c>
      <c r="N253" s="2">
        <v>18052.7</v>
      </c>
      <c r="O253" s="2">
        <v>212968291</v>
      </c>
      <c r="P253" s="2">
        <f t="shared" si="21"/>
        <v>-1.6673256704555874E-3</v>
      </c>
      <c r="Q253" s="17">
        <f t="shared" si="22"/>
        <v>-0.16673256704555875</v>
      </c>
      <c r="R253" s="5">
        <f t="shared" si="23"/>
        <v>0.99833267432954442</v>
      </c>
    </row>
    <row r="254" spans="1:18" x14ac:dyDescent="0.3">
      <c r="A254" s="20">
        <v>44869</v>
      </c>
      <c r="B254" s="23">
        <v>3999</v>
      </c>
      <c r="C254" s="3">
        <v>4056</v>
      </c>
      <c r="D254" s="3">
        <v>3960.3</v>
      </c>
      <c r="E254" s="3">
        <v>4008.65</v>
      </c>
      <c r="F254" s="4">
        <v>95451</v>
      </c>
      <c r="G254" s="2">
        <f t="shared" si="18"/>
        <v>6.2251339784379894E-3</v>
      </c>
      <c r="H254" s="2">
        <f t="shared" si="19"/>
        <v>0.62251339784379889</v>
      </c>
      <c r="I254" s="17">
        <f t="shared" si="20"/>
        <v>1.006225133978438</v>
      </c>
      <c r="J254" s="20">
        <v>44869</v>
      </c>
      <c r="K254" s="38">
        <v>18053.400000000001</v>
      </c>
      <c r="L254" s="2">
        <v>18135.099999999999</v>
      </c>
      <c r="M254" s="2">
        <v>18017.150000000001</v>
      </c>
      <c r="N254" s="2">
        <v>18117.150000000001</v>
      </c>
      <c r="O254" s="2">
        <v>267941526</v>
      </c>
      <c r="P254" s="2">
        <f t="shared" si="21"/>
        <v>3.5701030870728878E-3</v>
      </c>
      <c r="Q254" s="17">
        <f t="shared" si="22"/>
        <v>0.35701030870728878</v>
      </c>
      <c r="R254" s="5">
        <f t="shared" si="23"/>
        <v>1.003570103087073</v>
      </c>
    </row>
    <row r="255" spans="1:18" x14ac:dyDescent="0.3">
      <c r="A255" s="20">
        <v>44872</v>
      </c>
      <c r="B255" s="23">
        <v>4050</v>
      </c>
      <c r="C255" s="3">
        <v>4200</v>
      </c>
      <c r="D255" s="3">
        <v>4050</v>
      </c>
      <c r="E255" s="3">
        <v>4087.9</v>
      </c>
      <c r="F255" s="4">
        <v>120184</v>
      </c>
      <c r="G255" s="2">
        <f t="shared" si="18"/>
        <v>1.9769747920122736E-2</v>
      </c>
      <c r="H255" s="2">
        <f t="shared" si="19"/>
        <v>1.9769747920122736</v>
      </c>
      <c r="I255" s="17">
        <f t="shared" si="20"/>
        <v>1.0197697479201226</v>
      </c>
      <c r="J255" s="20">
        <v>44872</v>
      </c>
      <c r="K255" s="38">
        <v>18211.75</v>
      </c>
      <c r="L255" s="2">
        <v>18255.5</v>
      </c>
      <c r="M255" s="2">
        <v>18064.75</v>
      </c>
      <c r="N255" s="2">
        <v>18202.8</v>
      </c>
      <c r="O255" s="2">
        <v>314758398</v>
      </c>
      <c r="P255" s="2">
        <f t="shared" si="21"/>
        <v>4.7275647659812837E-3</v>
      </c>
      <c r="Q255" s="17">
        <f t="shared" si="22"/>
        <v>0.47275647659812836</v>
      </c>
      <c r="R255" s="5">
        <f t="shared" si="23"/>
        <v>1.0047275647659812</v>
      </c>
    </row>
    <row r="256" spans="1:18" x14ac:dyDescent="0.3">
      <c r="A256" s="20">
        <v>44874</v>
      </c>
      <c r="B256" s="23">
        <v>4100.05</v>
      </c>
      <c r="C256" s="3">
        <v>4224.8500000000004</v>
      </c>
      <c r="D256" s="3">
        <v>4100.05</v>
      </c>
      <c r="E256" s="3">
        <v>4167.7</v>
      </c>
      <c r="F256" s="4">
        <v>73681</v>
      </c>
      <c r="G256" s="2">
        <f t="shared" si="18"/>
        <v>1.9521025465397815E-2</v>
      </c>
      <c r="H256" s="2">
        <f t="shared" si="19"/>
        <v>1.9521025465397814</v>
      </c>
      <c r="I256" s="17">
        <f t="shared" si="20"/>
        <v>1.0195210254653979</v>
      </c>
      <c r="J256" s="20">
        <v>44874</v>
      </c>
      <c r="K256" s="38">
        <v>18288.25</v>
      </c>
      <c r="L256" s="2">
        <v>18296.400000000001</v>
      </c>
      <c r="M256" s="2">
        <v>18117.5</v>
      </c>
      <c r="N256" s="2">
        <v>18157</v>
      </c>
      <c r="O256" s="2">
        <v>307155149</v>
      </c>
      <c r="P256" s="2">
        <f t="shared" si="21"/>
        <v>-2.5160964247258263E-3</v>
      </c>
      <c r="Q256" s="17">
        <f t="shared" si="22"/>
        <v>-0.25160964247258266</v>
      </c>
      <c r="R256" s="5">
        <f t="shared" si="23"/>
        <v>0.99748390357527417</v>
      </c>
    </row>
    <row r="257" spans="1:18" x14ac:dyDescent="0.3">
      <c r="A257" s="20">
        <v>44875</v>
      </c>
      <c r="B257" s="23">
        <v>4180.25</v>
      </c>
      <c r="C257" s="3">
        <v>4250</v>
      </c>
      <c r="D257" s="3">
        <v>4126</v>
      </c>
      <c r="E257" s="3">
        <v>4178.1499999999996</v>
      </c>
      <c r="F257" s="4">
        <v>90692</v>
      </c>
      <c r="G257" s="2">
        <f t="shared" si="18"/>
        <v>2.5073781702137435E-3</v>
      </c>
      <c r="H257" s="2">
        <f t="shared" si="19"/>
        <v>0.25073781702137432</v>
      </c>
      <c r="I257" s="17">
        <f t="shared" si="20"/>
        <v>1.0025073781702138</v>
      </c>
      <c r="J257" s="20">
        <v>44875</v>
      </c>
      <c r="K257" s="38">
        <v>18044.349999999999</v>
      </c>
      <c r="L257" s="2">
        <v>18103.099999999999</v>
      </c>
      <c r="M257" s="2">
        <v>17969.400000000001</v>
      </c>
      <c r="N257" s="2">
        <v>18028.2</v>
      </c>
      <c r="O257" s="2">
        <v>256451785</v>
      </c>
      <c r="P257" s="2">
        <f t="shared" si="21"/>
        <v>-7.0936828771272385E-3</v>
      </c>
      <c r="Q257" s="17">
        <f t="shared" si="22"/>
        <v>-0.70936828771272387</v>
      </c>
      <c r="R257" s="5">
        <f t="shared" si="23"/>
        <v>0.99290631712287281</v>
      </c>
    </row>
    <row r="258" spans="1:18" x14ac:dyDescent="0.3">
      <c r="A258" s="20">
        <v>44876</v>
      </c>
      <c r="B258" s="23">
        <v>4225</v>
      </c>
      <c r="C258" s="3">
        <v>4268.95</v>
      </c>
      <c r="D258" s="3">
        <v>4132.05</v>
      </c>
      <c r="E258" s="3">
        <v>4146</v>
      </c>
      <c r="F258" s="4">
        <v>65498</v>
      </c>
      <c r="G258" s="2">
        <f t="shared" si="18"/>
        <v>-7.694793150078298E-3</v>
      </c>
      <c r="H258" s="2">
        <f t="shared" si="19"/>
        <v>-0.76947931500782984</v>
      </c>
      <c r="I258" s="17">
        <f t="shared" si="20"/>
        <v>0.99230520684992174</v>
      </c>
      <c r="J258" s="20">
        <v>44876</v>
      </c>
      <c r="K258" s="38">
        <v>18272.349999999999</v>
      </c>
      <c r="L258" s="2">
        <v>18362.3</v>
      </c>
      <c r="M258" s="2">
        <v>18259.349999999999</v>
      </c>
      <c r="N258" s="2">
        <v>18349.7</v>
      </c>
      <c r="O258" s="2">
        <v>378469072</v>
      </c>
      <c r="P258" s="2">
        <f t="shared" si="21"/>
        <v>1.7833172474234809E-2</v>
      </c>
      <c r="Q258" s="17">
        <f t="shared" si="22"/>
        <v>1.7833172474234809</v>
      </c>
      <c r="R258" s="5">
        <f t="shared" si="23"/>
        <v>1.0178331724742349</v>
      </c>
    </row>
    <row r="259" spans="1:18" x14ac:dyDescent="0.3">
      <c r="A259" s="20">
        <v>44879</v>
      </c>
      <c r="B259" s="23">
        <v>4214.75</v>
      </c>
      <c r="C259" s="3">
        <v>4214.75</v>
      </c>
      <c r="D259" s="3">
        <v>3995</v>
      </c>
      <c r="E259" s="3">
        <v>4051.1</v>
      </c>
      <c r="F259" s="4">
        <v>64778</v>
      </c>
      <c r="G259" s="2">
        <f t="shared" si="18"/>
        <v>-2.2889532079112419E-2</v>
      </c>
      <c r="H259" s="2">
        <f t="shared" si="19"/>
        <v>-2.2889532079112418</v>
      </c>
      <c r="I259" s="17">
        <f t="shared" si="20"/>
        <v>0.97711046792088763</v>
      </c>
      <c r="J259" s="20">
        <v>44879</v>
      </c>
      <c r="K259" s="38">
        <v>18376.400000000001</v>
      </c>
      <c r="L259" s="2">
        <v>18399.45</v>
      </c>
      <c r="M259" s="2">
        <v>18311.400000000001</v>
      </c>
      <c r="N259" s="2">
        <v>18329.150000000001</v>
      </c>
      <c r="O259" s="2">
        <v>301401961</v>
      </c>
      <c r="P259" s="2">
        <f t="shared" si="21"/>
        <v>-1.1199093173184995E-3</v>
      </c>
      <c r="Q259" s="17">
        <f t="shared" si="22"/>
        <v>-0.11199093173184994</v>
      </c>
      <c r="R259" s="5">
        <f t="shared" si="23"/>
        <v>0.99888009068268147</v>
      </c>
    </row>
    <row r="260" spans="1:18" x14ac:dyDescent="0.3">
      <c r="A260" s="20">
        <v>44880</v>
      </c>
      <c r="B260" s="23">
        <v>4034</v>
      </c>
      <c r="C260" s="3">
        <v>4049.9</v>
      </c>
      <c r="D260" s="3">
        <v>3998</v>
      </c>
      <c r="E260" s="3">
        <v>4030.3</v>
      </c>
      <c r="F260" s="4">
        <v>34544</v>
      </c>
      <c r="G260" s="2">
        <f t="shared" si="18"/>
        <v>-5.1344079385845145E-3</v>
      </c>
      <c r="H260" s="2">
        <f t="shared" si="19"/>
        <v>-0.51344079385845143</v>
      </c>
      <c r="I260" s="17">
        <f t="shared" si="20"/>
        <v>0.99486559206141545</v>
      </c>
      <c r="J260" s="20">
        <v>44880</v>
      </c>
      <c r="K260" s="38">
        <v>18362.75</v>
      </c>
      <c r="L260" s="2">
        <v>18427.95</v>
      </c>
      <c r="M260" s="2">
        <v>18282</v>
      </c>
      <c r="N260" s="2">
        <v>18403.400000000001</v>
      </c>
      <c r="O260" s="2">
        <v>250926391</v>
      </c>
      <c r="P260" s="2">
        <f t="shared" si="21"/>
        <v>4.0509243472828796E-3</v>
      </c>
      <c r="Q260" s="17">
        <f t="shared" si="22"/>
        <v>0.40509243472828793</v>
      </c>
      <c r="R260" s="5">
        <f t="shared" si="23"/>
        <v>1.0040509243472828</v>
      </c>
    </row>
    <row r="261" spans="1:18" x14ac:dyDescent="0.3">
      <c r="A261" s="20">
        <v>44881</v>
      </c>
      <c r="B261" s="23">
        <v>4050.5</v>
      </c>
      <c r="C261" s="3">
        <v>4090</v>
      </c>
      <c r="D261" s="3">
        <v>3964.1</v>
      </c>
      <c r="E261" s="3">
        <v>4027.5</v>
      </c>
      <c r="F261" s="4">
        <v>39520</v>
      </c>
      <c r="G261" s="2">
        <f t="shared" ref="G261:G324" si="24">(E261-E260)/E260</f>
        <v>-6.9473736446422894E-4</v>
      </c>
      <c r="H261" s="2">
        <f t="shared" ref="H261:H324" si="25">G261*100</f>
        <v>-6.9473736446422893E-2</v>
      </c>
      <c r="I261" s="17">
        <f t="shared" ref="I261:I324" si="26">1+G261</f>
        <v>0.99930526263553576</v>
      </c>
      <c r="J261" s="20">
        <v>44881</v>
      </c>
      <c r="K261" s="38">
        <v>18398.25</v>
      </c>
      <c r="L261" s="2">
        <v>18442.150000000001</v>
      </c>
      <c r="M261" s="2">
        <v>18344.150000000001</v>
      </c>
      <c r="N261" s="2">
        <v>18409.650000000001</v>
      </c>
      <c r="O261" s="2">
        <v>219268992</v>
      </c>
      <c r="P261" s="2">
        <f t="shared" ref="P261:P324" si="27">(N261-N260)/N260</f>
        <v>3.3961115880761162E-4</v>
      </c>
      <c r="Q261" s="17">
        <f t="shared" ref="Q261:Q324" si="28">P261*100</f>
        <v>3.3961115880761159E-2</v>
      </c>
      <c r="R261" s="5">
        <f t="shared" ref="R261:R324" si="29">1+P261</f>
        <v>1.0003396111588077</v>
      </c>
    </row>
    <row r="262" spans="1:18" x14ac:dyDescent="0.3">
      <c r="A262" s="20">
        <v>44882</v>
      </c>
      <c r="B262" s="23">
        <v>4031.8</v>
      </c>
      <c r="C262" s="3">
        <v>4035.55</v>
      </c>
      <c r="D262" s="3">
        <v>3980</v>
      </c>
      <c r="E262" s="3">
        <v>3996.05</v>
      </c>
      <c r="F262" s="4">
        <v>29523</v>
      </c>
      <c r="G262" s="2">
        <f t="shared" si="24"/>
        <v>-7.8088144009931266E-3</v>
      </c>
      <c r="H262" s="2">
        <f t="shared" si="25"/>
        <v>-0.78088144009931271</v>
      </c>
      <c r="I262" s="17">
        <f t="shared" si="26"/>
        <v>0.99219118559900688</v>
      </c>
      <c r="J262" s="20">
        <v>44882</v>
      </c>
      <c r="K262" s="38">
        <v>18358.7</v>
      </c>
      <c r="L262" s="2">
        <v>18417.599999999999</v>
      </c>
      <c r="M262" s="2">
        <v>18312.95</v>
      </c>
      <c r="N262" s="2">
        <v>18343.900000000001</v>
      </c>
      <c r="O262" s="2">
        <v>200512910</v>
      </c>
      <c r="P262" s="2">
        <f t="shared" si="27"/>
        <v>-3.571496470601016E-3</v>
      </c>
      <c r="Q262" s="17">
        <f t="shared" si="28"/>
        <v>-0.3571496470601016</v>
      </c>
      <c r="R262" s="5">
        <f t="shared" si="29"/>
        <v>0.99642850352939893</v>
      </c>
    </row>
    <row r="263" spans="1:18" x14ac:dyDescent="0.3">
      <c r="A263" s="20">
        <v>44883</v>
      </c>
      <c r="B263" s="23">
        <v>4016.05</v>
      </c>
      <c r="C263" s="3">
        <v>4034.95</v>
      </c>
      <c r="D263" s="3">
        <v>3920</v>
      </c>
      <c r="E263" s="3">
        <v>3951.7</v>
      </c>
      <c r="F263" s="4">
        <v>23105</v>
      </c>
      <c r="G263" s="2">
        <f t="shared" si="24"/>
        <v>-1.1098459728982461E-2</v>
      </c>
      <c r="H263" s="2">
        <f t="shared" si="25"/>
        <v>-1.1098459728982462</v>
      </c>
      <c r="I263" s="17">
        <f t="shared" si="26"/>
        <v>0.98890154027101751</v>
      </c>
      <c r="J263" s="20">
        <v>44883</v>
      </c>
      <c r="K263" s="38">
        <v>18382.95</v>
      </c>
      <c r="L263" s="2">
        <v>18394.599999999999</v>
      </c>
      <c r="M263" s="2">
        <v>18209.8</v>
      </c>
      <c r="N263" s="2">
        <v>18307.650000000001</v>
      </c>
      <c r="O263" s="2">
        <v>198794846</v>
      </c>
      <c r="P263" s="2">
        <f t="shared" si="27"/>
        <v>-1.9761337556353882E-3</v>
      </c>
      <c r="Q263" s="17">
        <f t="shared" si="28"/>
        <v>-0.19761337556353881</v>
      </c>
      <c r="R263" s="5">
        <f t="shared" si="29"/>
        <v>0.99802386624436457</v>
      </c>
    </row>
    <row r="264" spans="1:18" x14ac:dyDescent="0.3">
      <c r="A264" s="20">
        <v>44886</v>
      </c>
      <c r="B264" s="23">
        <v>3939.5</v>
      </c>
      <c r="C264" s="3">
        <v>3983</v>
      </c>
      <c r="D264" s="3">
        <v>3915</v>
      </c>
      <c r="E264" s="3">
        <v>3946.35</v>
      </c>
      <c r="F264" s="4">
        <v>18421</v>
      </c>
      <c r="G264" s="2">
        <f t="shared" si="24"/>
        <v>-1.3538477111116505E-3</v>
      </c>
      <c r="H264" s="2">
        <f t="shared" si="25"/>
        <v>-0.13538477111116504</v>
      </c>
      <c r="I264" s="17">
        <f t="shared" si="26"/>
        <v>0.99864615228888831</v>
      </c>
      <c r="J264" s="20">
        <v>44886</v>
      </c>
      <c r="K264" s="38">
        <v>18246.400000000001</v>
      </c>
      <c r="L264" s="2">
        <v>18262.3</v>
      </c>
      <c r="M264" s="2">
        <v>18133.349999999999</v>
      </c>
      <c r="N264" s="2">
        <v>18159.95</v>
      </c>
      <c r="O264" s="2">
        <v>213794598</v>
      </c>
      <c r="P264" s="2">
        <f t="shared" si="27"/>
        <v>-8.0676657025888481E-3</v>
      </c>
      <c r="Q264" s="17">
        <f t="shared" si="28"/>
        <v>-0.80676657025888476</v>
      </c>
      <c r="R264" s="5">
        <f t="shared" si="29"/>
        <v>0.99193233429741112</v>
      </c>
    </row>
    <row r="265" spans="1:18" x14ac:dyDescent="0.3">
      <c r="A265" s="20">
        <v>44887</v>
      </c>
      <c r="B265" s="23">
        <v>3966.05</v>
      </c>
      <c r="C265" s="3">
        <v>3966.05</v>
      </c>
      <c r="D265" s="3">
        <v>3821</v>
      </c>
      <c r="E265" s="3">
        <v>3851.25</v>
      </c>
      <c r="F265" s="4">
        <v>64430</v>
      </c>
      <c r="G265" s="2">
        <f t="shared" si="24"/>
        <v>-2.4098217340073717E-2</v>
      </c>
      <c r="H265" s="2">
        <f t="shared" si="25"/>
        <v>-2.4098217340073718</v>
      </c>
      <c r="I265" s="17">
        <f t="shared" si="26"/>
        <v>0.97590178265992633</v>
      </c>
      <c r="J265" s="20">
        <v>44887</v>
      </c>
      <c r="K265" s="38">
        <v>18179.150000000001</v>
      </c>
      <c r="L265" s="2">
        <v>18261.849999999999</v>
      </c>
      <c r="M265" s="2">
        <v>18137.7</v>
      </c>
      <c r="N265" s="2">
        <v>18244.2</v>
      </c>
      <c r="O265" s="2">
        <v>177681099</v>
      </c>
      <c r="P265" s="2">
        <f t="shared" si="27"/>
        <v>4.6393299541022965E-3</v>
      </c>
      <c r="Q265" s="17">
        <f t="shared" si="28"/>
        <v>0.46393299541022964</v>
      </c>
      <c r="R265" s="5">
        <f t="shared" si="29"/>
        <v>1.0046393299541023</v>
      </c>
    </row>
    <row r="266" spans="1:18" x14ac:dyDescent="0.3">
      <c r="A266" s="20">
        <v>44888</v>
      </c>
      <c r="B266" s="23">
        <v>3879.2</v>
      </c>
      <c r="C266" s="3">
        <v>3891</v>
      </c>
      <c r="D266" s="3">
        <v>3812.35</v>
      </c>
      <c r="E266" s="3">
        <v>3873.3</v>
      </c>
      <c r="F266" s="4">
        <v>32078</v>
      </c>
      <c r="G266" s="2">
        <f t="shared" si="24"/>
        <v>5.7254138266796964E-3</v>
      </c>
      <c r="H266" s="2">
        <f t="shared" si="25"/>
        <v>0.57254138266796961</v>
      </c>
      <c r="I266" s="17">
        <f t="shared" si="26"/>
        <v>1.0057254138266798</v>
      </c>
      <c r="J266" s="20">
        <v>44888</v>
      </c>
      <c r="K266" s="38">
        <v>18325.2</v>
      </c>
      <c r="L266" s="2">
        <v>18325.400000000001</v>
      </c>
      <c r="M266" s="2">
        <v>18246</v>
      </c>
      <c r="N266" s="2">
        <v>18267.25</v>
      </c>
      <c r="O266" s="2">
        <v>178791087</v>
      </c>
      <c r="P266" s="2">
        <f t="shared" si="27"/>
        <v>1.2634152223720016E-3</v>
      </c>
      <c r="Q266" s="17">
        <f t="shared" si="28"/>
        <v>0.12634152223720016</v>
      </c>
      <c r="R266" s="5">
        <f t="shared" si="29"/>
        <v>1.0012634152223721</v>
      </c>
    </row>
    <row r="267" spans="1:18" x14ac:dyDescent="0.3">
      <c r="A267" s="20">
        <v>44889</v>
      </c>
      <c r="B267" s="23">
        <v>3895</v>
      </c>
      <c r="C267" s="3">
        <v>3932.55</v>
      </c>
      <c r="D267" s="3">
        <v>3875.1</v>
      </c>
      <c r="E267" s="3">
        <v>3886.2</v>
      </c>
      <c r="F267" s="4">
        <v>60264</v>
      </c>
      <c r="G267" s="2">
        <f t="shared" si="24"/>
        <v>3.3304933777398176E-3</v>
      </c>
      <c r="H267" s="2">
        <f t="shared" si="25"/>
        <v>0.33304933777398177</v>
      </c>
      <c r="I267" s="17">
        <f t="shared" si="26"/>
        <v>1.0033304933777398</v>
      </c>
      <c r="J267" s="20">
        <v>44889</v>
      </c>
      <c r="K267" s="38">
        <v>18326.099999999999</v>
      </c>
      <c r="L267" s="2">
        <v>18529.7</v>
      </c>
      <c r="M267" s="2">
        <v>18294.25</v>
      </c>
      <c r="N267" s="2">
        <v>18484.099999999999</v>
      </c>
      <c r="O267" s="2">
        <v>204044559</v>
      </c>
      <c r="P267" s="2">
        <f t="shared" si="27"/>
        <v>1.1870971273727493E-2</v>
      </c>
      <c r="Q267" s="17">
        <f t="shared" si="28"/>
        <v>1.1870971273727493</v>
      </c>
      <c r="R267" s="5">
        <f t="shared" si="29"/>
        <v>1.0118709712737275</v>
      </c>
    </row>
    <row r="268" spans="1:18" x14ac:dyDescent="0.3">
      <c r="A268" s="20">
        <v>44890</v>
      </c>
      <c r="B268" s="23">
        <v>3905.6</v>
      </c>
      <c r="C268" s="3">
        <v>3919</v>
      </c>
      <c r="D268" s="3">
        <v>3751</v>
      </c>
      <c r="E268" s="3">
        <v>3759.7</v>
      </c>
      <c r="F268" s="4">
        <v>81684</v>
      </c>
      <c r="G268" s="2">
        <f t="shared" si="24"/>
        <v>-3.2551078174051777E-2</v>
      </c>
      <c r="H268" s="2">
        <f t="shared" si="25"/>
        <v>-3.2551078174051775</v>
      </c>
      <c r="I268" s="17">
        <f t="shared" si="26"/>
        <v>0.96744892182594822</v>
      </c>
      <c r="J268" s="20">
        <v>44890</v>
      </c>
      <c r="K268" s="38">
        <v>18528.45</v>
      </c>
      <c r="L268" s="2">
        <v>18534.900000000001</v>
      </c>
      <c r="M268" s="2">
        <v>18445.099999999999</v>
      </c>
      <c r="N268" s="2">
        <v>18512.75</v>
      </c>
      <c r="O268" s="2">
        <v>205876043</v>
      </c>
      <c r="P268" s="2">
        <f t="shared" si="27"/>
        <v>1.5499807943043728E-3</v>
      </c>
      <c r="Q268" s="17">
        <f t="shared" si="28"/>
        <v>0.15499807943043728</v>
      </c>
      <c r="R268" s="5">
        <f t="shared" si="29"/>
        <v>1.0015499807943045</v>
      </c>
    </row>
    <row r="269" spans="1:18" x14ac:dyDescent="0.3">
      <c r="A269" s="20">
        <v>44893</v>
      </c>
      <c r="B269" s="23">
        <v>3750</v>
      </c>
      <c r="C269" s="3">
        <v>3794.55</v>
      </c>
      <c r="D269" s="3">
        <v>3730.05</v>
      </c>
      <c r="E269" s="3">
        <v>3745.1</v>
      </c>
      <c r="F269" s="4">
        <v>32069</v>
      </c>
      <c r="G269" s="2">
        <f t="shared" si="24"/>
        <v>-3.8832885602574432E-3</v>
      </c>
      <c r="H269" s="2">
        <f t="shared" si="25"/>
        <v>-0.3883288560257443</v>
      </c>
      <c r="I269" s="17">
        <f t="shared" si="26"/>
        <v>0.99611671143974256</v>
      </c>
      <c r="J269" s="20">
        <v>44893</v>
      </c>
      <c r="K269" s="38">
        <v>18430.55</v>
      </c>
      <c r="L269" s="2">
        <v>18614.25</v>
      </c>
      <c r="M269" s="2">
        <v>18365.599999999999</v>
      </c>
      <c r="N269" s="2">
        <v>18562.75</v>
      </c>
      <c r="O269" s="2">
        <v>206468884</v>
      </c>
      <c r="P269" s="2">
        <f t="shared" si="27"/>
        <v>2.7008413120687092E-3</v>
      </c>
      <c r="Q269" s="17">
        <f t="shared" si="28"/>
        <v>0.27008413120687091</v>
      </c>
      <c r="R269" s="5">
        <f t="shared" si="29"/>
        <v>1.0027008413120686</v>
      </c>
    </row>
    <row r="270" spans="1:18" x14ac:dyDescent="0.3">
      <c r="A270" s="20">
        <v>44894</v>
      </c>
      <c r="B270" s="23">
        <v>3759.9</v>
      </c>
      <c r="C270" s="3">
        <v>3770.5</v>
      </c>
      <c r="D270" s="3">
        <v>3700</v>
      </c>
      <c r="E270" s="3">
        <v>3717.25</v>
      </c>
      <c r="F270" s="4">
        <v>30965</v>
      </c>
      <c r="G270" s="2">
        <f t="shared" si="24"/>
        <v>-7.4363835411604259E-3</v>
      </c>
      <c r="H270" s="2">
        <f t="shared" si="25"/>
        <v>-0.74363835411604262</v>
      </c>
      <c r="I270" s="17">
        <f t="shared" si="26"/>
        <v>0.99256361645883961</v>
      </c>
      <c r="J270" s="20">
        <v>44894</v>
      </c>
      <c r="K270" s="38">
        <v>18552.45</v>
      </c>
      <c r="L270" s="2">
        <v>18678.099999999999</v>
      </c>
      <c r="M270" s="2">
        <v>18552.150000000001</v>
      </c>
      <c r="N270" s="2">
        <v>18618.05</v>
      </c>
      <c r="O270" s="2">
        <v>195255179</v>
      </c>
      <c r="P270" s="2">
        <f t="shared" si="27"/>
        <v>2.9790844567749537E-3</v>
      </c>
      <c r="Q270" s="17">
        <f t="shared" si="28"/>
        <v>0.29790844567749536</v>
      </c>
      <c r="R270" s="5">
        <f t="shared" si="29"/>
        <v>1.002979084456775</v>
      </c>
    </row>
    <row r="271" spans="1:18" x14ac:dyDescent="0.3">
      <c r="A271" s="20">
        <v>44895</v>
      </c>
      <c r="B271" s="23">
        <v>3741.3</v>
      </c>
      <c r="C271" s="3">
        <v>3895</v>
      </c>
      <c r="D271" s="3">
        <v>3726.05</v>
      </c>
      <c r="E271" s="3">
        <v>3877.75</v>
      </c>
      <c r="F271" s="4">
        <v>70962</v>
      </c>
      <c r="G271" s="2">
        <f t="shared" si="24"/>
        <v>4.3177079830519875E-2</v>
      </c>
      <c r="H271" s="2">
        <f t="shared" si="25"/>
        <v>4.3177079830519878</v>
      </c>
      <c r="I271" s="17">
        <f t="shared" si="26"/>
        <v>1.0431770798305198</v>
      </c>
      <c r="J271" s="20">
        <v>44895</v>
      </c>
      <c r="K271" s="38">
        <v>18625.7</v>
      </c>
      <c r="L271" s="2">
        <v>18816.05</v>
      </c>
      <c r="M271" s="2">
        <v>18616.55</v>
      </c>
      <c r="N271" s="2">
        <v>18758.349999999999</v>
      </c>
      <c r="O271" s="2">
        <v>345636288</v>
      </c>
      <c r="P271" s="2">
        <f t="shared" si="27"/>
        <v>7.5356978845797108E-3</v>
      </c>
      <c r="Q271" s="17">
        <f t="shared" si="28"/>
        <v>0.75356978845797107</v>
      </c>
      <c r="R271" s="5">
        <f t="shared" si="29"/>
        <v>1.0075356978845798</v>
      </c>
    </row>
    <row r="272" spans="1:18" x14ac:dyDescent="0.3">
      <c r="A272" s="20">
        <v>44896</v>
      </c>
      <c r="B272" s="23">
        <v>3924.35</v>
      </c>
      <c r="C272" s="3">
        <v>4098</v>
      </c>
      <c r="D272" s="3">
        <v>3888.2</v>
      </c>
      <c r="E272" s="3">
        <v>4078.55</v>
      </c>
      <c r="F272" s="4">
        <v>120245</v>
      </c>
      <c r="G272" s="2">
        <f t="shared" si="24"/>
        <v>5.1782605892592398E-2</v>
      </c>
      <c r="H272" s="2">
        <f t="shared" si="25"/>
        <v>5.1782605892592395</v>
      </c>
      <c r="I272" s="17">
        <f t="shared" si="26"/>
        <v>1.0517826058925923</v>
      </c>
      <c r="J272" s="20">
        <v>44896</v>
      </c>
      <c r="K272" s="38">
        <v>18871.95</v>
      </c>
      <c r="L272" s="2">
        <v>18887.599999999999</v>
      </c>
      <c r="M272" s="2">
        <v>18778.2</v>
      </c>
      <c r="N272" s="2">
        <v>18812.5</v>
      </c>
      <c r="O272" s="2">
        <v>324955829</v>
      </c>
      <c r="P272" s="2">
        <f t="shared" si="27"/>
        <v>2.8867144498317529E-3</v>
      </c>
      <c r="Q272" s="17">
        <f t="shared" si="28"/>
        <v>0.28867144498317526</v>
      </c>
      <c r="R272" s="5">
        <f t="shared" si="29"/>
        <v>1.0028867144498317</v>
      </c>
    </row>
    <row r="273" spans="1:18" x14ac:dyDescent="0.3">
      <c r="A273" s="20">
        <v>44897</v>
      </c>
      <c r="B273" s="23">
        <v>4092.25</v>
      </c>
      <c r="C273" s="3">
        <v>4132.45</v>
      </c>
      <c r="D273" s="3">
        <v>4040.05</v>
      </c>
      <c r="E273" s="3">
        <v>4086.2</v>
      </c>
      <c r="F273" s="4">
        <v>53657</v>
      </c>
      <c r="G273" s="2">
        <f t="shared" si="24"/>
        <v>1.8756665971974441E-3</v>
      </c>
      <c r="H273" s="2">
        <f t="shared" si="25"/>
        <v>0.1875666597197444</v>
      </c>
      <c r="I273" s="17">
        <f t="shared" si="26"/>
        <v>1.0018756665971975</v>
      </c>
      <c r="J273" s="20">
        <v>44897</v>
      </c>
      <c r="K273" s="38">
        <v>18752.400000000001</v>
      </c>
      <c r="L273" s="2">
        <v>18781.95</v>
      </c>
      <c r="M273" s="2">
        <v>18639.2</v>
      </c>
      <c r="N273" s="2">
        <v>18696.099999999999</v>
      </c>
      <c r="O273" s="2">
        <v>254401004</v>
      </c>
      <c r="P273" s="2">
        <f t="shared" si="27"/>
        <v>-6.1873754152824692E-3</v>
      </c>
      <c r="Q273" s="17">
        <f t="shared" si="28"/>
        <v>-0.61873754152824689</v>
      </c>
      <c r="R273" s="5">
        <f t="shared" si="29"/>
        <v>0.99381262458471753</v>
      </c>
    </row>
    <row r="274" spans="1:18" x14ac:dyDescent="0.3">
      <c r="A274" s="20">
        <v>44900</v>
      </c>
      <c r="B274" s="23">
        <v>4104.95</v>
      </c>
      <c r="C274" s="3">
        <v>4111.05</v>
      </c>
      <c r="D274" s="3">
        <v>4006</v>
      </c>
      <c r="E274" s="3">
        <v>4025.55</v>
      </c>
      <c r="F274" s="4">
        <v>22344</v>
      </c>
      <c r="G274" s="2">
        <f t="shared" si="24"/>
        <v>-1.4842641084626214E-2</v>
      </c>
      <c r="H274" s="2">
        <f t="shared" si="25"/>
        <v>-1.4842641084626214</v>
      </c>
      <c r="I274" s="17">
        <f t="shared" si="26"/>
        <v>0.98515735891537382</v>
      </c>
      <c r="J274" s="20">
        <v>44900</v>
      </c>
      <c r="K274" s="38">
        <v>18719.55</v>
      </c>
      <c r="L274" s="2">
        <v>18728.599999999999</v>
      </c>
      <c r="M274" s="2">
        <v>18591.349999999999</v>
      </c>
      <c r="N274" s="2">
        <v>18701.05</v>
      </c>
      <c r="O274" s="2">
        <v>288393766</v>
      </c>
      <c r="P274" s="2">
        <f t="shared" si="27"/>
        <v>2.6476109990857601E-4</v>
      </c>
      <c r="Q274" s="17">
        <f t="shared" si="28"/>
        <v>2.6476109990857602E-2</v>
      </c>
      <c r="R274" s="5">
        <f t="shared" si="29"/>
        <v>1.0002647610999085</v>
      </c>
    </row>
    <row r="275" spans="1:18" x14ac:dyDescent="0.3">
      <c r="A275" s="20">
        <v>44901</v>
      </c>
      <c r="B275" s="23">
        <v>4025.55</v>
      </c>
      <c r="C275" s="3">
        <v>4082</v>
      </c>
      <c r="D275" s="3">
        <v>3999.95</v>
      </c>
      <c r="E275" s="3">
        <v>4008.65</v>
      </c>
      <c r="F275" s="4">
        <v>36856</v>
      </c>
      <c r="G275" s="2">
        <f t="shared" si="24"/>
        <v>-4.1981840990672308E-3</v>
      </c>
      <c r="H275" s="2">
        <f t="shared" si="25"/>
        <v>-0.41981840990672309</v>
      </c>
      <c r="I275" s="17">
        <f t="shared" si="26"/>
        <v>0.99580181590093275</v>
      </c>
      <c r="J275" s="20">
        <v>44901</v>
      </c>
      <c r="K275" s="38">
        <v>18600.650000000001</v>
      </c>
      <c r="L275" s="2">
        <v>18654.900000000001</v>
      </c>
      <c r="M275" s="2">
        <v>18577.900000000001</v>
      </c>
      <c r="N275" s="2">
        <v>18642.75</v>
      </c>
      <c r="O275" s="2">
        <v>217777090</v>
      </c>
      <c r="P275" s="2">
        <f t="shared" si="27"/>
        <v>-3.1174720136034756E-3</v>
      </c>
      <c r="Q275" s="17">
        <f t="shared" si="28"/>
        <v>-0.31174720136034756</v>
      </c>
      <c r="R275" s="5">
        <f t="shared" si="29"/>
        <v>0.99688252798639654</v>
      </c>
    </row>
    <row r="276" spans="1:18" x14ac:dyDescent="0.3">
      <c r="A276" s="20">
        <v>44902</v>
      </c>
      <c r="B276" s="23">
        <v>4000</v>
      </c>
      <c r="C276" s="3">
        <v>4029.65</v>
      </c>
      <c r="D276" s="3">
        <v>3990</v>
      </c>
      <c r="E276" s="3">
        <v>4006.2</v>
      </c>
      <c r="F276" s="4">
        <v>49177</v>
      </c>
      <c r="G276" s="2">
        <f t="shared" si="24"/>
        <v>-6.1117832686821564E-4</v>
      </c>
      <c r="H276" s="2">
        <f t="shared" si="25"/>
        <v>-6.1117832686821562E-2</v>
      </c>
      <c r="I276" s="17">
        <f t="shared" si="26"/>
        <v>0.99938882167313181</v>
      </c>
      <c r="J276" s="20">
        <v>44902</v>
      </c>
      <c r="K276" s="38">
        <v>18638.849999999999</v>
      </c>
      <c r="L276" s="2">
        <v>18668.3</v>
      </c>
      <c r="M276" s="2">
        <v>18528.400000000001</v>
      </c>
      <c r="N276" s="2">
        <v>18560.5</v>
      </c>
      <c r="O276" s="2">
        <v>200501720</v>
      </c>
      <c r="P276" s="2">
        <f t="shared" si="27"/>
        <v>-4.4119027503989484E-3</v>
      </c>
      <c r="Q276" s="17">
        <f t="shared" si="28"/>
        <v>-0.44119027503989483</v>
      </c>
      <c r="R276" s="5">
        <f t="shared" si="29"/>
        <v>0.99558809724960107</v>
      </c>
    </row>
    <row r="277" spans="1:18" x14ac:dyDescent="0.3">
      <c r="A277" s="20">
        <v>44903</v>
      </c>
      <c r="B277" s="23">
        <v>4026.25</v>
      </c>
      <c r="C277" s="3">
        <v>4059</v>
      </c>
      <c r="D277" s="3">
        <v>4000.05</v>
      </c>
      <c r="E277" s="3">
        <v>4038</v>
      </c>
      <c r="F277" s="4">
        <v>16196</v>
      </c>
      <c r="G277" s="2">
        <f t="shared" si="24"/>
        <v>7.9376965703160558E-3</v>
      </c>
      <c r="H277" s="2">
        <f t="shared" si="25"/>
        <v>0.79376965703160562</v>
      </c>
      <c r="I277" s="17">
        <f t="shared" si="26"/>
        <v>1.007937696570316</v>
      </c>
      <c r="J277" s="20">
        <v>44903</v>
      </c>
      <c r="K277" s="38">
        <v>18570.849999999999</v>
      </c>
      <c r="L277" s="2">
        <v>18625</v>
      </c>
      <c r="M277" s="2">
        <v>18536.95</v>
      </c>
      <c r="N277" s="2">
        <v>18609.349999999999</v>
      </c>
      <c r="O277" s="2">
        <v>202811256</v>
      </c>
      <c r="P277" s="2">
        <f t="shared" si="27"/>
        <v>2.6319334069663286E-3</v>
      </c>
      <c r="Q277" s="17">
        <f t="shared" si="28"/>
        <v>0.26319334069663286</v>
      </c>
      <c r="R277" s="5">
        <f t="shared" si="29"/>
        <v>1.0026319334069664</v>
      </c>
    </row>
    <row r="278" spans="1:18" x14ac:dyDescent="0.3">
      <c r="A278" s="20">
        <v>44904</v>
      </c>
      <c r="B278" s="23">
        <v>4055.5</v>
      </c>
      <c r="C278" s="3">
        <v>4110</v>
      </c>
      <c r="D278" s="3">
        <v>4009.05</v>
      </c>
      <c r="E278" s="3">
        <v>4032.4</v>
      </c>
      <c r="F278" s="4">
        <v>31079</v>
      </c>
      <c r="G278" s="2">
        <f t="shared" si="24"/>
        <v>-1.3868251609707551E-3</v>
      </c>
      <c r="H278" s="2">
        <f t="shared" si="25"/>
        <v>-0.13868251609707552</v>
      </c>
      <c r="I278" s="17">
        <f t="shared" si="26"/>
        <v>0.99861317483902923</v>
      </c>
      <c r="J278" s="20">
        <v>44904</v>
      </c>
      <c r="K278" s="38">
        <v>18662.400000000001</v>
      </c>
      <c r="L278" s="2">
        <v>18664.7</v>
      </c>
      <c r="M278" s="2">
        <v>18410.099999999999</v>
      </c>
      <c r="N278" s="2">
        <v>18496.599999999999</v>
      </c>
      <c r="O278" s="2">
        <v>215839572</v>
      </c>
      <c r="P278" s="2">
        <f t="shared" si="27"/>
        <v>-6.0587822788007112E-3</v>
      </c>
      <c r="Q278" s="17">
        <f t="shared" si="28"/>
        <v>-0.60587822788007117</v>
      </c>
      <c r="R278" s="5">
        <f t="shared" si="29"/>
        <v>0.99394121772119925</v>
      </c>
    </row>
    <row r="279" spans="1:18" x14ac:dyDescent="0.3">
      <c r="A279" s="20">
        <v>44907</v>
      </c>
      <c r="B279" s="23">
        <v>4050</v>
      </c>
      <c r="C279" s="3">
        <v>4106</v>
      </c>
      <c r="D279" s="3">
        <v>3960</v>
      </c>
      <c r="E279" s="3">
        <v>4034.6</v>
      </c>
      <c r="F279" s="4">
        <v>40618</v>
      </c>
      <c r="G279" s="2">
        <f t="shared" si="24"/>
        <v>5.4558079555595135E-4</v>
      </c>
      <c r="H279" s="2">
        <f t="shared" si="25"/>
        <v>5.4558079555595135E-2</v>
      </c>
      <c r="I279" s="17">
        <f t="shared" si="26"/>
        <v>1.0005455807955559</v>
      </c>
      <c r="J279" s="20">
        <v>44907</v>
      </c>
      <c r="K279" s="38">
        <v>18402.150000000001</v>
      </c>
      <c r="L279" s="2">
        <v>18521.55</v>
      </c>
      <c r="M279" s="2">
        <v>18345.7</v>
      </c>
      <c r="N279" s="2">
        <v>18497.150000000001</v>
      </c>
      <c r="O279" s="2">
        <v>193883468</v>
      </c>
      <c r="P279" s="2">
        <f t="shared" si="27"/>
        <v>2.9735194576457857E-5</v>
      </c>
      <c r="Q279" s="17">
        <f t="shared" si="28"/>
        <v>2.9735194576457858E-3</v>
      </c>
      <c r="R279" s="5">
        <f t="shared" si="29"/>
        <v>1.0000297351945764</v>
      </c>
    </row>
    <row r="280" spans="1:18" x14ac:dyDescent="0.3">
      <c r="A280" s="20">
        <v>44908</v>
      </c>
      <c r="B280" s="23">
        <v>4055.8</v>
      </c>
      <c r="C280" s="3">
        <v>4099.95</v>
      </c>
      <c r="D280" s="3">
        <v>4029</v>
      </c>
      <c r="E280" s="3">
        <v>4040.2</v>
      </c>
      <c r="F280" s="4">
        <v>66012</v>
      </c>
      <c r="G280" s="2">
        <f t="shared" si="24"/>
        <v>1.3879938531700562E-3</v>
      </c>
      <c r="H280" s="2">
        <f t="shared" si="25"/>
        <v>0.13879938531700561</v>
      </c>
      <c r="I280" s="17">
        <f t="shared" si="26"/>
        <v>1.00138799385317</v>
      </c>
      <c r="J280" s="20">
        <v>44908</v>
      </c>
      <c r="K280" s="38">
        <v>18524.400000000001</v>
      </c>
      <c r="L280" s="2">
        <v>18617.25</v>
      </c>
      <c r="M280" s="2">
        <v>18490.2</v>
      </c>
      <c r="N280" s="2">
        <v>18608</v>
      </c>
      <c r="O280" s="2">
        <v>187585567</v>
      </c>
      <c r="P280" s="2">
        <f t="shared" si="27"/>
        <v>5.9928151093546055E-3</v>
      </c>
      <c r="Q280" s="17">
        <f t="shared" si="28"/>
        <v>0.59928151093546056</v>
      </c>
      <c r="R280" s="5">
        <f t="shared" si="29"/>
        <v>1.0059928151093547</v>
      </c>
    </row>
    <row r="281" spans="1:18" x14ac:dyDescent="0.3">
      <c r="A281" s="20">
        <v>44909</v>
      </c>
      <c r="B281" s="23">
        <v>4030</v>
      </c>
      <c r="C281" s="3">
        <v>4193.6499999999996</v>
      </c>
      <c r="D281" s="3">
        <v>4030</v>
      </c>
      <c r="E281" s="3">
        <v>4180.3</v>
      </c>
      <c r="F281" s="4">
        <v>53022</v>
      </c>
      <c r="G281" s="2">
        <f t="shared" si="24"/>
        <v>3.4676501163308837E-2</v>
      </c>
      <c r="H281" s="2">
        <f t="shared" si="25"/>
        <v>3.4676501163308835</v>
      </c>
      <c r="I281" s="17">
        <f t="shared" si="26"/>
        <v>1.0346765011633088</v>
      </c>
      <c r="J281" s="20">
        <v>44909</v>
      </c>
      <c r="K281" s="38">
        <v>18671.25</v>
      </c>
      <c r="L281" s="2">
        <v>18696.099999999999</v>
      </c>
      <c r="M281" s="2">
        <v>18632.900000000001</v>
      </c>
      <c r="N281" s="2">
        <v>18660.3</v>
      </c>
      <c r="O281" s="2">
        <v>208030337</v>
      </c>
      <c r="P281" s="2">
        <f t="shared" si="27"/>
        <v>2.8106190885640193E-3</v>
      </c>
      <c r="Q281" s="17">
        <f t="shared" si="28"/>
        <v>0.28106190885640192</v>
      </c>
      <c r="R281" s="5">
        <f t="shared" si="29"/>
        <v>1.0028106190885639</v>
      </c>
    </row>
    <row r="282" spans="1:18" x14ac:dyDescent="0.3">
      <c r="A282" s="20">
        <v>44910</v>
      </c>
      <c r="B282" s="23">
        <v>4180.3</v>
      </c>
      <c r="C282" s="3">
        <v>4266.3500000000004</v>
      </c>
      <c r="D282" s="3">
        <v>4172</v>
      </c>
      <c r="E282" s="3">
        <v>4211.75</v>
      </c>
      <c r="F282" s="4">
        <v>62034</v>
      </c>
      <c r="G282" s="2">
        <f t="shared" si="24"/>
        <v>7.5233834892232173E-3</v>
      </c>
      <c r="H282" s="2">
        <f t="shared" si="25"/>
        <v>0.75233834892232176</v>
      </c>
      <c r="I282" s="17">
        <f t="shared" si="26"/>
        <v>1.0075233834892232</v>
      </c>
      <c r="J282" s="20">
        <v>44910</v>
      </c>
      <c r="K282" s="38">
        <v>18614.400000000001</v>
      </c>
      <c r="L282" s="2">
        <v>18652.900000000001</v>
      </c>
      <c r="M282" s="2">
        <v>18387.7</v>
      </c>
      <c r="N282" s="2">
        <v>18414.900000000001</v>
      </c>
      <c r="O282" s="2">
        <v>183127544</v>
      </c>
      <c r="P282" s="2">
        <f t="shared" si="27"/>
        <v>-1.3150913972444056E-2</v>
      </c>
      <c r="Q282" s="17">
        <f t="shared" si="28"/>
        <v>-1.3150913972444056</v>
      </c>
      <c r="R282" s="5">
        <f t="shared" si="29"/>
        <v>0.98684908602755594</v>
      </c>
    </row>
    <row r="283" spans="1:18" x14ac:dyDescent="0.3">
      <c r="A283" s="20">
        <v>44911</v>
      </c>
      <c r="B283" s="23">
        <v>4210.6499999999996</v>
      </c>
      <c r="C283" s="3">
        <v>4220</v>
      </c>
      <c r="D283" s="3">
        <v>4085.15</v>
      </c>
      <c r="E283" s="3">
        <v>4120.1499999999996</v>
      </c>
      <c r="F283" s="4">
        <v>26041</v>
      </c>
      <c r="G283" s="2">
        <f t="shared" si="24"/>
        <v>-2.1748679290081407E-2</v>
      </c>
      <c r="H283" s="2">
        <f t="shared" si="25"/>
        <v>-2.1748679290081405</v>
      </c>
      <c r="I283" s="17">
        <f t="shared" si="26"/>
        <v>0.9782513207099186</v>
      </c>
      <c r="J283" s="20">
        <v>44911</v>
      </c>
      <c r="K283" s="38">
        <v>18319.099999999999</v>
      </c>
      <c r="L283" s="2">
        <v>18440.95</v>
      </c>
      <c r="M283" s="2">
        <v>18255.150000000001</v>
      </c>
      <c r="N283" s="2">
        <v>18269</v>
      </c>
      <c r="O283" s="2">
        <v>277650193</v>
      </c>
      <c r="P283" s="2">
        <f t="shared" si="27"/>
        <v>-7.9229319735649641E-3</v>
      </c>
      <c r="Q283" s="17">
        <f t="shared" si="28"/>
        <v>-0.79229319735649639</v>
      </c>
      <c r="R283" s="5">
        <f t="shared" si="29"/>
        <v>0.99207706802643503</v>
      </c>
    </row>
    <row r="284" spans="1:18" x14ac:dyDescent="0.3">
      <c r="A284" s="20">
        <v>44914</v>
      </c>
      <c r="B284" s="23">
        <v>4120.1499999999996</v>
      </c>
      <c r="C284" s="3">
        <v>4120.1499999999996</v>
      </c>
      <c r="D284" s="3">
        <v>3993</v>
      </c>
      <c r="E284" s="3">
        <v>4013.9</v>
      </c>
      <c r="F284" s="4">
        <v>20885</v>
      </c>
      <c r="G284" s="2">
        <f t="shared" si="24"/>
        <v>-2.5787896071744854E-2</v>
      </c>
      <c r="H284" s="2">
        <f t="shared" si="25"/>
        <v>-2.5787896071744854</v>
      </c>
      <c r="I284" s="17">
        <f t="shared" si="26"/>
        <v>0.97421210392825519</v>
      </c>
      <c r="J284" s="20">
        <v>44914</v>
      </c>
      <c r="K284" s="38">
        <v>18288.099999999999</v>
      </c>
      <c r="L284" s="2">
        <v>18431.650000000001</v>
      </c>
      <c r="M284" s="2">
        <v>18244.55</v>
      </c>
      <c r="N284" s="2">
        <v>18420.45</v>
      </c>
      <c r="O284" s="2">
        <v>154847475</v>
      </c>
      <c r="P284" s="2">
        <f t="shared" si="27"/>
        <v>8.2899994526247044E-3</v>
      </c>
      <c r="Q284" s="17">
        <f t="shared" si="28"/>
        <v>0.82899994526247045</v>
      </c>
      <c r="R284" s="5">
        <f t="shared" si="29"/>
        <v>1.0082899994526247</v>
      </c>
    </row>
    <row r="285" spans="1:18" x14ac:dyDescent="0.3">
      <c r="A285" s="20">
        <v>44915</v>
      </c>
      <c r="B285" s="23">
        <v>4024</v>
      </c>
      <c r="C285" s="3">
        <v>4169.7</v>
      </c>
      <c r="D285" s="3">
        <v>4021.1</v>
      </c>
      <c r="E285" s="3">
        <v>4151.95</v>
      </c>
      <c r="F285" s="4">
        <v>52556</v>
      </c>
      <c r="G285" s="2">
        <f t="shared" si="24"/>
        <v>3.4392984379281927E-2</v>
      </c>
      <c r="H285" s="2">
        <f t="shared" si="25"/>
        <v>3.4392984379281928</v>
      </c>
      <c r="I285" s="17">
        <f t="shared" si="26"/>
        <v>1.0343929843792818</v>
      </c>
      <c r="J285" s="20">
        <v>44915</v>
      </c>
      <c r="K285" s="38">
        <v>18340.3</v>
      </c>
      <c r="L285" s="2">
        <v>18404.900000000001</v>
      </c>
      <c r="M285" s="2">
        <v>18202.650000000001</v>
      </c>
      <c r="N285" s="2">
        <v>18385.3</v>
      </c>
      <c r="O285" s="2">
        <v>169041783</v>
      </c>
      <c r="P285" s="2">
        <f t="shared" si="27"/>
        <v>-1.9082052827157562E-3</v>
      </c>
      <c r="Q285" s="17">
        <f t="shared" si="28"/>
        <v>-0.19082052827157561</v>
      </c>
      <c r="R285" s="5">
        <f t="shared" si="29"/>
        <v>0.99809179471728426</v>
      </c>
    </row>
    <row r="286" spans="1:18" x14ac:dyDescent="0.3">
      <c r="A286" s="20">
        <v>44916</v>
      </c>
      <c r="B286" s="23">
        <v>4158.8</v>
      </c>
      <c r="C286" s="3">
        <v>4220</v>
      </c>
      <c r="D286" s="3">
        <v>4001</v>
      </c>
      <c r="E286" s="3">
        <v>4030</v>
      </c>
      <c r="F286" s="4">
        <v>49474</v>
      </c>
      <c r="G286" s="2">
        <f t="shared" si="24"/>
        <v>-2.9371740989173719E-2</v>
      </c>
      <c r="H286" s="2">
        <f t="shared" si="25"/>
        <v>-2.9371740989173718</v>
      </c>
      <c r="I286" s="17">
        <f t="shared" si="26"/>
        <v>0.97062825901082628</v>
      </c>
      <c r="J286" s="20">
        <v>44916</v>
      </c>
      <c r="K286" s="38">
        <v>18435.150000000001</v>
      </c>
      <c r="L286" s="2">
        <v>18473.349999999999</v>
      </c>
      <c r="M286" s="2">
        <v>18162.75</v>
      </c>
      <c r="N286" s="2">
        <v>18199.099999999999</v>
      </c>
      <c r="O286" s="2">
        <v>187594274</v>
      </c>
      <c r="P286" s="2">
        <f t="shared" si="27"/>
        <v>-1.0127656334136551E-2</v>
      </c>
      <c r="Q286" s="17">
        <f t="shared" si="28"/>
        <v>-1.012765633413655</v>
      </c>
      <c r="R286" s="5">
        <f t="shared" si="29"/>
        <v>0.98987234366586341</v>
      </c>
    </row>
    <row r="287" spans="1:18" x14ac:dyDescent="0.3">
      <c r="A287" s="20">
        <v>44917</v>
      </c>
      <c r="B287" s="23">
        <v>4090.4</v>
      </c>
      <c r="C287" s="3">
        <v>4100</v>
      </c>
      <c r="D287" s="3">
        <v>4010.05</v>
      </c>
      <c r="E287" s="3">
        <v>4060.85</v>
      </c>
      <c r="F287" s="4">
        <v>35724</v>
      </c>
      <c r="G287" s="2">
        <f t="shared" si="24"/>
        <v>7.6550868486352135E-3</v>
      </c>
      <c r="H287" s="2">
        <f t="shared" si="25"/>
        <v>0.7655086848635213</v>
      </c>
      <c r="I287" s="17">
        <f t="shared" si="26"/>
        <v>1.0076550868486351</v>
      </c>
      <c r="J287" s="20">
        <v>44917</v>
      </c>
      <c r="K287" s="38">
        <v>18288.8</v>
      </c>
      <c r="L287" s="2">
        <v>18318.75</v>
      </c>
      <c r="M287" s="2">
        <v>18068.599999999999</v>
      </c>
      <c r="N287" s="2">
        <v>18127.349999999999</v>
      </c>
      <c r="O287" s="2">
        <v>195699650</v>
      </c>
      <c r="P287" s="2">
        <f t="shared" si="27"/>
        <v>-3.9425026512300062E-3</v>
      </c>
      <c r="Q287" s="17">
        <f t="shared" si="28"/>
        <v>-0.3942502651230006</v>
      </c>
      <c r="R287" s="5">
        <f t="shared" si="29"/>
        <v>0.99605749734877003</v>
      </c>
    </row>
    <row r="288" spans="1:18" x14ac:dyDescent="0.3">
      <c r="A288" s="20">
        <v>44918</v>
      </c>
      <c r="B288" s="23">
        <v>4036</v>
      </c>
      <c r="C288" s="3">
        <v>4089.35</v>
      </c>
      <c r="D288" s="3">
        <v>3968</v>
      </c>
      <c r="E288" s="3">
        <v>4036.45</v>
      </c>
      <c r="F288" s="4">
        <v>92659</v>
      </c>
      <c r="G288" s="2">
        <f t="shared" si="24"/>
        <v>-6.0085942598224733E-3</v>
      </c>
      <c r="H288" s="2">
        <f t="shared" si="25"/>
        <v>-0.60085942598224729</v>
      </c>
      <c r="I288" s="17">
        <f t="shared" si="26"/>
        <v>0.99399140574017752</v>
      </c>
      <c r="J288" s="20">
        <v>44918</v>
      </c>
      <c r="K288" s="38">
        <v>17977.650000000001</v>
      </c>
      <c r="L288" s="2">
        <v>18050.45</v>
      </c>
      <c r="M288" s="2">
        <v>17779.5</v>
      </c>
      <c r="N288" s="2">
        <v>17806.8</v>
      </c>
      <c r="O288" s="2">
        <v>221454773</v>
      </c>
      <c r="P288" s="2">
        <f t="shared" si="27"/>
        <v>-1.7683224519855319E-2</v>
      </c>
      <c r="Q288" s="17">
        <f t="shared" si="28"/>
        <v>-1.7683224519855318</v>
      </c>
      <c r="R288" s="5">
        <f t="shared" si="29"/>
        <v>0.98231677548014473</v>
      </c>
    </row>
    <row r="289" spans="1:18" x14ac:dyDescent="0.3">
      <c r="A289" s="20">
        <v>44921</v>
      </c>
      <c r="B289" s="23">
        <v>3980</v>
      </c>
      <c r="C289" s="3">
        <v>4129.8</v>
      </c>
      <c r="D289" s="3">
        <v>3955.95</v>
      </c>
      <c r="E289" s="3">
        <v>4113</v>
      </c>
      <c r="F289" s="4">
        <v>20197</v>
      </c>
      <c r="G289" s="2">
        <f t="shared" si="24"/>
        <v>1.8964684314187016E-2</v>
      </c>
      <c r="H289" s="2">
        <f t="shared" si="25"/>
        <v>1.8964684314187015</v>
      </c>
      <c r="I289" s="17">
        <f t="shared" si="26"/>
        <v>1.0189646843141871</v>
      </c>
      <c r="J289" s="20">
        <v>44921</v>
      </c>
      <c r="K289" s="38">
        <v>17830.400000000001</v>
      </c>
      <c r="L289" s="2">
        <v>18084.099999999999</v>
      </c>
      <c r="M289" s="2">
        <v>17774.25</v>
      </c>
      <c r="N289" s="2">
        <v>18014.599999999999</v>
      </c>
      <c r="O289" s="2">
        <v>176652342</v>
      </c>
      <c r="P289" s="2">
        <f t="shared" si="27"/>
        <v>1.1669699216029792E-2</v>
      </c>
      <c r="Q289" s="17">
        <f t="shared" si="28"/>
        <v>1.1669699216029792</v>
      </c>
      <c r="R289" s="5">
        <f t="shared" si="29"/>
        <v>1.0116696992160299</v>
      </c>
    </row>
    <row r="290" spans="1:18" x14ac:dyDescent="0.3">
      <c r="A290" s="20">
        <v>44922</v>
      </c>
      <c r="B290" s="23">
        <v>4130.25</v>
      </c>
      <c r="C290" s="3">
        <v>4167.8500000000004</v>
      </c>
      <c r="D290" s="3">
        <v>4082.1</v>
      </c>
      <c r="E290" s="3">
        <v>4106.45</v>
      </c>
      <c r="F290" s="4">
        <v>18799</v>
      </c>
      <c r="G290" s="2">
        <f t="shared" si="24"/>
        <v>-1.5925115487479169E-3</v>
      </c>
      <c r="H290" s="2">
        <f t="shared" si="25"/>
        <v>-0.15925115487479169</v>
      </c>
      <c r="I290" s="17">
        <f t="shared" si="26"/>
        <v>0.99840748845125205</v>
      </c>
      <c r="J290" s="20">
        <v>44922</v>
      </c>
      <c r="K290" s="38">
        <v>18089.8</v>
      </c>
      <c r="L290" s="2">
        <v>18149.25</v>
      </c>
      <c r="M290" s="2">
        <v>17967.45</v>
      </c>
      <c r="N290" s="2">
        <v>18132.3</v>
      </c>
      <c r="O290" s="2">
        <v>214257094</v>
      </c>
      <c r="P290" s="2">
        <f t="shared" si="27"/>
        <v>6.5335894219133777E-3</v>
      </c>
      <c r="Q290" s="17">
        <f t="shared" si="28"/>
        <v>0.65335894219133772</v>
      </c>
      <c r="R290" s="5">
        <f t="shared" si="29"/>
        <v>1.0065335894219134</v>
      </c>
    </row>
    <row r="291" spans="1:18" x14ac:dyDescent="0.3">
      <c r="A291" s="20">
        <v>44923</v>
      </c>
      <c r="B291" s="23">
        <v>4108</v>
      </c>
      <c r="C291" s="3">
        <v>4193</v>
      </c>
      <c r="D291" s="3">
        <v>4093.05</v>
      </c>
      <c r="E291" s="3">
        <v>4147.3</v>
      </c>
      <c r="F291" s="4">
        <v>24562</v>
      </c>
      <c r="G291" s="2">
        <f t="shared" si="24"/>
        <v>9.9477651012432559E-3</v>
      </c>
      <c r="H291" s="2">
        <f t="shared" si="25"/>
        <v>0.99477651012432555</v>
      </c>
      <c r="I291" s="17">
        <f t="shared" si="26"/>
        <v>1.0099477651012432</v>
      </c>
      <c r="J291" s="20">
        <v>44923</v>
      </c>
      <c r="K291" s="38">
        <v>18084.75</v>
      </c>
      <c r="L291" s="2">
        <v>18173.099999999999</v>
      </c>
      <c r="M291" s="2">
        <v>18068.349999999999</v>
      </c>
      <c r="N291" s="2">
        <v>18122.5</v>
      </c>
      <c r="O291" s="2">
        <v>193873167</v>
      </c>
      <c r="P291" s="2">
        <f t="shared" si="27"/>
        <v>-5.4047197542503008E-4</v>
      </c>
      <c r="Q291" s="17">
        <f t="shared" si="28"/>
        <v>-5.4047197542503006E-2</v>
      </c>
      <c r="R291" s="5">
        <f t="shared" si="29"/>
        <v>0.99945952802457494</v>
      </c>
    </row>
    <row r="292" spans="1:18" x14ac:dyDescent="0.3">
      <c r="A292" s="20">
        <v>44924</v>
      </c>
      <c r="B292" s="23">
        <v>4127.7</v>
      </c>
      <c r="C292" s="3">
        <v>4197.8999999999996</v>
      </c>
      <c r="D292" s="3">
        <v>4122.55</v>
      </c>
      <c r="E292" s="3">
        <v>4170.75</v>
      </c>
      <c r="F292" s="4">
        <v>30598</v>
      </c>
      <c r="G292" s="2">
        <f t="shared" si="24"/>
        <v>5.6542810985459975E-3</v>
      </c>
      <c r="H292" s="2">
        <f t="shared" si="25"/>
        <v>0.56542810985459979</v>
      </c>
      <c r="I292" s="17">
        <f t="shared" si="26"/>
        <v>1.005654281098546</v>
      </c>
      <c r="J292" s="20">
        <v>44924</v>
      </c>
      <c r="K292" s="38">
        <v>18045.7</v>
      </c>
      <c r="L292" s="2">
        <v>18229.7</v>
      </c>
      <c r="M292" s="2">
        <v>17992.8</v>
      </c>
      <c r="N292" s="2">
        <v>18191</v>
      </c>
      <c r="O292" s="2">
        <v>281052828</v>
      </c>
      <c r="P292" s="2">
        <f t="shared" si="27"/>
        <v>3.7798317009242652E-3</v>
      </c>
      <c r="Q292" s="17">
        <f t="shared" si="28"/>
        <v>0.37798317009242655</v>
      </c>
      <c r="R292" s="5">
        <f t="shared" si="29"/>
        <v>1.0037798317009243</v>
      </c>
    </row>
    <row r="293" spans="1:18" x14ac:dyDescent="0.3">
      <c r="A293" s="20">
        <v>44925</v>
      </c>
      <c r="B293" s="23">
        <v>4190</v>
      </c>
      <c r="C293" s="3">
        <v>4435</v>
      </c>
      <c r="D293" s="3">
        <v>4190</v>
      </c>
      <c r="E293" s="3">
        <v>4384.55</v>
      </c>
      <c r="F293" s="4">
        <v>205607</v>
      </c>
      <c r="G293" s="2">
        <f t="shared" si="24"/>
        <v>5.1261763471797679E-2</v>
      </c>
      <c r="H293" s="2">
        <f t="shared" si="25"/>
        <v>5.1261763471797677</v>
      </c>
      <c r="I293" s="17">
        <f t="shared" si="26"/>
        <v>1.0512617634717978</v>
      </c>
      <c r="J293" s="20">
        <v>44925</v>
      </c>
      <c r="K293" s="38">
        <v>18259.099999999999</v>
      </c>
      <c r="L293" s="2">
        <v>18265.25</v>
      </c>
      <c r="M293" s="2">
        <v>18080.3</v>
      </c>
      <c r="N293" s="2">
        <v>18105.3</v>
      </c>
      <c r="O293" s="2">
        <v>192005563</v>
      </c>
      <c r="P293" s="2">
        <f t="shared" si="27"/>
        <v>-4.7111208839536439E-3</v>
      </c>
      <c r="Q293" s="17">
        <f t="shared" si="28"/>
        <v>-0.47111208839536439</v>
      </c>
      <c r="R293" s="5">
        <f t="shared" si="29"/>
        <v>0.99528887911604635</v>
      </c>
    </row>
    <row r="294" spans="1:18" x14ac:dyDescent="0.3">
      <c r="A294" s="20">
        <v>44928</v>
      </c>
      <c r="B294" s="23">
        <v>4448</v>
      </c>
      <c r="C294" s="3">
        <v>4494</v>
      </c>
      <c r="D294" s="3">
        <v>4404.1000000000004</v>
      </c>
      <c r="E294" s="3">
        <v>4434.1499999999996</v>
      </c>
      <c r="F294" s="4">
        <v>119288</v>
      </c>
      <c r="G294" s="2">
        <f t="shared" si="24"/>
        <v>1.1312449396175081E-2</v>
      </c>
      <c r="H294" s="2">
        <f t="shared" si="25"/>
        <v>1.1312449396175082</v>
      </c>
      <c r="I294" s="17">
        <f t="shared" si="26"/>
        <v>1.0113124493961752</v>
      </c>
      <c r="J294" s="20">
        <v>44928</v>
      </c>
      <c r="K294" s="38">
        <v>18131.7</v>
      </c>
      <c r="L294" s="2">
        <v>18215.150000000001</v>
      </c>
      <c r="M294" s="2">
        <v>18086.5</v>
      </c>
      <c r="N294" s="2">
        <v>18197.45</v>
      </c>
      <c r="O294" s="2">
        <v>256073979</v>
      </c>
      <c r="P294" s="2">
        <f t="shared" si="27"/>
        <v>5.0896698756718456E-3</v>
      </c>
      <c r="Q294" s="17">
        <f t="shared" si="28"/>
        <v>0.5089669875671845</v>
      </c>
      <c r="R294" s="5">
        <f t="shared" si="29"/>
        <v>1.0050896698756719</v>
      </c>
    </row>
    <row r="295" spans="1:18" x14ac:dyDescent="0.3">
      <c r="A295" s="20">
        <v>44929</v>
      </c>
      <c r="B295" s="23">
        <v>4456.3500000000004</v>
      </c>
      <c r="C295" s="3">
        <v>4538</v>
      </c>
      <c r="D295" s="3">
        <v>4406.05</v>
      </c>
      <c r="E295" s="3">
        <v>4496.3500000000004</v>
      </c>
      <c r="F295" s="4">
        <v>69559</v>
      </c>
      <c r="G295" s="2">
        <f t="shared" si="24"/>
        <v>1.4027491176437588E-2</v>
      </c>
      <c r="H295" s="2">
        <f t="shared" si="25"/>
        <v>1.4027491176437588</v>
      </c>
      <c r="I295" s="17">
        <f t="shared" si="26"/>
        <v>1.0140274911764375</v>
      </c>
      <c r="J295" s="20">
        <v>44929</v>
      </c>
      <c r="K295" s="38">
        <v>18163.2</v>
      </c>
      <c r="L295" s="2">
        <v>18251.95</v>
      </c>
      <c r="M295" s="2">
        <v>18149.8</v>
      </c>
      <c r="N295" s="2">
        <v>18232.55</v>
      </c>
      <c r="O295" s="2">
        <v>208699772</v>
      </c>
      <c r="P295" s="2">
        <f t="shared" si="27"/>
        <v>1.9288416783669439E-3</v>
      </c>
      <c r="Q295" s="17">
        <f t="shared" si="28"/>
        <v>0.1928841678366944</v>
      </c>
      <c r="R295" s="5">
        <f t="shared" si="29"/>
        <v>1.0019288416783669</v>
      </c>
    </row>
    <row r="296" spans="1:18" x14ac:dyDescent="0.3">
      <c r="A296" s="20">
        <v>44930</v>
      </c>
      <c r="B296" s="23">
        <v>4513.7</v>
      </c>
      <c r="C296" s="3">
        <v>4513.7</v>
      </c>
      <c r="D296" s="3">
        <v>4432.1499999999996</v>
      </c>
      <c r="E296" s="3">
        <v>4459.8999999999996</v>
      </c>
      <c r="F296" s="4">
        <v>61771</v>
      </c>
      <c r="G296" s="2">
        <f t="shared" si="24"/>
        <v>-8.1065753333260816E-3</v>
      </c>
      <c r="H296" s="2">
        <f t="shared" si="25"/>
        <v>-0.81065753333260815</v>
      </c>
      <c r="I296" s="17">
        <f t="shared" si="26"/>
        <v>0.99189342466667396</v>
      </c>
      <c r="J296" s="20">
        <v>44930</v>
      </c>
      <c r="K296" s="38">
        <v>18230.650000000001</v>
      </c>
      <c r="L296" s="2">
        <v>18243</v>
      </c>
      <c r="M296" s="2">
        <v>18020.599999999999</v>
      </c>
      <c r="N296" s="2">
        <v>18042.95</v>
      </c>
      <c r="O296" s="2">
        <v>235162202</v>
      </c>
      <c r="P296" s="2">
        <f t="shared" si="27"/>
        <v>-1.0398984234240332E-2</v>
      </c>
      <c r="Q296" s="17">
        <f t="shared" si="28"/>
        <v>-1.0398984234240332</v>
      </c>
      <c r="R296" s="5">
        <f t="shared" si="29"/>
        <v>0.98960101576575965</v>
      </c>
    </row>
    <row r="297" spans="1:18" x14ac:dyDescent="0.3">
      <c r="A297" s="20">
        <v>44931</v>
      </c>
      <c r="B297" s="23">
        <v>4474.7</v>
      </c>
      <c r="C297" s="3">
        <v>4527</v>
      </c>
      <c r="D297" s="3">
        <v>4384</v>
      </c>
      <c r="E297" s="3">
        <v>4406.45</v>
      </c>
      <c r="F297" s="4">
        <v>56499</v>
      </c>
      <c r="G297" s="2">
        <f t="shared" si="24"/>
        <v>-1.1984573645148955E-2</v>
      </c>
      <c r="H297" s="2">
        <f t="shared" si="25"/>
        <v>-1.1984573645148955</v>
      </c>
      <c r="I297" s="17">
        <f t="shared" si="26"/>
        <v>0.98801542635485107</v>
      </c>
      <c r="J297" s="20">
        <v>44931</v>
      </c>
      <c r="K297" s="38">
        <v>18101.95</v>
      </c>
      <c r="L297" s="2">
        <v>18120.3</v>
      </c>
      <c r="M297" s="2">
        <v>17892.599999999999</v>
      </c>
      <c r="N297" s="2">
        <v>17992.150000000001</v>
      </c>
      <c r="O297" s="2">
        <v>269949738</v>
      </c>
      <c r="P297" s="2">
        <f t="shared" si="27"/>
        <v>-2.8155041165662639E-3</v>
      </c>
      <c r="Q297" s="17">
        <f t="shared" si="28"/>
        <v>-0.28155041165662642</v>
      </c>
      <c r="R297" s="5">
        <f t="shared" si="29"/>
        <v>0.99718449588343372</v>
      </c>
    </row>
    <row r="298" spans="1:18" x14ac:dyDescent="0.3">
      <c r="A298" s="20">
        <v>44932</v>
      </c>
      <c r="B298" s="23">
        <v>4425</v>
      </c>
      <c r="C298" s="3">
        <v>4470</v>
      </c>
      <c r="D298" s="3">
        <v>4360</v>
      </c>
      <c r="E298" s="3">
        <v>4385.3999999999996</v>
      </c>
      <c r="F298" s="4">
        <v>73481</v>
      </c>
      <c r="G298" s="2">
        <f t="shared" si="24"/>
        <v>-4.7770881321699292E-3</v>
      </c>
      <c r="H298" s="2">
        <f t="shared" si="25"/>
        <v>-0.47770881321699293</v>
      </c>
      <c r="I298" s="17">
        <f t="shared" si="26"/>
        <v>0.99522291186783007</v>
      </c>
      <c r="J298" s="20">
        <v>44932</v>
      </c>
      <c r="K298" s="38">
        <v>18008.05</v>
      </c>
      <c r="L298" s="2">
        <v>18047.400000000001</v>
      </c>
      <c r="M298" s="2">
        <v>17795.55</v>
      </c>
      <c r="N298" s="2">
        <v>17859.45</v>
      </c>
      <c r="O298" s="2">
        <v>238220578</v>
      </c>
      <c r="P298" s="2">
        <f t="shared" si="27"/>
        <v>-7.3754387330030443E-3</v>
      </c>
      <c r="Q298" s="17">
        <f t="shared" si="28"/>
        <v>-0.73754387330030446</v>
      </c>
      <c r="R298" s="5">
        <f t="shared" si="29"/>
        <v>0.99262456126699694</v>
      </c>
    </row>
    <row r="299" spans="1:18" x14ac:dyDescent="0.3">
      <c r="A299" s="20">
        <v>44935</v>
      </c>
      <c r="B299" s="23">
        <v>4414.7</v>
      </c>
      <c r="C299" s="3">
        <v>4453.8</v>
      </c>
      <c r="D299" s="3">
        <v>4358.6000000000004</v>
      </c>
      <c r="E299" s="3">
        <v>4384.2</v>
      </c>
      <c r="F299" s="4">
        <v>35782</v>
      </c>
      <c r="G299" s="2">
        <f t="shared" si="24"/>
        <v>-2.73635244219414E-4</v>
      </c>
      <c r="H299" s="2">
        <f t="shared" si="25"/>
        <v>-2.7363524421941399E-2</v>
      </c>
      <c r="I299" s="17">
        <f t="shared" si="26"/>
        <v>0.99972636475578058</v>
      </c>
      <c r="J299" s="20">
        <v>44935</v>
      </c>
      <c r="K299" s="38">
        <v>17952.55</v>
      </c>
      <c r="L299" s="2">
        <v>18141.400000000001</v>
      </c>
      <c r="M299" s="2">
        <v>17936.150000000001</v>
      </c>
      <c r="N299" s="2">
        <v>18101.2</v>
      </c>
      <c r="O299" s="2">
        <v>257237669</v>
      </c>
      <c r="P299" s="2">
        <f t="shared" si="27"/>
        <v>1.3536251116355766E-2</v>
      </c>
      <c r="Q299" s="17">
        <f t="shared" si="28"/>
        <v>1.3536251116355766</v>
      </c>
      <c r="R299" s="5">
        <f t="shared" si="29"/>
        <v>1.0135362511163557</v>
      </c>
    </row>
    <row r="300" spans="1:18" x14ac:dyDescent="0.3">
      <c r="A300" s="20">
        <v>44936</v>
      </c>
      <c r="B300" s="23">
        <v>4385</v>
      </c>
      <c r="C300" s="3">
        <v>4448.95</v>
      </c>
      <c r="D300" s="3">
        <v>4302.5</v>
      </c>
      <c r="E300" s="3">
        <v>4329.5</v>
      </c>
      <c r="F300" s="4">
        <v>57166</v>
      </c>
      <c r="G300" s="2">
        <f t="shared" si="24"/>
        <v>-1.2476620592126231E-2</v>
      </c>
      <c r="H300" s="2">
        <f t="shared" si="25"/>
        <v>-1.2476620592126231</v>
      </c>
      <c r="I300" s="17">
        <f t="shared" si="26"/>
        <v>0.98752337940787371</v>
      </c>
      <c r="J300" s="20">
        <v>44936</v>
      </c>
      <c r="K300" s="38">
        <v>18121.3</v>
      </c>
      <c r="L300" s="2">
        <v>18127.599999999999</v>
      </c>
      <c r="M300" s="2">
        <v>17856</v>
      </c>
      <c r="N300" s="2">
        <v>17914.150000000001</v>
      </c>
      <c r="O300" s="2">
        <v>283277918</v>
      </c>
      <c r="P300" s="2">
        <f t="shared" si="27"/>
        <v>-1.0333569045146138E-2</v>
      </c>
      <c r="Q300" s="17">
        <f t="shared" si="28"/>
        <v>-1.0333569045146138</v>
      </c>
      <c r="R300" s="5">
        <f t="shared" si="29"/>
        <v>0.98966643095485385</v>
      </c>
    </row>
    <row r="301" spans="1:18" x14ac:dyDescent="0.3">
      <c r="A301" s="20">
        <v>44937</v>
      </c>
      <c r="B301" s="23">
        <v>4351.1499999999996</v>
      </c>
      <c r="C301" s="3">
        <v>4368</v>
      </c>
      <c r="D301" s="3">
        <v>4315</v>
      </c>
      <c r="E301" s="3">
        <v>4333.55</v>
      </c>
      <c r="F301" s="4">
        <v>22438</v>
      </c>
      <c r="G301" s="2">
        <f t="shared" si="24"/>
        <v>9.3544289178893218E-4</v>
      </c>
      <c r="H301" s="2">
        <f t="shared" si="25"/>
        <v>9.3544289178893222E-2</v>
      </c>
      <c r="I301" s="17">
        <f t="shared" si="26"/>
        <v>1.0009354428917889</v>
      </c>
      <c r="J301" s="20">
        <v>44937</v>
      </c>
      <c r="K301" s="38">
        <v>17924.25</v>
      </c>
      <c r="L301" s="2">
        <v>17976.349999999999</v>
      </c>
      <c r="M301" s="2">
        <v>17824.349999999999</v>
      </c>
      <c r="N301" s="2">
        <v>17895.7</v>
      </c>
      <c r="O301" s="2">
        <v>259853294</v>
      </c>
      <c r="P301" s="2">
        <f t="shared" si="27"/>
        <v>-1.0299121085845951E-3</v>
      </c>
      <c r="Q301" s="17">
        <f t="shared" si="28"/>
        <v>-0.10299121085845951</v>
      </c>
      <c r="R301" s="5">
        <f t="shared" si="29"/>
        <v>0.99897008789141539</v>
      </c>
    </row>
    <row r="302" spans="1:18" x14ac:dyDescent="0.3">
      <c r="A302" s="20">
        <v>44938</v>
      </c>
      <c r="B302" s="23">
        <v>4354.3999999999996</v>
      </c>
      <c r="C302" s="3">
        <v>4368.95</v>
      </c>
      <c r="D302" s="3">
        <v>4311.05</v>
      </c>
      <c r="E302" s="3">
        <v>4343.25</v>
      </c>
      <c r="F302" s="4">
        <v>21445</v>
      </c>
      <c r="G302" s="2">
        <f t="shared" si="24"/>
        <v>2.2383496209804473E-3</v>
      </c>
      <c r="H302" s="2">
        <f t="shared" si="25"/>
        <v>0.22383496209804474</v>
      </c>
      <c r="I302" s="17">
        <f t="shared" si="26"/>
        <v>1.0022383496209804</v>
      </c>
      <c r="J302" s="20">
        <v>44938</v>
      </c>
      <c r="K302" s="38">
        <v>17920.849999999999</v>
      </c>
      <c r="L302" s="2">
        <v>17945.8</v>
      </c>
      <c r="M302" s="2">
        <v>17761.650000000001</v>
      </c>
      <c r="N302" s="2">
        <v>17858.2</v>
      </c>
      <c r="O302" s="2">
        <v>227769060</v>
      </c>
      <c r="P302" s="2">
        <f t="shared" si="27"/>
        <v>-2.0954754494096348E-3</v>
      </c>
      <c r="Q302" s="17">
        <f t="shared" si="28"/>
        <v>-0.20954754494096348</v>
      </c>
      <c r="R302" s="5">
        <f t="shared" si="29"/>
        <v>0.99790452455059031</v>
      </c>
    </row>
    <row r="303" spans="1:18" x14ac:dyDescent="0.3">
      <c r="A303" s="20">
        <v>44939</v>
      </c>
      <c r="B303" s="23">
        <v>4364.7</v>
      </c>
      <c r="C303" s="3">
        <v>4364.7</v>
      </c>
      <c r="D303" s="3">
        <v>4271</v>
      </c>
      <c r="E303" s="3">
        <v>4294.3</v>
      </c>
      <c r="F303" s="4">
        <v>58337</v>
      </c>
      <c r="G303" s="2">
        <f t="shared" si="24"/>
        <v>-1.1270362056063965E-2</v>
      </c>
      <c r="H303" s="2">
        <f t="shared" si="25"/>
        <v>-1.1270362056063965</v>
      </c>
      <c r="I303" s="17">
        <f t="shared" si="26"/>
        <v>0.98872963794393609</v>
      </c>
      <c r="J303" s="20">
        <v>44939</v>
      </c>
      <c r="K303" s="38">
        <v>17867.5</v>
      </c>
      <c r="L303" s="2">
        <v>17999.349999999999</v>
      </c>
      <c r="M303" s="2">
        <v>17774.25</v>
      </c>
      <c r="N303" s="2">
        <v>17956.599999999999</v>
      </c>
      <c r="O303" s="2">
        <v>256700729</v>
      </c>
      <c r="P303" s="2">
        <f t="shared" si="27"/>
        <v>5.5100738036307027E-3</v>
      </c>
      <c r="Q303" s="17">
        <f t="shared" si="28"/>
        <v>0.55100738036307029</v>
      </c>
      <c r="R303" s="5">
        <f t="shared" si="29"/>
        <v>1.0055100738036307</v>
      </c>
    </row>
    <row r="304" spans="1:18" x14ac:dyDescent="0.3">
      <c r="A304" s="20">
        <v>44942</v>
      </c>
      <c r="B304" s="23">
        <v>4323.7</v>
      </c>
      <c r="C304" s="3">
        <v>4330.05</v>
      </c>
      <c r="D304" s="3">
        <v>4280</v>
      </c>
      <c r="E304" s="3">
        <v>4289</v>
      </c>
      <c r="F304" s="4">
        <v>25214</v>
      </c>
      <c r="G304" s="2">
        <f t="shared" si="24"/>
        <v>-1.2341941643574464E-3</v>
      </c>
      <c r="H304" s="2">
        <f t="shared" si="25"/>
        <v>-0.12341941643574464</v>
      </c>
      <c r="I304" s="17">
        <f t="shared" si="26"/>
        <v>0.99876580583564256</v>
      </c>
      <c r="J304" s="20">
        <v>44942</v>
      </c>
      <c r="K304" s="38">
        <v>18033.150000000001</v>
      </c>
      <c r="L304" s="2">
        <v>18049.650000000001</v>
      </c>
      <c r="M304" s="2">
        <v>17853.650000000001</v>
      </c>
      <c r="N304" s="2">
        <v>17894.849999999999</v>
      </c>
      <c r="O304" s="2">
        <v>206195816</v>
      </c>
      <c r="P304" s="2">
        <f t="shared" si="27"/>
        <v>-3.4388469977612692E-3</v>
      </c>
      <c r="Q304" s="17">
        <f t="shared" si="28"/>
        <v>-0.3438846997761269</v>
      </c>
      <c r="R304" s="5">
        <f t="shared" si="29"/>
        <v>0.99656115300223869</v>
      </c>
    </row>
    <row r="305" spans="1:18" x14ac:dyDescent="0.3">
      <c r="A305" s="20">
        <v>44943</v>
      </c>
      <c r="B305" s="23">
        <v>4308.45</v>
      </c>
      <c r="C305" s="3">
        <v>4344.8</v>
      </c>
      <c r="D305" s="3">
        <v>4271</v>
      </c>
      <c r="E305" s="3">
        <v>4282.3999999999996</v>
      </c>
      <c r="F305" s="4">
        <v>28993</v>
      </c>
      <c r="G305" s="2">
        <f t="shared" si="24"/>
        <v>-1.5388202378177579E-3</v>
      </c>
      <c r="H305" s="2">
        <f t="shared" si="25"/>
        <v>-0.15388202378177579</v>
      </c>
      <c r="I305" s="17">
        <f t="shared" si="26"/>
        <v>0.99846117976218229</v>
      </c>
      <c r="J305" s="20">
        <v>44943</v>
      </c>
      <c r="K305" s="38">
        <v>17922.8</v>
      </c>
      <c r="L305" s="2">
        <v>18072.05</v>
      </c>
      <c r="M305" s="2">
        <v>17886.95</v>
      </c>
      <c r="N305" s="2">
        <v>18053.3</v>
      </c>
      <c r="O305" s="2">
        <v>219055125</v>
      </c>
      <c r="P305" s="2">
        <f t="shared" si="27"/>
        <v>8.8545028318203697E-3</v>
      </c>
      <c r="Q305" s="17">
        <f t="shared" si="28"/>
        <v>0.885450283182037</v>
      </c>
      <c r="R305" s="5">
        <f t="shared" si="29"/>
        <v>1.0088545028318203</v>
      </c>
    </row>
    <row r="306" spans="1:18" x14ac:dyDescent="0.3">
      <c r="A306" s="20">
        <v>44944</v>
      </c>
      <c r="B306" s="23">
        <v>4292.3999999999996</v>
      </c>
      <c r="C306" s="3">
        <v>4295.6000000000004</v>
      </c>
      <c r="D306" s="3">
        <v>4222.1499999999996</v>
      </c>
      <c r="E306" s="3">
        <v>4244.6000000000004</v>
      </c>
      <c r="F306" s="4">
        <v>36325</v>
      </c>
      <c r="G306" s="2">
        <f t="shared" si="24"/>
        <v>-8.8268260788341296E-3</v>
      </c>
      <c r="H306" s="2">
        <f t="shared" si="25"/>
        <v>-0.88268260788341291</v>
      </c>
      <c r="I306" s="17">
        <f t="shared" si="26"/>
        <v>0.99117317392116588</v>
      </c>
      <c r="J306" s="20">
        <v>44944</v>
      </c>
      <c r="K306" s="38">
        <v>18074.3</v>
      </c>
      <c r="L306" s="2">
        <v>18183.75</v>
      </c>
      <c r="M306" s="2">
        <v>18032.45</v>
      </c>
      <c r="N306" s="2">
        <v>18165.349999999999</v>
      </c>
      <c r="O306" s="2">
        <v>255840928</v>
      </c>
      <c r="P306" s="2">
        <f t="shared" si="27"/>
        <v>6.2066215041017029E-3</v>
      </c>
      <c r="Q306" s="17">
        <f t="shared" si="28"/>
        <v>0.62066215041017025</v>
      </c>
      <c r="R306" s="5">
        <f t="shared" si="29"/>
        <v>1.0062066215041017</v>
      </c>
    </row>
    <row r="307" spans="1:18" x14ac:dyDescent="0.3">
      <c r="A307" s="20">
        <v>44945</v>
      </c>
      <c r="B307" s="23">
        <v>4230</v>
      </c>
      <c r="C307" s="3">
        <v>4381.3999999999996</v>
      </c>
      <c r="D307" s="3">
        <v>4229.7</v>
      </c>
      <c r="E307" s="3">
        <v>4337.8500000000004</v>
      </c>
      <c r="F307" s="4">
        <v>44287</v>
      </c>
      <c r="G307" s="2">
        <f t="shared" si="24"/>
        <v>2.1969090138057767E-2</v>
      </c>
      <c r="H307" s="2">
        <f t="shared" si="25"/>
        <v>2.1969090138057767</v>
      </c>
      <c r="I307" s="17">
        <f t="shared" si="26"/>
        <v>1.0219690901380578</v>
      </c>
      <c r="J307" s="20">
        <v>44945</v>
      </c>
      <c r="K307" s="38">
        <v>18119.8</v>
      </c>
      <c r="L307" s="2">
        <v>18155.2</v>
      </c>
      <c r="M307" s="2">
        <v>18063.75</v>
      </c>
      <c r="N307" s="2">
        <v>18107.849999999999</v>
      </c>
      <c r="O307" s="2">
        <v>237833991</v>
      </c>
      <c r="P307" s="2">
        <f t="shared" si="27"/>
        <v>-3.1653670311884994E-3</v>
      </c>
      <c r="Q307" s="17">
        <f t="shared" si="28"/>
        <v>-0.31653670311884996</v>
      </c>
      <c r="R307" s="5">
        <f t="shared" si="29"/>
        <v>0.99683463296881147</v>
      </c>
    </row>
    <row r="308" spans="1:18" x14ac:dyDescent="0.3">
      <c r="A308" s="20">
        <v>44946</v>
      </c>
      <c r="B308" s="23">
        <v>4362.2</v>
      </c>
      <c r="C308" s="3">
        <v>4367.95</v>
      </c>
      <c r="D308" s="3">
        <v>4241</v>
      </c>
      <c r="E308" s="3">
        <v>4249.3500000000004</v>
      </c>
      <c r="F308" s="4">
        <v>34894</v>
      </c>
      <c r="G308" s="2">
        <f t="shared" si="24"/>
        <v>-2.0401811957536566E-2</v>
      </c>
      <c r="H308" s="2">
        <f t="shared" si="25"/>
        <v>-2.0401811957536564</v>
      </c>
      <c r="I308" s="17">
        <f t="shared" si="26"/>
        <v>0.97959818804246346</v>
      </c>
      <c r="J308" s="20">
        <v>44946</v>
      </c>
      <c r="K308" s="38">
        <v>18115.599999999999</v>
      </c>
      <c r="L308" s="2">
        <v>18145.45</v>
      </c>
      <c r="M308" s="2">
        <v>18016.2</v>
      </c>
      <c r="N308" s="2">
        <v>18027.650000000001</v>
      </c>
      <c r="O308" s="2">
        <v>237225269</v>
      </c>
      <c r="P308" s="2">
        <f t="shared" si="27"/>
        <v>-4.4290183539181681E-3</v>
      </c>
      <c r="Q308" s="17">
        <f t="shared" si="28"/>
        <v>-0.44290183539181682</v>
      </c>
      <c r="R308" s="5">
        <f t="shared" si="29"/>
        <v>0.99557098164608182</v>
      </c>
    </row>
    <row r="309" spans="1:18" x14ac:dyDescent="0.3">
      <c r="A309" s="20">
        <v>44949</v>
      </c>
      <c r="B309" s="23">
        <v>4249.5</v>
      </c>
      <c r="C309" s="3">
        <v>4282.55</v>
      </c>
      <c r="D309" s="3">
        <v>4061</v>
      </c>
      <c r="E309" s="3">
        <v>4084.7</v>
      </c>
      <c r="F309" s="4">
        <v>52693</v>
      </c>
      <c r="G309" s="2">
        <f t="shared" si="24"/>
        <v>-3.8747102498029234E-2</v>
      </c>
      <c r="H309" s="2">
        <f t="shared" si="25"/>
        <v>-3.8747102498029236</v>
      </c>
      <c r="I309" s="17">
        <f t="shared" si="26"/>
        <v>0.96125289750197074</v>
      </c>
      <c r="J309" s="20">
        <v>44949</v>
      </c>
      <c r="K309" s="38">
        <v>18118.45</v>
      </c>
      <c r="L309" s="2">
        <v>18162.599999999999</v>
      </c>
      <c r="M309" s="2">
        <v>18063.45</v>
      </c>
      <c r="N309" s="2">
        <v>18118.55</v>
      </c>
      <c r="O309" s="2">
        <v>202460434</v>
      </c>
      <c r="P309" s="2">
        <f t="shared" si="27"/>
        <v>5.0422545367808788E-3</v>
      </c>
      <c r="Q309" s="17">
        <f t="shared" si="28"/>
        <v>0.50422545367808791</v>
      </c>
      <c r="R309" s="5">
        <f t="shared" si="29"/>
        <v>1.005042254536781</v>
      </c>
    </row>
    <row r="310" spans="1:18" x14ac:dyDescent="0.3">
      <c r="A310" s="20">
        <v>44950</v>
      </c>
      <c r="B310" s="23">
        <v>4084.7</v>
      </c>
      <c r="C310" s="3">
        <v>4175.75</v>
      </c>
      <c r="D310" s="3">
        <v>4069.15</v>
      </c>
      <c r="E310" s="3">
        <v>4101.3</v>
      </c>
      <c r="F310" s="4">
        <v>37847</v>
      </c>
      <c r="G310" s="2">
        <f t="shared" si="24"/>
        <v>4.0639459446227049E-3</v>
      </c>
      <c r="H310" s="2">
        <f t="shared" si="25"/>
        <v>0.4063945944622705</v>
      </c>
      <c r="I310" s="17">
        <f t="shared" si="26"/>
        <v>1.0040639459446228</v>
      </c>
      <c r="J310" s="20">
        <v>44950</v>
      </c>
      <c r="K310" s="38">
        <v>18183.95</v>
      </c>
      <c r="L310" s="2">
        <v>18201.25</v>
      </c>
      <c r="M310" s="2">
        <v>18078.650000000001</v>
      </c>
      <c r="N310" s="2">
        <v>18118.3</v>
      </c>
      <c r="O310" s="2">
        <v>216910302</v>
      </c>
      <c r="P310" s="2">
        <f t="shared" si="27"/>
        <v>-1.3798013637956681E-5</v>
      </c>
      <c r="Q310" s="17">
        <f t="shared" si="28"/>
        <v>-1.379801363795668E-3</v>
      </c>
      <c r="R310" s="5">
        <f t="shared" si="29"/>
        <v>0.99998620198636201</v>
      </c>
    </row>
    <row r="311" spans="1:18" x14ac:dyDescent="0.3">
      <c r="A311" s="20">
        <v>44951</v>
      </c>
      <c r="B311" s="23">
        <v>4113.8</v>
      </c>
      <c r="C311" s="3">
        <v>4160</v>
      </c>
      <c r="D311" s="3">
        <v>3965</v>
      </c>
      <c r="E311" s="3">
        <v>4067.35</v>
      </c>
      <c r="F311" s="4">
        <v>111792</v>
      </c>
      <c r="G311" s="2">
        <f t="shared" si="24"/>
        <v>-8.2778631165728606E-3</v>
      </c>
      <c r="H311" s="2">
        <f t="shared" si="25"/>
        <v>-0.82778631165728611</v>
      </c>
      <c r="I311" s="17">
        <f t="shared" si="26"/>
        <v>0.99172213688342714</v>
      </c>
      <c r="J311" s="20">
        <v>44951</v>
      </c>
      <c r="K311" s="38">
        <v>18093.349999999999</v>
      </c>
      <c r="L311" s="2">
        <v>18100.599999999999</v>
      </c>
      <c r="M311" s="2">
        <v>17846.150000000001</v>
      </c>
      <c r="N311" s="2">
        <v>17891.95</v>
      </c>
      <c r="O311" s="2">
        <v>257227052</v>
      </c>
      <c r="P311" s="2">
        <f t="shared" si="27"/>
        <v>-1.2492893924926652E-2</v>
      </c>
      <c r="Q311" s="17">
        <f t="shared" si="28"/>
        <v>-1.2492893924926651</v>
      </c>
      <c r="R311" s="5">
        <f t="shared" si="29"/>
        <v>0.9875071060750733</v>
      </c>
    </row>
    <row r="312" spans="1:18" x14ac:dyDescent="0.3">
      <c r="A312" s="20">
        <v>44953</v>
      </c>
      <c r="B312" s="23">
        <v>4121.1499999999996</v>
      </c>
      <c r="C312" s="3">
        <v>4167.05</v>
      </c>
      <c r="D312" s="3">
        <v>4032.25</v>
      </c>
      <c r="E312" s="3">
        <v>4104.2</v>
      </c>
      <c r="F312" s="4">
        <v>61703</v>
      </c>
      <c r="G312" s="2">
        <f t="shared" si="24"/>
        <v>9.0599530406775697E-3</v>
      </c>
      <c r="H312" s="2">
        <f t="shared" si="25"/>
        <v>0.90599530406775697</v>
      </c>
      <c r="I312" s="17">
        <f t="shared" si="26"/>
        <v>1.0090599530406776</v>
      </c>
      <c r="J312" s="20">
        <v>44953</v>
      </c>
      <c r="K312" s="38">
        <v>17877.2</v>
      </c>
      <c r="L312" s="2">
        <v>17884.75</v>
      </c>
      <c r="M312" s="2">
        <v>17493.55</v>
      </c>
      <c r="N312" s="2">
        <v>17604.349999999999</v>
      </c>
      <c r="O312" s="2">
        <v>476342611</v>
      </c>
      <c r="P312" s="2">
        <f t="shared" si="27"/>
        <v>-1.6074268036742903E-2</v>
      </c>
      <c r="Q312" s="17">
        <f t="shared" si="28"/>
        <v>-1.6074268036742902</v>
      </c>
      <c r="R312" s="5">
        <f t="shared" si="29"/>
        <v>0.98392573196325706</v>
      </c>
    </row>
    <row r="313" spans="1:18" x14ac:dyDescent="0.3">
      <c r="A313" s="20">
        <v>44956</v>
      </c>
      <c r="B313" s="23">
        <v>4070</v>
      </c>
      <c r="C313" s="3">
        <v>4140</v>
      </c>
      <c r="D313" s="3">
        <v>4010</v>
      </c>
      <c r="E313" s="3">
        <v>4030.1</v>
      </c>
      <c r="F313" s="4">
        <v>42830</v>
      </c>
      <c r="G313" s="2">
        <f t="shared" si="24"/>
        <v>-1.8054675698065376E-2</v>
      </c>
      <c r="H313" s="2">
        <f t="shared" si="25"/>
        <v>-1.8054675698065377</v>
      </c>
      <c r="I313" s="17">
        <f t="shared" si="26"/>
        <v>0.9819453243019346</v>
      </c>
      <c r="J313" s="20">
        <v>44956</v>
      </c>
      <c r="K313" s="38">
        <v>17541.95</v>
      </c>
      <c r="L313" s="2">
        <v>17709.150000000001</v>
      </c>
      <c r="M313" s="2">
        <v>17405.55</v>
      </c>
      <c r="N313" s="2">
        <v>17648.95</v>
      </c>
      <c r="O313" s="2">
        <v>432434028</v>
      </c>
      <c r="P313" s="2">
        <f t="shared" si="27"/>
        <v>2.5334647402489832E-3</v>
      </c>
      <c r="Q313" s="17">
        <f t="shared" si="28"/>
        <v>0.25334647402489835</v>
      </c>
      <c r="R313" s="5">
        <f t="shared" si="29"/>
        <v>1.0025334647402491</v>
      </c>
    </row>
    <row r="314" spans="1:18" x14ac:dyDescent="0.3">
      <c r="A314" s="20">
        <v>44957</v>
      </c>
      <c r="B314" s="23">
        <v>4031.05</v>
      </c>
      <c r="C314" s="3">
        <v>4038.9</v>
      </c>
      <c r="D314" s="3">
        <v>3971.2</v>
      </c>
      <c r="E314" s="3">
        <v>4002.3</v>
      </c>
      <c r="F314" s="4">
        <v>48395</v>
      </c>
      <c r="G314" s="2">
        <f t="shared" si="24"/>
        <v>-6.8980918587627426E-3</v>
      </c>
      <c r="H314" s="2">
        <f t="shared" si="25"/>
        <v>-0.68980918587627427</v>
      </c>
      <c r="I314" s="17">
        <f t="shared" si="26"/>
        <v>0.99310190814123722</v>
      </c>
      <c r="J314" s="20">
        <v>44957</v>
      </c>
      <c r="K314" s="38">
        <v>17731.45</v>
      </c>
      <c r="L314" s="2">
        <v>17735.7</v>
      </c>
      <c r="M314" s="2">
        <v>17537.55</v>
      </c>
      <c r="N314" s="2">
        <v>17662.150000000001</v>
      </c>
      <c r="O314" s="2">
        <v>398338541</v>
      </c>
      <c r="P314" s="2">
        <f t="shared" si="27"/>
        <v>7.4791984792300546E-4</v>
      </c>
      <c r="Q314" s="17">
        <f t="shared" si="28"/>
        <v>7.479198479230055E-2</v>
      </c>
      <c r="R314" s="5">
        <f t="shared" si="29"/>
        <v>1.000747919847923</v>
      </c>
    </row>
    <row r="315" spans="1:18" x14ac:dyDescent="0.3">
      <c r="A315" s="20">
        <v>44958</v>
      </c>
      <c r="B315" s="23">
        <v>4035</v>
      </c>
      <c r="C315" s="3">
        <v>4096.8999999999996</v>
      </c>
      <c r="D315" s="3">
        <v>3930</v>
      </c>
      <c r="E315" s="3">
        <v>3944.4</v>
      </c>
      <c r="F315" s="4">
        <v>62499</v>
      </c>
      <c r="G315" s="2">
        <f t="shared" si="24"/>
        <v>-1.4466681658046645E-2</v>
      </c>
      <c r="H315" s="2">
        <f t="shared" si="25"/>
        <v>-1.4466681658046645</v>
      </c>
      <c r="I315" s="17">
        <f t="shared" si="26"/>
        <v>0.98553331834195335</v>
      </c>
      <c r="J315" s="20">
        <v>44958</v>
      </c>
      <c r="K315" s="38">
        <v>17811.599999999999</v>
      </c>
      <c r="L315" s="2">
        <v>17972.2</v>
      </c>
      <c r="M315" s="2">
        <v>17353.400000000001</v>
      </c>
      <c r="N315" s="2">
        <v>17616.3</v>
      </c>
      <c r="O315" s="2">
        <v>512870802</v>
      </c>
      <c r="P315" s="2">
        <f t="shared" si="27"/>
        <v>-2.595946699580865E-3</v>
      </c>
      <c r="Q315" s="17">
        <f t="shared" si="28"/>
        <v>-0.2595946699580865</v>
      </c>
      <c r="R315" s="5">
        <f t="shared" si="29"/>
        <v>0.99740405330041915</v>
      </c>
    </row>
    <row r="316" spans="1:18" x14ac:dyDescent="0.3">
      <c r="A316" s="20">
        <v>44959</v>
      </c>
      <c r="B316" s="23">
        <v>3931</v>
      </c>
      <c r="C316" s="3">
        <v>4000</v>
      </c>
      <c r="D316" s="3">
        <v>3900</v>
      </c>
      <c r="E316" s="3">
        <v>3938.8</v>
      </c>
      <c r="F316" s="4">
        <v>39719</v>
      </c>
      <c r="G316" s="2">
        <f t="shared" si="24"/>
        <v>-1.4197343068654063E-3</v>
      </c>
      <c r="H316" s="2">
        <f t="shared" si="25"/>
        <v>-0.14197343068654064</v>
      </c>
      <c r="I316" s="17">
        <f t="shared" si="26"/>
        <v>0.99858026569313463</v>
      </c>
      <c r="J316" s="20">
        <v>44959</v>
      </c>
      <c r="K316" s="38">
        <v>17517.099999999999</v>
      </c>
      <c r="L316" s="2">
        <v>17653.900000000001</v>
      </c>
      <c r="M316" s="2">
        <v>17445.95</v>
      </c>
      <c r="N316" s="2">
        <v>17610.400000000001</v>
      </c>
      <c r="O316" s="2">
        <v>490113567</v>
      </c>
      <c r="P316" s="2">
        <f t="shared" si="27"/>
        <v>-3.349170938277514E-4</v>
      </c>
      <c r="Q316" s="17">
        <f t="shared" si="28"/>
        <v>-3.3491709382775139E-2</v>
      </c>
      <c r="R316" s="5">
        <f t="shared" si="29"/>
        <v>0.99966508290617229</v>
      </c>
    </row>
    <row r="317" spans="1:18" x14ac:dyDescent="0.3">
      <c r="A317" s="20">
        <v>44960</v>
      </c>
      <c r="B317" s="23">
        <v>3958.5</v>
      </c>
      <c r="C317" s="3">
        <v>3961.95</v>
      </c>
      <c r="D317" s="3">
        <v>3896.85</v>
      </c>
      <c r="E317" s="3">
        <v>3911.45</v>
      </c>
      <c r="F317" s="4">
        <v>29093</v>
      </c>
      <c r="G317" s="2">
        <f t="shared" si="24"/>
        <v>-6.9437392099117399E-3</v>
      </c>
      <c r="H317" s="2">
        <f t="shared" si="25"/>
        <v>-0.69437392099117401</v>
      </c>
      <c r="I317" s="17">
        <f t="shared" si="26"/>
        <v>0.99305626079008824</v>
      </c>
      <c r="J317" s="20">
        <v>44960</v>
      </c>
      <c r="K317" s="38">
        <v>17721.75</v>
      </c>
      <c r="L317" s="2">
        <v>17870.3</v>
      </c>
      <c r="M317" s="2">
        <v>17584.2</v>
      </c>
      <c r="N317" s="2">
        <v>17854.05</v>
      </c>
      <c r="O317" s="2">
        <v>424123037</v>
      </c>
      <c r="P317" s="2">
        <f t="shared" si="27"/>
        <v>1.3835574433289295E-2</v>
      </c>
      <c r="Q317" s="17">
        <f t="shared" si="28"/>
        <v>1.3835574433289295</v>
      </c>
      <c r="R317" s="5">
        <f t="shared" si="29"/>
        <v>1.0138355744332892</v>
      </c>
    </row>
    <row r="318" spans="1:18" x14ac:dyDescent="0.3">
      <c r="A318" s="20">
        <v>44963</v>
      </c>
      <c r="B318" s="23">
        <v>3911.45</v>
      </c>
      <c r="C318" s="3">
        <v>3969.85</v>
      </c>
      <c r="D318" s="3">
        <v>3825.75</v>
      </c>
      <c r="E318" s="3">
        <v>3914.4</v>
      </c>
      <c r="F318" s="4">
        <v>47511</v>
      </c>
      <c r="G318" s="2">
        <f t="shared" si="24"/>
        <v>7.5419601426587911E-4</v>
      </c>
      <c r="H318" s="2">
        <f t="shared" si="25"/>
        <v>7.5419601426587907E-2</v>
      </c>
      <c r="I318" s="17">
        <f t="shared" si="26"/>
        <v>1.0007541960142659</v>
      </c>
      <c r="J318" s="20">
        <v>44963</v>
      </c>
      <c r="K318" s="38">
        <v>17818.55</v>
      </c>
      <c r="L318" s="2">
        <v>17823.7</v>
      </c>
      <c r="M318" s="2">
        <v>17698.349999999999</v>
      </c>
      <c r="N318" s="2">
        <v>17764.599999999999</v>
      </c>
      <c r="O318" s="2">
        <v>282544790</v>
      </c>
      <c r="P318" s="2">
        <f t="shared" si="27"/>
        <v>-5.0100677437332555E-3</v>
      </c>
      <c r="Q318" s="17">
        <f t="shared" si="28"/>
        <v>-0.50100677437332553</v>
      </c>
      <c r="R318" s="5">
        <f t="shared" si="29"/>
        <v>0.99498993225626675</v>
      </c>
    </row>
    <row r="319" spans="1:18" x14ac:dyDescent="0.3">
      <c r="A319" s="20">
        <v>44964</v>
      </c>
      <c r="B319" s="23">
        <v>3914.8</v>
      </c>
      <c r="C319" s="3">
        <v>3935.95</v>
      </c>
      <c r="D319" s="3">
        <v>3840</v>
      </c>
      <c r="E319" s="3">
        <v>3865.75</v>
      </c>
      <c r="F319" s="4">
        <v>41494</v>
      </c>
      <c r="G319" s="2">
        <f t="shared" si="24"/>
        <v>-1.2428469241773986E-2</v>
      </c>
      <c r="H319" s="2">
        <f t="shared" si="25"/>
        <v>-1.2428469241773985</v>
      </c>
      <c r="I319" s="17">
        <f t="shared" si="26"/>
        <v>0.98757153075822601</v>
      </c>
      <c r="J319" s="20">
        <v>44964</v>
      </c>
      <c r="K319" s="38">
        <v>17790.099999999999</v>
      </c>
      <c r="L319" s="2">
        <v>17811.150000000001</v>
      </c>
      <c r="M319" s="2">
        <v>17652.55</v>
      </c>
      <c r="N319" s="2">
        <v>17721.5</v>
      </c>
      <c r="O319" s="2">
        <v>354395693</v>
      </c>
      <c r="P319" s="2">
        <f t="shared" si="27"/>
        <v>-2.4261734010334345E-3</v>
      </c>
      <c r="Q319" s="17">
        <f t="shared" si="28"/>
        <v>-0.24261734010334346</v>
      </c>
      <c r="R319" s="5">
        <f t="shared" si="29"/>
        <v>0.99757382659896654</v>
      </c>
    </row>
    <row r="320" spans="1:18" x14ac:dyDescent="0.3">
      <c r="A320" s="20">
        <v>44965</v>
      </c>
      <c r="B320" s="23">
        <v>3871.2</v>
      </c>
      <c r="C320" s="3">
        <v>3901</v>
      </c>
      <c r="D320" s="3">
        <v>3846.7</v>
      </c>
      <c r="E320" s="3">
        <v>3891.8</v>
      </c>
      <c r="F320" s="4">
        <v>39364</v>
      </c>
      <c r="G320" s="2">
        <f t="shared" si="24"/>
        <v>6.7386664942120367E-3</v>
      </c>
      <c r="H320" s="2">
        <f t="shared" si="25"/>
        <v>0.67386664942120367</v>
      </c>
      <c r="I320" s="17">
        <f t="shared" si="26"/>
        <v>1.006738666494212</v>
      </c>
      <c r="J320" s="20">
        <v>44965</v>
      </c>
      <c r="K320" s="38">
        <v>17750.3</v>
      </c>
      <c r="L320" s="2">
        <v>17898.7</v>
      </c>
      <c r="M320" s="2">
        <v>17744.150000000001</v>
      </c>
      <c r="N320" s="2">
        <v>17871.7</v>
      </c>
      <c r="O320" s="2">
        <v>290994265</v>
      </c>
      <c r="P320" s="2">
        <f t="shared" si="27"/>
        <v>8.4755805095505874E-3</v>
      </c>
      <c r="Q320" s="17">
        <f t="shared" si="28"/>
        <v>0.84755805095505876</v>
      </c>
      <c r="R320" s="5">
        <f t="shared" si="29"/>
        <v>1.0084755805095507</v>
      </c>
    </row>
    <row r="321" spans="1:18" x14ac:dyDescent="0.3">
      <c r="A321" s="20">
        <v>44966</v>
      </c>
      <c r="B321" s="23">
        <v>3899.95</v>
      </c>
      <c r="C321" s="3">
        <v>3900.75</v>
      </c>
      <c r="D321" s="3">
        <v>3850</v>
      </c>
      <c r="E321" s="3">
        <v>3860.05</v>
      </c>
      <c r="F321" s="4">
        <v>24564</v>
      </c>
      <c r="G321" s="2">
        <f t="shared" si="24"/>
        <v>-8.1581787347756816E-3</v>
      </c>
      <c r="H321" s="2">
        <f t="shared" si="25"/>
        <v>-0.81581787347756818</v>
      </c>
      <c r="I321" s="17">
        <f t="shared" si="26"/>
        <v>0.99184182126522435</v>
      </c>
      <c r="J321" s="20">
        <v>44966</v>
      </c>
      <c r="K321" s="38">
        <v>17885.5</v>
      </c>
      <c r="L321" s="2">
        <v>17916.900000000001</v>
      </c>
      <c r="M321" s="2">
        <v>17779.8</v>
      </c>
      <c r="N321" s="2">
        <v>17893.45</v>
      </c>
      <c r="O321" s="2">
        <v>260854055</v>
      </c>
      <c r="P321" s="2">
        <f t="shared" si="27"/>
        <v>1.2170078951638623E-3</v>
      </c>
      <c r="Q321" s="17">
        <f t="shared" si="28"/>
        <v>0.12170078951638623</v>
      </c>
      <c r="R321" s="5">
        <f t="shared" si="29"/>
        <v>1.0012170078951639</v>
      </c>
    </row>
    <row r="322" spans="1:18" x14ac:dyDescent="0.3">
      <c r="A322" s="20">
        <v>44967</v>
      </c>
      <c r="B322" s="23">
        <v>3850</v>
      </c>
      <c r="C322" s="3">
        <v>3850</v>
      </c>
      <c r="D322" s="3">
        <v>3775.25</v>
      </c>
      <c r="E322" s="3">
        <v>3787.8</v>
      </c>
      <c r="F322" s="4">
        <v>55157</v>
      </c>
      <c r="G322" s="2">
        <f t="shared" si="24"/>
        <v>-1.8717374127278145E-2</v>
      </c>
      <c r="H322" s="2">
        <f t="shared" si="25"/>
        <v>-1.8717374127278146</v>
      </c>
      <c r="I322" s="17">
        <f t="shared" si="26"/>
        <v>0.98128262587272186</v>
      </c>
      <c r="J322" s="20">
        <v>44967</v>
      </c>
      <c r="K322" s="38">
        <v>17847.55</v>
      </c>
      <c r="L322" s="2">
        <v>17876.95</v>
      </c>
      <c r="M322" s="2">
        <v>17801</v>
      </c>
      <c r="N322" s="2">
        <v>17856.5</v>
      </c>
      <c r="O322" s="2">
        <v>231991834</v>
      </c>
      <c r="P322" s="2">
        <f t="shared" si="27"/>
        <v>-2.0650014390741151E-3</v>
      </c>
      <c r="Q322" s="17">
        <f t="shared" si="28"/>
        <v>-0.2065001439074115</v>
      </c>
      <c r="R322" s="5">
        <f t="shared" si="29"/>
        <v>0.99793499856092593</v>
      </c>
    </row>
    <row r="323" spans="1:18" x14ac:dyDescent="0.3">
      <c r="A323" s="20">
        <v>44970</v>
      </c>
      <c r="B323" s="23">
        <v>3751.1</v>
      </c>
      <c r="C323" s="3">
        <v>3787.85</v>
      </c>
      <c r="D323" s="3">
        <v>3721</v>
      </c>
      <c r="E323" s="3">
        <v>3730.5</v>
      </c>
      <c r="F323" s="4">
        <v>38458</v>
      </c>
      <c r="G323" s="2">
        <f t="shared" si="24"/>
        <v>-1.5127514652304816E-2</v>
      </c>
      <c r="H323" s="2">
        <f t="shared" si="25"/>
        <v>-1.5127514652304817</v>
      </c>
      <c r="I323" s="17">
        <f t="shared" si="26"/>
        <v>0.98487248534769523</v>
      </c>
      <c r="J323" s="20">
        <v>44970</v>
      </c>
      <c r="K323" s="38">
        <v>17859.099999999999</v>
      </c>
      <c r="L323" s="2">
        <v>17880.7</v>
      </c>
      <c r="M323" s="2">
        <v>17719.75</v>
      </c>
      <c r="N323" s="2">
        <v>17770.900000000001</v>
      </c>
      <c r="O323" s="2">
        <v>231276483</v>
      </c>
      <c r="P323" s="2">
        <f t="shared" si="27"/>
        <v>-4.7937725758126475E-3</v>
      </c>
      <c r="Q323" s="17">
        <f t="shared" si="28"/>
        <v>-0.47937725758126476</v>
      </c>
      <c r="R323" s="5">
        <f t="shared" si="29"/>
        <v>0.99520622742418741</v>
      </c>
    </row>
    <row r="324" spans="1:18" x14ac:dyDescent="0.3">
      <c r="A324" s="20">
        <v>44971</v>
      </c>
      <c r="B324" s="23">
        <v>3730.5</v>
      </c>
      <c r="C324" s="3">
        <v>3740.45</v>
      </c>
      <c r="D324" s="3">
        <v>3656</v>
      </c>
      <c r="E324" s="3">
        <v>3665.85</v>
      </c>
      <c r="F324" s="4">
        <v>66910</v>
      </c>
      <c r="G324" s="2">
        <f t="shared" si="24"/>
        <v>-1.7330116606353061E-2</v>
      </c>
      <c r="H324" s="2">
        <f t="shared" si="25"/>
        <v>-1.7330116606353061</v>
      </c>
      <c r="I324" s="17">
        <f t="shared" si="26"/>
        <v>0.98266988339364691</v>
      </c>
      <c r="J324" s="20">
        <v>44971</v>
      </c>
      <c r="K324" s="38">
        <v>17840.349999999999</v>
      </c>
      <c r="L324" s="2">
        <v>17954.55</v>
      </c>
      <c r="M324" s="2">
        <v>17800.05</v>
      </c>
      <c r="N324" s="2">
        <v>17929.849999999999</v>
      </c>
      <c r="O324" s="2">
        <v>244512944</v>
      </c>
      <c r="P324" s="2">
        <f t="shared" si="27"/>
        <v>8.9443978639234412E-3</v>
      </c>
      <c r="Q324" s="17">
        <f t="shared" si="28"/>
        <v>0.89443978639234412</v>
      </c>
      <c r="R324" s="5">
        <f t="shared" si="29"/>
        <v>1.0089443978639234</v>
      </c>
    </row>
    <row r="325" spans="1:18" x14ac:dyDescent="0.3">
      <c r="A325" s="20">
        <v>44972</v>
      </c>
      <c r="B325" s="23">
        <v>3660.5</v>
      </c>
      <c r="C325" s="3">
        <v>3690</v>
      </c>
      <c r="D325" s="3">
        <v>3645</v>
      </c>
      <c r="E325" s="3">
        <v>3664.65</v>
      </c>
      <c r="F325" s="4">
        <v>57723</v>
      </c>
      <c r="G325" s="2">
        <f t="shared" ref="G325:G388" si="30">(E325-E324)/E324</f>
        <v>-3.2734563607343946E-4</v>
      </c>
      <c r="H325" s="2">
        <f t="shared" ref="H325:H388" si="31">G325*100</f>
        <v>-3.2734563607343947E-2</v>
      </c>
      <c r="I325" s="17">
        <f t="shared" ref="I325:I388" si="32">1+G325</f>
        <v>0.9996726543639266</v>
      </c>
      <c r="J325" s="20">
        <v>44972</v>
      </c>
      <c r="K325" s="38">
        <v>17896.599999999999</v>
      </c>
      <c r="L325" s="2">
        <v>18034.099999999999</v>
      </c>
      <c r="M325" s="2">
        <v>17853.8</v>
      </c>
      <c r="N325" s="2">
        <v>18015.849999999999</v>
      </c>
      <c r="O325" s="2">
        <v>229273800</v>
      </c>
      <c r="P325" s="2">
        <f t="shared" ref="P325:P388" si="33">(N325-N324)/N324</f>
        <v>4.7964706899388454E-3</v>
      </c>
      <c r="Q325" s="17">
        <f t="shared" ref="Q325:Q388" si="34">P325*100</f>
        <v>0.47964706899388454</v>
      </c>
      <c r="R325" s="5">
        <f t="shared" ref="R325:R388" si="35">1+P325</f>
        <v>1.0047964706899388</v>
      </c>
    </row>
    <row r="326" spans="1:18" x14ac:dyDescent="0.3">
      <c r="A326" s="20">
        <v>44973</v>
      </c>
      <c r="B326" s="23">
        <v>3685</v>
      </c>
      <c r="C326" s="3">
        <v>3984</v>
      </c>
      <c r="D326" s="3">
        <v>3666.75</v>
      </c>
      <c r="E326" s="3">
        <v>3941.7</v>
      </c>
      <c r="F326" s="4">
        <v>230401</v>
      </c>
      <c r="G326" s="2">
        <f t="shared" si="30"/>
        <v>7.5600671278293896E-2</v>
      </c>
      <c r="H326" s="2">
        <f t="shared" si="31"/>
        <v>7.5600671278293898</v>
      </c>
      <c r="I326" s="17">
        <f t="shared" si="32"/>
        <v>1.075600671278294</v>
      </c>
      <c r="J326" s="20">
        <v>44973</v>
      </c>
      <c r="K326" s="38">
        <v>18094.75</v>
      </c>
      <c r="L326" s="2">
        <v>18134.75</v>
      </c>
      <c r="M326" s="2">
        <v>18000.650000000001</v>
      </c>
      <c r="N326" s="2">
        <v>18035.849999999999</v>
      </c>
      <c r="O326" s="2">
        <v>230246175</v>
      </c>
      <c r="P326" s="2">
        <f t="shared" si="33"/>
        <v>1.1101335768226312E-3</v>
      </c>
      <c r="Q326" s="17">
        <f t="shared" si="34"/>
        <v>0.11101335768226313</v>
      </c>
      <c r="R326" s="5">
        <f t="shared" si="35"/>
        <v>1.0011101335768227</v>
      </c>
    </row>
    <row r="327" spans="1:18" x14ac:dyDescent="0.3">
      <c r="A327" s="20">
        <v>44974</v>
      </c>
      <c r="B327" s="23">
        <v>3991</v>
      </c>
      <c r="C327" s="3">
        <v>4078.6</v>
      </c>
      <c r="D327" s="3">
        <v>3971</v>
      </c>
      <c r="E327" s="3">
        <v>4027.75</v>
      </c>
      <c r="F327" s="4">
        <v>113482</v>
      </c>
      <c r="G327" s="2">
        <f t="shared" si="30"/>
        <v>2.1830682192962473E-2</v>
      </c>
      <c r="H327" s="2">
        <f t="shared" si="31"/>
        <v>2.1830682192962474</v>
      </c>
      <c r="I327" s="17">
        <f t="shared" si="32"/>
        <v>1.0218306821929626</v>
      </c>
      <c r="J327" s="20">
        <v>44974</v>
      </c>
      <c r="K327" s="38">
        <v>17974.849999999999</v>
      </c>
      <c r="L327" s="2">
        <v>18034.25</v>
      </c>
      <c r="M327" s="2">
        <v>17884.599999999999</v>
      </c>
      <c r="N327" s="2">
        <v>17944.2</v>
      </c>
      <c r="O327" s="2">
        <v>208053929</v>
      </c>
      <c r="P327" s="2">
        <f t="shared" si="33"/>
        <v>-5.0815459210404737E-3</v>
      </c>
      <c r="Q327" s="17">
        <f t="shared" si="34"/>
        <v>-0.50815459210404734</v>
      </c>
      <c r="R327" s="5">
        <f t="shared" si="35"/>
        <v>0.99491845407895951</v>
      </c>
    </row>
    <row r="328" spans="1:18" x14ac:dyDescent="0.3">
      <c r="A328" s="20">
        <v>44977</v>
      </c>
      <c r="B328" s="23">
        <v>4044.75</v>
      </c>
      <c r="C328" s="3">
        <v>4044.75</v>
      </c>
      <c r="D328" s="3">
        <v>3952</v>
      </c>
      <c r="E328" s="3">
        <v>3971.85</v>
      </c>
      <c r="F328" s="4">
        <v>40048</v>
      </c>
      <c r="G328" s="2">
        <f t="shared" si="30"/>
        <v>-1.3878716404940747E-2</v>
      </c>
      <c r="H328" s="2">
        <f t="shared" si="31"/>
        <v>-1.3878716404940747</v>
      </c>
      <c r="I328" s="17">
        <f t="shared" si="32"/>
        <v>0.98612128359505924</v>
      </c>
      <c r="J328" s="20">
        <v>44977</v>
      </c>
      <c r="K328" s="38">
        <v>17965.55</v>
      </c>
      <c r="L328" s="2">
        <v>18004.349999999999</v>
      </c>
      <c r="M328" s="2">
        <v>17818.400000000001</v>
      </c>
      <c r="N328" s="2">
        <v>17844.599999999999</v>
      </c>
      <c r="O328" s="2">
        <v>174563233</v>
      </c>
      <c r="P328" s="2">
        <f t="shared" si="33"/>
        <v>-5.5505400073562585E-3</v>
      </c>
      <c r="Q328" s="17">
        <f t="shared" si="34"/>
        <v>-0.55505400073562583</v>
      </c>
      <c r="R328" s="5">
        <f t="shared" si="35"/>
        <v>0.99444945999264378</v>
      </c>
    </row>
    <row r="329" spans="1:18" x14ac:dyDescent="0.3">
      <c r="A329" s="20">
        <v>44978</v>
      </c>
      <c r="B329" s="23">
        <v>3921.05</v>
      </c>
      <c r="C329" s="3">
        <v>4027</v>
      </c>
      <c r="D329" s="3">
        <v>3915</v>
      </c>
      <c r="E329" s="3">
        <v>3995.5</v>
      </c>
      <c r="F329" s="4">
        <v>61487</v>
      </c>
      <c r="G329" s="2">
        <f t="shared" si="30"/>
        <v>5.9544041189873963E-3</v>
      </c>
      <c r="H329" s="2">
        <f t="shared" si="31"/>
        <v>0.59544041189873964</v>
      </c>
      <c r="I329" s="17">
        <f t="shared" si="32"/>
        <v>1.0059544041189874</v>
      </c>
      <c r="J329" s="20">
        <v>44978</v>
      </c>
      <c r="K329" s="38">
        <v>17905.8</v>
      </c>
      <c r="L329" s="2">
        <v>17924.900000000001</v>
      </c>
      <c r="M329" s="2">
        <v>17800.3</v>
      </c>
      <c r="N329" s="2">
        <v>17826.7</v>
      </c>
      <c r="O329" s="2">
        <v>198248205</v>
      </c>
      <c r="P329" s="2">
        <f t="shared" si="33"/>
        <v>-1.0031045806573316E-3</v>
      </c>
      <c r="Q329" s="17">
        <f t="shared" si="34"/>
        <v>-0.10031045806573316</v>
      </c>
      <c r="R329" s="5">
        <f t="shared" si="35"/>
        <v>0.99899689541934267</v>
      </c>
    </row>
    <row r="330" spans="1:18" x14ac:dyDescent="0.3">
      <c r="A330" s="20">
        <v>44979</v>
      </c>
      <c r="B330" s="23">
        <v>4004</v>
      </c>
      <c r="C330" s="3">
        <v>4004</v>
      </c>
      <c r="D330" s="3">
        <v>3948.05</v>
      </c>
      <c r="E330" s="3">
        <v>3958.45</v>
      </c>
      <c r="F330" s="4">
        <v>23248</v>
      </c>
      <c r="G330" s="2">
        <f t="shared" si="30"/>
        <v>-9.2729320485546701E-3</v>
      </c>
      <c r="H330" s="2">
        <f t="shared" si="31"/>
        <v>-0.92729320485546696</v>
      </c>
      <c r="I330" s="17">
        <f t="shared" si="32"/>
        <v>0.99072706795144538</v>
      </c>
      <c r="J330" s="20">
        <v>44979</v>
      </c>
      <c r="K330" s="38">
        <v>17755.349999999999</v>
      </c>
      <c r="L330" s="2">
        <v>17772.5</v>
      </c>
      <c r="M330" s="2">
        <v>17529.45</v>
      </c>
      <c r="N330" s="2">
        <v>17554.3</v>
      </c>
      <c r="O330" s="2">
        <v>204021979</v>
      </c>
      <c r="P330" s="2">
        <f t="shared" si="33"/>
        <v>-1.5280450111349909E-2</v>
      </c>
      <c r="Q330" s="17">
        <f t="shared" si="34"/>
        <v>-1.528045011134991</v>
      </c>
      <c r="R330" s="5">
        <f t="shared" si="35"/>
        <v>0.98471954988865007</v>
      </c>
    </row>
    <row r="331" spans="1:18" x14ac:dyDescent="0.3">
      <c r="A331" s="20">
        <v>44980</v>
      </c>
      <c r="B331" s="23">
        <v>3970</v>
      </c>
      <c r="C331" s="3">
        <v>3977</v>
      </c>
      <c r="D331" s="3">
        <v>3850</v>
      </c>
      <c r="E331" s="3">
        <v>3862.65</v>
      </c>
      <c r="F331" s="4">
        <v>44178</v>
      </c>
      <c r="G331" s="2">
        <f t="shared" si="30"/>
        <v>-2.4201391958973775E-2</v>
      </c>
      <c r="H331" s="2">
        <f t="shared" si="31"/>
        <v>-2.4201391958973772</v>
      </c>
      <c r="I331" s="17">
        <f t="shared" si="32"/>
        <v>0.97579860804102625</v>
      </c>
      <c r="J331" s="20">
        <v>44980</v>
      </c>
      <c r="K331" s="38">
        <v>17574.650000000001</v>
      </c>
      <c r="L331" s="2">
        <v>17620.05</v>
      </c>
      <c r="M331" s="2">
        <v>17455.400000000001</v>
      </c>
      <c r="N331" s="2">
        <v>17511.25</v>
      </c>
      <c r="O331" s="2">
        <v>240807918</v>
      </c>
      <c r="P331" s="2">
        <f t="shared" si="33"/>
        <v>-2.4523905823643937E-3</v>
      </c>
      <c r="Q331" s="17">
        <f t="shared" si="34"/>
        <v>-0.24523905823643938</v>
      </c>
      <c r="R331" s="5">
        <f t="shared" si="35"/>
        <v>0.99754760941763565</v>
      </c>
    </row>
    <row r="332" spans="1:18" x14ac:dyDescent="0.3">
      <c r="A332" s="20">
        <v>44981</v>
      </c>
      <c r="B332" s="23">
        <v>3809</v>
      </c>
      <c r="C332" s="3">
        <v>3868.8</v>
      </c>
      <c r="D332" s="3">
        <v>3800</v>
      </c>
      <c r="E332" s="3">
        <v>3803.05</v>
      </c>
      <c r="F332" s="4">
        <v>26210</v>
      </c>
      <c r="G332" s="2">
        <f t="shared" si="30"/>
        <v>-1.5429821495605324E-2</v>
      </c>
      <c r="H332" s="2">
        <f t="shared" si="31"/>
        <v>-1.5429821495605325</v>
      </c>
      <c r="I332" s="17">
        <f t="shared" si="32"/>
        <v>0.98457017850439466</v>
      </c>
      <c r="J332" s="20">
        <v>44981</v>
      </c>
      <c r="K332" s="38">
        <v>17591.349999999999</v>
      </c>
      <c r="L332" s="2">
        <v>17599.75</v>
      </c>
      <c r="M332" s="2">
        <v>17421.8</v>
      </c>
      <c r="N332" s="2">
        <v>17465.8</v>
      </c>
      <c r="O332" s="2">
        <v>209406363</v>
      </c>
      <c r="P332" s="2">
        <f t="shared" si="33"/>
        <v>-2.5954743379256609E-3</v>
      </c>
      <c r="Q332" s="17">
        <f t="shared" si="34"/>
        <v>-0.25954743379256612</v>
      </c>
      <c r="R332" s="5">
        <f t="shared" si="35"/>
        <v>0.99740452566207438</v>
      </c>
    </row>
    <row r="333" spans="1:18" x14ac:dyDescent="0.3">
      <c r="A333" s="20">
        <v>44984</v>
      </c>
      <c r="B333" s="23">
        <v>3800</v>
      </c>
      <c r="C333" s="3">
        <v>3800.55</v>
      </c>
      <c r="D333" s="3">
        <v>3715</v>
      </c>
      <c r="E333" s="3">
        <v>3736.1</v>
      </c>
      <c r="F333" s="4">
        <v>29613</v>
      </c>
      <c r="G333" s="2">
        <f t="shared" si="30"/>
        <v>-1.7604291292515287E-2</v>
      </c>
      <c r="H333" s="2">
        <f t="shared" si="31"/>
        <v>-1.7604291292515288</v>
      </c>
      <c r="I333" s="17">
        <f t="shared" si="32"/>
        <v>0.98239570870748472</v>
      </c>
      <c r="J333" s="20">
        <v>44984</v>
      </c>
      <c r="K333" s="38">
        <v>17428.599999999999</v>
      </c>
      <c r="L333" s="2">
        <v>17451.599999999999</v>
      </c>
      <c r="M333" s="2">
        <v>17299</v>
      </c>
      <c r="N333" s="2">
        <v>17392.7</v>
      </c>
      <c r="O333" s="2">
        <v>246448847</v>
      </c>
      <c r="P333" s="2">
        <f t="shared" si="33"/>
        <v>-4.1853221724741235E-3</v>
      </c>
      <c r="Q333" s="17">
        <f t="shared" si="34"/>
        <v>-0.41853221724741235</v>
      </c>
      <c r="R333" s="5">
        <f t="shared" si="35"/>
        <v>0.99581467782752586</v>
      </c>
    </row>
    <row r="334" spans="1:18" x14ac:dyDescent="0.3">
      <c r="A334" s="20">
        <v>44985</v>
      </c>
      <c r="B334" s="23">
        <v>3736.95</v>
      </c>
      <c r="C334" s="3">
        <v>3981.6</v>
      </c>
      <c r="D334" s="3">
        <v>3710.8</v>
      </c>
      <c r="E334" s="3">
        <v>3919.85</v>
      </c>
      <c r="F334" s="4">
        <v>117004</v>
      </c>
      <c r="G334" s="2">
        <f t="shared" si="30"/>
        <v>4.9182302400899332E-2</v>
      </c>
      <c r="H334" s="2">
        <f t="shared" si="31"/>
        <v>4.9182302400899331</v>
      </c>
      <c r="I334" s="17">
        <f t="shared" si="32"/>
        <v>1.0491823024008993</v>
      </c>
      <c r="J334" s="20">
        <v>44985</v>
      </c>
      <c r="K334" s="38">
        <v>17383.25</v>
      </c>
      <c r="L334" s="2">
        <v>17440.45</v>
      </c>
      <c r="M334" s="2">
        <v>17255.2</v>
      </c>
      <c r="N334" s="2">
        <v>17303.95</v>
      </c>
      <c r="O334" s="2">
        <v>420881259</v>
      </c>
      <c r="P334" s="2">
        <f t="shared" si="33"/>
        <v>-5.1027155070805562E-3</v>
      </c>
      <c r="Q334" s="17">
        <f t="shared" si="34"/>
        <v>-0.51027155070805563</v>
      </c>
      <c r="R334" s="5">
        <f t="shared" si="35"/>
        <v>0.99489728449291948</v>
      </c>
    </row>
    <row r="335" spans="1:18" x14ac:dyDescent="0.3">
      <c r="A335" s="20">
        <v>44986</v>
      </c>
      <c r="B335" s="23">
        <v>3919.85</v>
      </c>
      <c r="C335" s="3">
        <v>3930</v>
      </c>
      <c r="D335" s="3">
        <v>3873</v>
      </c>
      <c r="E335" s="3">
        <v>3906.3</v>
      </c>
      <c r="F335" s="4">
        <v>23216</v>
      </c>
      <c r="G335" s="2">
        <f t="shared" si="30"/>
        <v>-3.4567649272292888E-3</v>
      </c>
      <c r="H335" s="2">
        <f t="shared" si="31"/>
        <v>-0.34567649272292889</v>
      </c>
      <c r="I335" s="17">
        <f t="shared" si="32"/>
        <v>0.99654323507277076</v>
      </c>
      <c r="J335" s="20">
        <v>44986</v>
      </c>
      <c r="K335" s="38">
        <v>17360.099999999999</v>
      </c>
      <c r="L335" s="2">
        <v>17467.75</v>
      </c>
      <c r="M335" s="2">
        <v>17345.25</v>
      </c>
      <c r="N335" s="2">
        <v>17450.900000000001</v>
      </c>
      <c r="O335" s="2">
        <v>272881409</v>
      </c>
      <c r="P335" s="2">
        <f t="shared" si="33"/>
        <v>8.4922806642414427E-3</v>
      </c>
      <c r="Q335" s="17">
        <f t="shared" si="34"/>
        <v>0.84922806642414428</v>
      </c>
      <c r="R335" s="5">
        <f t="shared" si="35"/>
        <v>1.0084922806642413</v>
      </c>
    </row>
    <row r="336" spans="1:18" x14ac:dyDescent="0.3">
      <c r="A336" s="20">
        <v>44987</v>
      </c>
      <c r="B336" s="23">
        <v>3925</v>
      </c>
      <c r="C336" s="3">
        <v>3925.8</v>
      </c>
      <c r="D336" s="3">
        <v>3850</v>
      </c>
      <c r="E336" s="3">
        <v>3861.6</v>
      </c>
      <c r="F336" s="4">
        <v>19020</v>
      </c>
      <c r="G336" s="2">
        <f t="shared" si="30"/>
        <v>-1.14430535289149E-2</v>
      </c>
      <c r="H336" s="2">
        <f t="shared" si="31"/>
        <v>-1.1443053528914899</v>
      </c>
      <c r="I336" s="17">
        <f t="shared" si="32"/>
        <v>0.98855694647108505</v>
      </c>
      <c r="J336" s="20">
        <v>44987</v>
      </c>
      <c r="K336" s="38">
        <v>17421.5</v>
      </c>
      <c r="L336" s="2">
        <v>17445.8</v>
      </c>
      <c r="M336" s="2">
        <v>17306</v>
      </c>
      <c r="N336" s="2">
        <v>17321.900000000001</v>
      </c>
      <c r="O336" s="2">
        <v>310669094</v>
      </c>
      <c r="P336" s="2">
        <f t="shared" si="33"/>
        <v>-7.392168885272392E-3</v>
      </c>
      <c r="Q336" s="17">
        <f t="shared" si="34"/>
        <v>-0.73921688852723921</v>
      </c>
      <c r="R336" s="5">
        <f t="shared" si="35"/>
        <v>0.99260783111472761</v>
      </c>
    </row>
    <row r="337" spans="1:18" x14ac:dyDescent="0.3">
      <c r="A337" s="20">
        <v>44988</v>
      </c>
      <c r="B337" s="23">
        <v>3890</v>
      </c>
      <c r="C337" s="3">
        <v>3937.7</v>
      </c>
      <c r="D337" s="3">
        <v>3786</v>
      </c>
      <c r="E337" s="3">
        <v>3801.85</v>
      </c>
      <c r="F337" s="4">
        <v>37360</v>
      </c>
      <c r="G337" s="2">
        <f t="shared" si="30"/>
        <v>-1.5472860990263104E-2</v>
      </c>
      <c r="H337" s="2">
        <f t="shared" si="31"/>
        <v>-1.5472860990263104</v>
      </c>
      <c r="I337" s="17">
        <f t="shared" si="32"/>
        <v>0.98452713900973687</v>
      </c>
      <c r="J337" s="20">
        <v>44988</v>
      </c>
      <c r="K337" s="38">
        <v>17451.25</v>
      </c>
      <c r="L337" s="2">
        <v>17644.75</v>
      </c>
      <c r="M337" s="2">
        <v>17427.7</v>
      </c>
      <c r="N337" s="2">
        <v>17594.349999999999</v>
      </c>
      <c r="O337" s="2">
        <v>356169518</v>
      </c>
      <c r="P337" s="2">
        <f t="shared" si="33"/>
        <v>1.5728644086387581E-2</v>
      </c>
      <c r="Q337" s="17">
        <f t="shared" si="34"/>
        <v>1.5728644086387582</v>
      </c>
      <c r="R337" s="5">
        <f t="shared" si="35"/>
        <v>1.0157286440863875</v>
      </c>
    </row>
    <row r="338" spans="1:18" x14ac:dyDescent="0.3">
      <c r="A338" s="20">
        <v>44991</v>
      </c>
      <c r="B338" s="23">
        <v>3799</v>
      </c>
      <c r="C338" s="3">
        <v>3814.7</v>
      </c>
      <c r="D338" s="3">
        <v>3754.25</v>
      </c>
      <c r="E338" s="3">
        <v>3764.95</v>
      </c>
      <c r="F338" s="4">
        <v>30173</v>
      </c>
      <c r="G338" s="2">
        <f t="shared" si="30"/>
        <v>-9.7058011231374447E-3</v>
      </c>
      <c r="H338" s="2">
        <f t="shared" si="31"/>
        <v>-0.97058011231374453</v>
      </c>
      <c r="I338" s="17">
        <f t="shared" si="32"/>
        <v>0.99029419887686254</v>
      </c>
      <c r="J338" s="20">
        <v>44991</v>
      </c>
      <c r="K338" s="38">
        <v>17680.349999999999</v>
      </c>
      <c r="L338" s="2">
        <v>17799.95</v>
      </c>
      <c r="M338" s="2">
        <v>17671.95</v>
      </c>
      <c r="N338" s="2">
        <v>17711.45</v>
      </c>
      <c r="O338" s="2">
        <v>362801096</v>
      </c>
      <c r="P338" s="2">
        <f t="shared" si="33"/>
        <v>6.6555456723324359E-3</v>
      </c>
      <c r="Q338" s="17">
        <f t="shared" si="34"/>
        <v>0.66555456723324358</v>
      </c>
      <c r="R338" s="5">
        <f t="shared" si="35"/>
        <v>1.0066555456723325</v>
      </c>
    </row>
    <row r="339" spans="1:18" x14ac:dyDescent="0.3">
      <c r="A339" s="20">
        <v>44993</v>
      </c>
      <c r="B339" s="23">
        <v>3764.95</v>
      </c>
      <c r="C339" s="3">
        <v>3890.15</v>
      </c>
      <c r="D339" s="3">
        <v>3754.95</v>
      </c>
      <c r="E339" s="3">
        <v>3822.25</v>
      </c>
      <c r="F339" s="4">
        <v>51611</v>
      </c>
      <c r="G339" s="2">
        <f t="shared" si="30"/>
        <v>1.5219325621854256E-2</v>
      </c>
      <c r="H339" s="2">
        <f t="shared" si="31"/>
        <v>1.5219325621854256</v>
      </c>
      <c r="I339" s="17">
        <f t="shared" si="32"/>
        <v>1.0152193256218542</v>
      </c>
      <c r="J339" s="20">
        <v>44993</v>
      </c>
      <c r="K339" s="38">
        <v>17665.75</v>
      </c>
      <c r="L339" s="2">
        <v>17766.5</v>
      </c>
      <c r="M339" s="2">
        <v>17602.25</v>
      </c>
      <c r="N339" s="2">
        <v>17754.400000000001</v>
      </c>
      <c r="O339" s="2">
        <v>267041402</v>
      </c>
      <c r="P339" s="2">
        <f t="shared" si="33"/>
        <v>2.4249849673516695E-3</v>
      </c>
      <c r="Q339" s="17">
        <f t="shared" si="34"/>
        <v>0.24249849673516696</v>
      </c>
      <c r="R339" s="5">
        <f t="shared" si="35"/>
        <v>1.0024249849673517</v>
      </c>
    </row>
    <row r="340" spans="1:18" x14ac:dyDescent="0.3">
      <c r="A340" s="20">
        <v>44994</v>
      </c>
      <c r="B340" s="23">
        <v>3840</v>
      </c>
      <c r="C340" s="3">
        <v>3840</v>
      </c>
      <c r="D340" s="3">
        <v>3770.45</v>
      </c>
      <c r="E340" s="3">
        <v>3784.65</v>
      </c>
      <c r="F340" s="4">
        <v>22581</v>
      </c>
      <c r="G340" s="2">
        <f t="shared" si="30"/>
        <v>-9.8371378114984389E-3</v>
      </c>
      <c r="H340" s="2">
        <f t="shared" si="31"/>
        <v>-0.98371378114984387</v>
      </c>
      <c r="I340" s="17">
        <f t="shared" si="32"/>
        <v>0.99016286218850158</v>
      </c>
      <c r="J340" s="20">
        <v>44994</v>
      </c>
      <c r="K340" s="38">
        <v>17772.05</v>
      </c>
      <c r="L340" s="2">
        <v>17772.349999999999</v>
      </c>
      <c r="M340" s="2">
        <v>17573.599999999999</v>
      </c>
      <c r="N340" s="2">
        <v>17589.599999999999</v>
      </c>
      <c r="O340" s="2">
        <v>262352056</v>
      </c>
      <c r="P340" s="2">
        <f t="shared" si="33"/>
        <v>-9.2822061010230088E-3</v>
      </c>
      <c r="Q340" s="17">
        <f t="shared" si="34"/>
        <v>-0.92822061010230084</v>
      </c>
      <c r="R340" s="5">
        <f t="shared" si="35"/>
        <v>0.99071779389897696</v>
      </c>
    </row>
    <row r="341" spans="1:18" x14ac:dyDescent="0.3">
      <c r="A341" s="20">
        <v>44995</v>
      </c>
      <c r="B341" s="23">
        <v>3750</v>
      </c>
      <c r="C341" s="3">
        <v>3840</v>
      </c>
      <c r="D341" s="3">
        <v>3750</v>
      </c>
      <c r="E341" s="3">
        <v>3769.3</v>
      </c>
      <c r="F341" s="4">
        <v>34515</v>
      </c>
      <c r="G341" s="2">
        <f t="shared" si="30"/>
        <v>-4.0558572126880715E-3</v>
      </c>
      <c r="H341" s="2">
        <f t="shared" si="31"/>
        <v>-0.40558572126880715</v>
      </c>
      <c r="I341" s="17">
        <f t="shared" si="32"/>
        <v>0.99594414278731191</v>
      </c>
      <c r="J341" s="20">
        <v>44995</v>
      </c>
      <c r="K341" s="38">
        <v>17443.8</v>
      </c>
      <c r="L341" s="2">
        <v>17451.5</v>
      </c>
      <c r="M341" s="2">
        <v>17324.349999999999</v>
      </c>
      <c r="N341" s="2">
        <v>17412.900000000001</v>
      </c>
      <c r="O341" s="2">
        <v>235927570</v>
      </c>
      <c r="P341" s="2">
        <f t="shared" si="33"/>
        <v>-1.004570882794362E-2</v>
      </c>
      <c r="Q341" s="17">
        <f t="shared" si="34"/>
        <v>-1.004570882794362</v>
      </c>
      <c r="R341" s="5">
        <f t="shared" si="35"/>
        <v>0.98995429117205636</v>
      </c>
    </row>
    <row r="342" spans="1:18" x14ac:dyDescent="0.3">
      <c r="A342" s="20">
        <v>44998</v>
      </c>
      <c r="B342" s="23">
        <v>3777.9</v>
      </c>
      <c r="C342" s="3">
        <v>3856</v>
      </c>
      <c r="D342" s="3">
        <v>3741</v>
      </c>
      <c r="E342" s="3">
        <v>3791.1</v>
      </c>
      <c r="F342" s="4">
        <v>42086</v>
      </c>
      <c r="G342" s="2">
        <f t="shared" si="30"/>
        <v>5.7835672406016305E-3</v>
      </c>
      <c r="H342" s="2">
        <f t="shared" si="31"/>
        <v>0.57835672406016303</v>
      </c>
      <c r="I342" s="17">
        <f t="shared" si="32"/>
        <v>1.0057835672406017</v>
      </c>
      <c r="J342" s="20">
        <v>44998</v>
      </c>
      <c r="K342" s="38">
        <v>17421.900000000001</v>
      </c>
      <c r="L342" s="2">
        <v>17529.900000000001</v>
      </c>
      <c r="M342" s="2">
        <v>17113.45</v>
      </c>
      <c r="N342" s="2">
        <v>17154.3</v>
      </c>
      <c r="O342" s="2">
        <v>254914657</v>
      </c>
      <c r="P342" s="2">
        <f t="shared" si="33"/>
        <v>-1.4851058697862055E-2</v>
      </c>
      <c r="Q342" s="17">
        <f t="shared" si="34"/>
        <v>-1.4851058697862054</v>
      </c>
      <c r="R342" s="5">
        <f t="shared" si="35"/>
        <v>0.98514894130213793</v>
      </c>
    </row>
    <row r="343" spans="1:18" x14ac:dyDescent="0.3">
      <c r="A343" s="20">
        <v>44999</v>
      </c>
      <c r="B343" s="23">
        <v>3810.1</v>
      </c>
      <c r="C343" s="3">
        <v>3835</v>
      </c>
      <c r="D343" s="3">
        <v>3730</v>
      </c>
      <c r="E343" s="3">
        <v>3747.65</v>
      </c>
      <c r="F343" s="4">
        <v>31477</v>
      </c>
      <c r="G343" s="2">
        <f t="shared" si="30"/>
        <v>-1.1461053520086471E-2</v>
      </c>
      <c r="H343" s="2">
        <f t="shared" si="31"/>
        <v>-1.146105352008647</v>
      </c>
      <c r="I343" s="17">
        <f t="shared" si="32"/>
        <v>0.98853894647991358</v>
      </c>
      <c r="J343" s="20">
        <v>44999</v>
      </c>
      <c r="K343" s="38">
        <v>17160.55</v>
      </c>
      <c r="L343" s="2">
        <v>17224.650000000001</v>
      </c>
      <c r="M343" s="2">
        <v>16987.099999999999</v>
      </c>
      <c r="N343" s="2">
        <v>17043.3</v>
      </c>
      <c r="O343" s="2">
        <v>290604200</v>
      </c>
      <c r="P343" s="2">
        <f t="shared" si="33"/>
        <v>-6.4706808205522819E-3</v>
      </c>
      <c r="Q343" s="17">
        <f t="shared" si="34"/>
        <v>-0.64706808205522814</v>
      </c>
      <c r="R343" s="5">
        <f t="shared" si="35"/>
        <v>0.99352931917944776</v>
      </c>
    </row>
    <row r="344" spans="1:18" x14ac:dyDescent="0.3">
      <c r="A344" s="20">
        <v>45000</v>
      </c>
      <c r="B344" s="23">
        <v>3769.7</v>
      </c>
      <c r="C344" s="3">
        <v>3823.85</v>
      </c>
      <c r="D344" s="3">
        <v>3756.5</v>
      </c>
      <c r="E344" s="3">
        <v>3801.45</v>
      </c>
      <c r="F344" s="4">
        <v>24665</v>
      </c>
      <c r="G344" s="2">
        <f t="shared" si="30"/>
        <v>1.4355662882072693E-2</v>
      </c>
      <c r="H344" s="2">
        <f t="shared" si="31"/>
        <v>1.4355662882072693</v>
      </c>
      <c r="I344" s="17">
        <f t="shared" si="32"/>
        <v>1.0143556628820727</v>
      </c>
      <c r="J344" s="20">
        <v>45000</v>
      </c>
      <c r="K344" s="38">
        <v>17166.45</v>
      </c>
      <c r="L344" s="2">
        <v>17211.349999999999</v>
      </c>
      <c r="M344" s="2">
        <v>16938.900000000001</v>
      </c>
      <c r="N344" s="2">
        <v>16972.150000000001</v>
      </c>
      <c r="O344" s="2">
        <v>248188970</v>
      </c>
      <c r="P344" s="2">
        <f t="shared" si="33"/>
        <v>-4.1746610104849311E-3</v>
      </c>
      <c r="Q344" s="17">
        <f t="shared" si="34"/>
        <v>-0.41746610104849313</v>
      </c>
      <c r="R344" s="5">
        <f t="shared" si="35"/>
        <v>0.99582533898951509</v>
      </c>
    </row>
    <row r="345" spans="1:18" x14ac:dyDescent="0.3">
      <c r="A345" s="20">
        <v>45001</v>
      </c>
      <c r="B345" s="23">
        <v>3793.75</v>
      </c>
      <c r="C345" s="3">
        <v>3796.95</v>
      </c>
      <c r="D345" s="3">
        <v>3736.65</v>
      </c>
      <c r="E345" s="3">
        <v>3753.3</v>
      </c>
      <c r="F345" s="4">
        <v>20901</v>
      </c>
      <c r="G345" s="2">
        <f t="shared" si="30"/>
        <v>-1.2666219468886778E-2</v>
      </c>
      <c r="H345" s="2">
        <f t="shared" si="31"/>
        <v>-1.2666219468886777</v>
      </c>
      <c r="I345" s="17">
        <f t="shared" si="32"/>
        <v>0.9873337805311132</v>
      </c>
      <c r="J345" s="20">
        <v>45001</v>
      </c>
      <c r="K345" s="38">
        <v>16994.650000000001</v>
      </c>
      <c r="L345" s="2">
        <v>17062.45</v>
      </c>
      <c r="M345" s="2">
        <v>16850.150000000001</v>
      </c>
      <c r="N345" s="2">
        <v>16985.599999999999</v>
      </c>
      <c r="O345" s="2">
        <v>349820607</v>
      </c>
      <c r="P345" s="2">
        <f t="shared" si="33"/>
        <v>7.9247473066153013E-4</v>
      </c>
      <c r="Q345" s="17">
        <f t="shared" si="34"/>
        <v>7.9247473066153012E-2</v>
      </c>
      <c r="R345" s="5">
        <f t="shared" si="35"/>
        <v>1.0007924747306616</v>
      </c>
    </row>
    <row r="346" spans="1:18" x14ac:dyDescent="0.3">
      <c r="A346" s="20">
        <v>45002</v>
      </c>
      <c r="B346" s="23">
        <v>3775</v>
      </c>
      <c r="C346" s="3">
        <v>3980.35</v>
      </c>
      <c r="D346" s="3">
        <v>3735</v>
      </c>
      <c r="E346" s="3">
        <v>3907.1</v>
      </c>
      <c r="F346" s="4">
        <v>325608</v>
      </c>
      <c r="G346" s="2">
        <f t="shared" si="30"/>
        <v>4.0977273332800393E-2</v>
      </c>
      <c r="H346" s="2">
        <f t="shared" si="31"/>
        <v>4.097727333280039</v>
      </c>
      <c r="I346" s="17">
        <f t="shared" si="32"/>
        <v>1.0409772733328004</v>
      </c>
      <c r="J346" s="20">
        <v>45002</v>
      </c>
      <c r="K346" s="38">
        <v>17111.8</v>
      </c>
      <c r="L346" s="2">
        <v>17145.8</v>
      </c>
      <c r="M346" s="2">
        <v>16958.150000000001</v>
      </c>
      <c r="N346" s="2">
        <v>17100.05</v>
      </c>
      <c r="O346" s="2">
        <v>408121255</v>
      </c>
      <c r="P346" s="2">
        <f t="shared" si="33"/>
        <v>6.7380604747551299E-3</v>
      </c>
      <c r="Q346" s="17">
        <f t="shared" si="34"/>
        <v>0.67380604747551298</v>
      </c>
      <c r="R346" s="5">
        <f t="shared" si="35"/>
        <v>1.0067380604747551</v>
      </c>
    </row>
    <row r="347" spans="1:18" x14ac:dyDescent="0.3">
      <c r="A347" s="20">
        <v>45005</v>
      </c>
      <c r="B347" s="23">
        <v>3900</v>
      </c>
      <c r="C347" s="3">
        <v>3900</v>
      </c>
      <c r="D347" s="3">
        <v>3777.6</v>
      </c>
      <c r="E347" s="3">
        <v>3816.35</v>
      </c>
      <c r="F347" s="4">
        <v>20215</v>
      </c>
      <c r="G347" s="2">
        <f t="shared" si="30"/>
        <v>-2.3226945816590312E-2</v>
      </c>
      <c r="H347" s="2">
        <f t="shared" si="31"/>
        <v>-2.322694581659031</v>
      </c>
      <c r="I347" s="17">
        <f t="shared" si="32"/>
        <v>0.97677305418340965</v>
      </c>
      <c r="J347" s="20">
        <v>45005</v>
      </c>
      <c r="K347" s="38">
        <v>17066.599999999999</v>
      </c>
      <c r="L347" s="2">
        <v>17066.599999999999</v>
      </c>
      <c r="M347" s="2">
        <v>16828.349999999999</v>
      </c>
      <c r="N347" s="2">
        <v>16988.400000000001</v>
      </c>
      <c r="O347" s="2">
        <v>241777405</v>
      </c>
      <c r="P347" s="2">
        <f t="shared" si="33"/>
        <v>-6.5292206747932209E-3</v>
      </c>
      <c r="Q347" s="17">
        <f t="shared" si="34"/>
        <v>-0.65292206747932213</v>
      </c>
      <c r="R347" s="5">
        <f t="shared" si="35"/>
        <v>0.99347077932520678</v>
      </c>
    </row>
    <row r="348" spans="1:18" x14ac:dyDescent="0.3">
      <c r="A348" s="20">
        <v>45006</v>
      </c>
      <c r="B348" s="23">
        <v>3820</v>
      </c>
      <c r="C348" s="3">
        <v>3935</v>
      </c>
      <c r="D348" s="3">
        <v>3820</v>
      </c>
      <c r="E348" s="3">
        <v>3888.35</v>
      </c>
      <c r="F348" s="4">
        <v>23924</v>
      </c>
      <c r="G348" s="2">
        <f t="shared" si="30"/>
        <v>1.8866194138378294E-2</v>
      </c>
      <c r="H348" s="2">
        <f t="shared" si="31"/>
        <v>1.8866194138378294</v>
      </c>
      <c r="I348" s="17">
        <f t="shared" si="32"/>
        <v>1.0188661941383783</v>
      </c>
      <c r="J348" s="20">
        <v>45006</v>
      </c>
      <c r="K348" s="38">
        <v>17060.400000000001</v>
      </c>
      <c r="L348" s="2">
        <v>17127.7</v>
      </c>
      <c r="M348" s="2">
        <v>17016</v>
      </c>
      <c r="N348" s="2">
        <v>17107.5</v>
      </c>
      <c r="O348" s="2">
        <v>246737873</v>
      </c>
      <c r="P348" s="2">
        <f t="shared" si="33"/>
        <v>7.0106661015751064E-3</v>
      </c>
      <c r="Q348" s="17">
        <f t="shared" si="34"/>
        <v>0.70106661015751059</v>
      </c>
      <c r="R348" s="5">
        <f t="shared" si="35"/>
        <v>1.0070106661015752</v>
      </c>
    </row>
    <row r="349" spans="1:18" x14ac:dyDescent="0.3">
      <c r="A349" s="20">
        <v>45007</v>
      </c>
      <c r="B349" s="23">
        <v>3888.35</v>
      </c>
      <c r="C349" s="3">
        <v>3918.95</v>
      </c>
      <c r="D349" s="3">
        <v>3803</v>
      </c>
      <c r="E349" s="3">
        <v>3820.7</v>
      </c>
      <c r="F349" s="4">
        <v>25002</v>
      </c>
      <c r="G349" s="2">
        <f t="shared" si="30"/>
        <v>-1.7398125168773412E-2</v>
      </c>
      <c r="H349" s="2">
        <f t="shared" si="31"/>
        <v>-1.7398125168773413</v>
      </c>
      <c r="I349" s="17">
        <f t="shared" si="32"/>
        <v>0.98260187483122663</v>
      </c>
      <c r="J349" s="20">
        <v>45007</v>
      </c>
      <c r="K349" s="38">
        <v>17177.45</v>
      </c>
      <c r="L349" s="2">
        <v>17207.25</v>
      </c>
      <c r="M349" s="2">
        <v>17107.849999999999</v>
      </c>
      <c r="N349" s="2">
        <v>17151.900000000001</v>
      </c>
      <c r="O349" s="2">
        <v>185700457</v>
      </c>
      <c r="P349" s="2">
        <f t="shared" si="33"/>
        <v>2.5953529153880726E-3</v>
      </c>
      <c r="Q349" s="17">
        <f t="shared" si="34"/>
        <v>0.25953529153880728</v>
      </c>
      <c r="R349" s="5">
        <f t="shared" si="35"/>
        <v>1.0025953529153881</v>
      </c>
    </row>
    <row r="350" spans="1:18" x14ac:dyDescent="0.3">
      <c r="A350" s="20">
        <v>45008</v>
      </c>
      <c r="B350" s="23">
        <v>3821.25</v>
      </c>
      <c r="C350" s="3">
        <v>3830</v>
      </c>
      <c r="D350" s="3">
        <v>3788.25</v>
      </c>
      <c r="E350" s="3">
        <v>3811.45</v>
      </c>
      <c r="F350" s="4">
        <v>12462</v>
      </c>
      <c r="G350" s="2">
        <f t="shared" si="30"/>
        <v>-2.4210223257518258E-3</v>
      </c>
      <c r="H350" s="2">
        <f t="shared" si="31"/>
        <v>-0.24210223257518257</v>
      </c>
      <c r="I350" s="17">
        <f t="shared" si="32"/>
        <v>0.99757897767424819</v>
      </c>
      <c r="J350" s="20">
        <v>45008</v>
      </c>
      <c r="K350" s="38">
        <v>17097.400000000001</v>
      </c>
      <c r="L350" s="2">
        <v>17205.400000000001</v>
      </c>
      <c r="M350" s="2">
        <v>17045.3</v>
      </c>
      <c r="N350" s="2">
        <v>17076.900000000001</v>
      </c>
      <c r="O350" s="2">
        <v>219171517</v>
      </c>
      <c r="P350" s="2">
        <f t="shared" si="33"/>
        <v>-4.3726934042292685E-3</v>
      </c>
      <c r="Q350" s="17">
        <f t="shared" si="34"/>
        <v>-0.43726934042292687</v>
      </c>
      <c r="R350" s="5">
        <f t="shared" si="35"/>
        <v>0.9956273065957707</v>
      </c>
    </row>
    <row r="351" spans="1:18" x14ac:dyDescent="0.3">
      <c r="A351" s="20">
        <v>45009</v>
      </c>
      <c r="B351" s="23">
        <v>3825</v>
      </c>
      <c r="C351" s="3">
        <v>3855</v>
      </c>
      <c r="D351" s="3">
        <v>3807.1</v>
      </c>
      <c r="E351" s="3">
        <v>3837.6</v>
      </c>
      <c r="F351" s="4">
        <v>9808</v>
      </c>
      <c r="G351" s="2">
        <f t="shared" si="30"/>
        <v>6.8609059544268176E-3</v>
      </c>
      <c r="H351" s="2">
        <f t="shared" si="31"/>
        <v>0.68609059544268181</v>
      </c>
      <c r="I351" s="17">
        <f t="shared" si="32"/>
        <v>1.0068609059544269</v>
      </c>
      <c r="J351" s="20">
        <v>45009</v>
      </c>
      <c r="K351" s="38">
        <v>17076.2</v>
      </c>
      <c r="L351" s="2">
        <v>17109.45</v>
      </c>
      <c r="M351" s="2">
        <v>16917.349999999999</v>
      </c>
      <c r="N351" s="2">
        <v>16945.05</v>
      </c>
      <c r="O351" s="2">
        <v>228038299</v>
      </c>
      <c r="P351" s="2">
        <f t="shared" si="33"/>
        <v>-7.7209563796709103E-3</v>
      </c>
      <c r="Q351" s="17">
        <f t="shared" si="34"/>
        <v>-0.77209563796709102</v>
      </c>
      <c r="R351" s="5">
        <f t="shared" si="35"/>
        <v>0.99227904362032904</v>
      </c>
    </row>
    <row r="352" spans="1:18" x14ac:dyDescent="0.3">
      <c r="A352" s="20">
        <v>45012</v>
      </c>
      <c r="B352" s="23">
        <v>3857.15</v>
      </c>
      <c r="C352" s="3">
        <v>3866.95</v>
      </c>
      <c r="D352" s="3">
        <v>3726.5</v>
      </c>
      <c r="E352" s="3">
        <v>3752.6</v>
      </c>
      <c r="F352" s="4">
        <v>23301</v>
      </c>
      <c r="G352" s="2">
        <f t="shared" si="30"/>
        <v>-2.2149259954138002E-2</v>
      </c>
      <c r="H352" s="2">
        <f t="shared" si="31"/>
        <v>-2.2149259954138003</v>
      </c>
      <c r="I352" s="17">
        <f t="shared" si="32"/>
        <v>0.97785074004586203</v>
      </c>
      <c r="J352" s="20">
        <v>45012</v>
      </c>
      <c r="K352" s="38">
        <v>16984.3</v>
      </c>
      <c r="L352" s="2">
        <v>17091</v>
      </c>
      <c r="M352" s="2">
        <v>16918.55</v>
      </c>
      <c r="N352" s="2">
        <v>16985.7</v>
      </c>
      <c r="O352" s="2">
        <v>218418670</v>
      </c>
      <c r="P352" s="2">
        <f t="shared" si="33"/>
        <v>2.3989306611666215E-3</v>
      </c>
      <c r="Q352" s="17">
        <f t="shared" si="34"/>
        <v>0.23989306611666214</v>
      </c>
      <c r="R352" s="5">
        <f t="shared" si="35"/>
        <v>1.0023989306611667</v>
      </c>
    </row>
    <row r="353" spans="1:18" x14ac:dyDescent="0.3">
      <c r="A353" s="20">
        <v>45013</v>
      </c>
      <c r="B353" s="23">
        <v>3740</v>
      </c>
      <c r="C353" s="3">
        <v>3751.75</v>
      </c>
      <c r="D353" s="3">
        <v>3631.05</v>
      </c>
      <c r="E353" s="3">
        <v>3654.6</v>
      </c>
      <c r="F353" s="4">
        <v>43783</v>
      </c>
      <c r="G353" s="2">
        <f t="shared" si="30"/>
        <v>-2.6115226776101903E-2</v>
      </c>
      <c r="H353" s="2">
        <f t="shared" si="31"/>
        <v>-2.6115226776101905</v>
      </c>
      <c r="I353" s="17">
        <f t="shared" si="32"/>
        <v>0.9738847732238981</v>
      </c>
      <c r="J353" s="20">
        <v>45013</v>
      </c>
      <c r="K353" s="38">
        <v>17031.75</v>
      </c>
      <c r="L353" s="2">
        <v>17061.75</v>
      </c>
      <c r="M353" s="2">
        <v>16913.75</v>
      </c>
      <c r="N353" s="2">
        <v>16951.7</v>
      </c>
      <c r="O353" s="2">
        <v>238840919</v>
      </c>
      <c r="P353" s="2">
        <f t="shared" si="33"/>
        <v>-2.0016837692882834E-3</v>
      </c>
      <c r="Q353" s="17">
        <f t="shared" si="34"/>
        <v>-0.20016837692882836</v>
      </c>
      <c r="R353" s="5">
        <f t="shared" si="35"/>
        <v>0.99799831623071167</v>
      </c>
    </row>
    <row r="354" spans="1:18" x14ac:dyDescent="0.3">
      <c r="A354" s="20">
        <v>45014</v>
      </c>
      <c r="B354" s="23">
        <v>3655</v>
      </c>
      <c r="C354" s="3">
        <v>3789.1</v>
      </c>
      <c r="D354" s="3">
        <v>3655</v>
      </c>
      <c r="E354" s="3">
        <v>3779.45</v>
      </c>
      <c r="F354" s="4">
        <v>28726</v>
      </c>
      <c r="G354" s="2">
        <f t="shared" si="30"/>
        <v>3.4162425436436251E-2</v>
      </c>
      <c r="H354" s="2">
        <f t="shared" si="31"/>
        <v>3.4162425436436252</v>
      </c>
      <c r="I354" s="17">
        <f t="shared" si="32"/>
        <v>1.0341624254364363</v>
      </c>
      <c r="J354" s="20">
        <v>45014</v>
      </c>
      <c r="K354" s="38">
        <v>16977.3</v>
      </c>
      <c r="L354" s="2">
        <v>17126.150000000001</v>
      </c>
      <c r="M354" s="2">
        <v>16940.599999999999</v>
      </c>
      <c r="N354" s="2">
        <v>17080.7</v>
      </c>
      <c r="O354" s="2">
        <v>345911087</v>
      </c>
      <c r="P354" s="2">
        <f t="shared" si="33"/>
        <v>7.6098562386073369E-3</v>
      </c>
      <c r="Q354" s="17">
        <f t="shared" si="34"/>
        <v>0.76098562386073365</v>
      </c>
      <c r="R354" s="5">
        <f t="shared" si="35"/>
        <v>1.0076098562386073</v>
      </c>
    </row>
    <row r="355" spans="1:18" x14ac:dyDescent="0.3">
      <c r="A355" s="20">
        <v>45016</v>
      </c>
      <c r="B355" s="23">
        <v>3781</v>
      </c>
      <c r="C355" s="3">
        <v>3836.25</v>
      </c>
      <c r="D355" s="3">
        <v>3701</v>
      </c>
      <c r="E355" s="3">
        <v>3792.5</v>
      </c>
      <c r="F355" s="4">
        <v>41030</v>
      </c>
      <c r="G355" s="2">
        <f t="shared" si="30"/>
        <v>3.4528833560439169E-3</v>
      </c>
      <c r="H355" s="2">
        <f t="shared" si="31"/>
        <v>0.34528833560439171</v>
      </c>
      <c r="I355" s="17">
        <f t="shared" si="32"/>
        <v>1.0034528833560439</v>
      </c>
      <c r="J355" s="20">
        <v>45016</v>
      </c>
      <c r="K355" s="38">
        <v>17210.349999999999</v>
      </c>
      <c r="L355" s="2">
        <v>17381.599999999999</v>
      </c>
      <c r="M355" s="2">
        <v>17204.650000000001</v>
      </c>
      <c r="N355" s="2">
        <v>17359.75</v>
      </c>
      <c r="O355" s="2">
        <v>263889033</v>
      </c>
      <c r="P355" s="2">
        <f t="shared" si="33"/>
        <v>1.6337152458622845E-2</v>
      </c>
      <c r="Q355" s="17">
        <f t="shared" si="34"/>
        <v>1.6337152458622846</v>
      </c>
      <c r="R355" s="5">
        <f t="shared" si="35"/>
        <v>1.0163371524586229</v>
      </c>
    </row>
    <row r="356" spans="1:18" x14ac:dyDescent="0.3">
      <c r="A356" s="20">
        <v>45019</v>
      </c>
      <c r="B356" s="23">
        <v>3792.5</v>
      </c>
      <c r="C356" s="3">
        <v>3811.5</v>
      </c>
      <c r="D356" s="3">
        <v>3728</v>
      </c>
      <c r="E356" s="3">
        <v>3737.2</v>
      </c>
      <c r="F356" s="4">
        <v>26284</v>
      </c>
      <c r="G356" s="2">
        <f t="shared" si="30"/>
        <v>-1.4581410678971703E-2</v>
      </c>
      <c r="H356" s="2">
        <f t="shared" si="31"/>
        <v>-1.4581410678971702</v>
      </c>
      <c r="I356" s="17">
        <f t="shared" si="32"/>
        <v>0.98541858932102833</v>
      </c>
      <c r="J356" s="20">
        <v>45019</v>
      </c>
      <c r="K356" s="38">
        <v>17427.95</v>
      </c>
      <c r="L356" s="2">
        <v>17428.05</v>
      </c>
      <c r="M356" s="2">
        <v>17312.75</v>
      </c>
      <c r="N356" s="2">
        <v>17398.05</v>
      </c>
      <c r="O356" s="2">
        <v>230170687</v>
      </c>
      <c r="P356" s="2">
        <f t="shared" si="33"/>
        <v>2.2062529702328243E-3</v>
      </c>
      <c r="Q356" s="17">
        <f t="shared" si="34"/>
        <v>0.22062529702328243</v>
      </c>
      <c r="R356" s="5">
        <f t="shared" si="35"/>
        <v>1.0022062529702329</v>
      </c>
    </row>
    <row r="357" spans="1:18" x14ac:dyDescent="0.3">
      <c r="A357" s="20">
        <v>45021</v>
      </c>
      <c r="B357" s="23">
        <v>3712.25</v>
      </c>
      <c r="C357" s="3">
        <v>3737.95</v>
      </c>
      <c r="D357" s="3">
        <v>3675.7</v>
      </c>
      <c r="E357" s="3">
        <v>3710.75</v>
      </c>
      <c r="F357" s="4">
        <v>42825</v>
      </c>
      <c r="G357" s="2">
        <f t="shared" si="30"/>
        <v>-7.07749116985974E-3</v>
      </c>
      <c r="H357" s="2">
        <f t="shared" si="31"/>
        <v>-0.70774911698597398</v>
      </c>
      <c r="I357" s="17">
        <f t="shared" si="32"/>
        <v>0.99292250883014022</v>
      </c>
      <c r="J357" s="20">
        <v>45021</v>
      </c>
      <c r="K357" s="38">
        <v>17422.3</v>
      </c>
      <c r="L357" s="2">
        <v>17570.55</v>
      </c>
      <c r="M357" s="2">
        <v>17402.7</v>
      </c>
      <c r="N357" s="2">
        <v>17557.05</v>
      </c>
      <c r="O357" s="2">
        <v>248345193</v>
      </c>
      <c r="P357" s="2">
        <f t="shared" si="33"/>
        <v>9.1389552277410403E-3</v>
      </c>
      <c r="Q357" s="17">
        <f t="shared" si="34"/>
        <v>0.91389552277410402</v>
      </c>
      <c r="R357" s="5">
        <f t="shared" si="35"/>
        <v>1.009138955227741</v>
      </c>
    </row>
    <row r="358" spans="1:18" x14ac:dyDescent="0.3">
      <c r="A358" s="20">
        <v>45022</v>
      </c>
      <c r="B358" s="23">
        <v>3710.75</v>
      </c>
      <c r="C358" s="3">
        <v>3777.65</v>
      </c>
      <c r="D358" s="3">
        <v>3681.05</v>
      </c>
      <c r="E358" s="3">
        <v>3765</v>
      </c>
      <c r="F358" s="4">
        <v>34963</v>
      </c>
      <c r="G358" s="2">
        <f t="shared" si="30"/>
        <v>1.4619686047295022E-2</v>
      </c>
      <c r="H358" s="2">
        <f t="shared" si="31"/>
        <v>1.4619686047295022</v>
      </c>
      <c r="I358" s="17">
        <f t="shared" si="32"/>
        <v>1.0146196860472951</v>
      </c>
      <c r="J358" s="20">
        <v>45022</v>
      </c>
      <c r="K358" s="38">
        <v>17533.849999999999</v>
      </c>
      <c r="L358" s="2">
        <v>17638.7</v>
      </c>
      <c r="M358" s="2">
        <v>17502.849999999999</v>
      </c>
      <c r="N358" s="2">
        <v>17599.150000000001</v>
      </c>
      <c r="O358" s="2">
        <v>242708337</v>
      </c>
      <c r="P358" s="2">
        <f t="shared" si="33"/>
        <v>2.3978971410346375E-3</v>
      </c>
      <c r="Q358" s="17">
        <f t="shared" si="34"/>
        <v>0.23978971410346375</v>
      </c>
      <c r="R358" s="5">
        <f t="shared" si="35"/>
        <v>1.0023978971410346</v>
      </c>
    </row>
    <row r="359" spans="1:18" x14ac:dyDescent="0.3">
      <c r="A359" s="20">
        <v>45026</v>
      </c>
      <c r="B359" s="23">
        <v>3768.45</v>
      </c>
      <c r="C359" s="3">
        <v>3826.05</v>
      </c>
      <c r="D359" s="3">
        <v>3710</v>
      </c>
      <c r="E359" s="3">
        <v>3724.35</v>
      </c>
      <c r="F359" s="4">
        <v>80658</v>
      </c>
      <c r="G359" s="2">
        <f t="shared" si="30"/>
        <v>-1.0796812749004008E-2</v>
      </c>
      <c r="H359" s="2">
        <f t="shared" si="31"/>
        <v>-1.0796812749004008</v>
      </c>
      <c r="I359" s="17">
        <f t="shared" si="32"/>
        <v>0.98920318725099599</v>
      </c>
      <c r="J359" s="20">
        <v>45026</v>
      </c>
      <c r="K359" s="38">
        <v>17634.900000000001</v>
      </c>
      <c r="L359" s="2">
        <v>17694.099999999999</v>
      </c>
      <c r="M359" s="2">
        <v>17597.95</v>
      </c>
      <c r="N359" s="2">
        <v>17624.05</v>
      </c>
      <c r="O359" s="2">
        <v>254819382</v>
      </c>
      <c r="P359" s="2">
        <f t="shared" si="33"/>
        <v>1.4148410576645925E-3</v>
      </c>
      <c r="Q359" s="17">
        <f t="shared" si="34"/>
        <v>0.14148410576645926</v>
      </c>
      <c r="R359" s="5">
        <f t="shared" si="35"/>
        <v>1.0014148410576647</v>
      </c>
    </row>
    <row r="360" spans="1:18" x14ac:dyDescent="0.3">
      <c r="A360" s="20">
        <v>45027</v>
      </c>
      <c r="B360" s="23">
        <v>3742</v>
      </c>
      <c r="C360" s="3">
        <v>3820</v>
      </c>
      <c r="D360" s="3">
        <v>3722.65</v>
      </c>
      <c r="E360" s="3">
        <v>3784.3</v>
      </c>
      <c r="F360" s="4">
        <v>61340</v>
      </c>
      <c r="G360" s="2">
        <f t="shared" si="30"/>
        <v>1.6096768563642051E-2</v>
      </c>
      <c r="H360" s="2">
        <f t="shared" si="31"/>
        <v>1.609676856364205</v>
      </c>
      <c r="I360" s="17">
        <f t="shared" si="32"/>
        <v>1.0160967685636419</v>
      </c>
      <c r="J360" s="20">
        <v>45027</v>
      </c>
      <c r="K360" s="38">
        <v>17704.8</v>
      </c>
      <c r="L360" s="2">
        <v>17748.75</v>
      </c>
      <c r="M360" s="2">
        <v>17655.150000000001</v>
      </c>
      <c r="N360" s="2">
        <v>17722.3</v>
      </c>
      <c r="O360" s="2">
        <v>304263454</v>
      </c>
      <c r="P360" s="2">
        <f t="shared" si="33"/>
        <v>5.5747685690859935E-3</v>
      </c>
      <c r="Q360" s="17">
        <f t="shared" si="34"/>
        <v>0.55747685690859938</v>
      </c>
      <c r="R360" s="5">
        <f t="shared" si="35"/>
        <v>1.0055747685690859</v>
      </c>
    </row>
    <row r="361" spans="1:18" x14ac:dyDescent="0.3">
      <c r="A361" s="20">
        <v>45028</v>
      </c>
      <c r="B361" s="23">
        <v>3796.85</v>
      </c>
      <c r="C361" s="3">
        <v>3865.9</v>
      </c>
      <c r="D361" s="3">
        <v>3795</v>
      </c>
      <c r="E361" s="3">
        <v>3813.85</v>
      </c>
      <c r="F361" s="4">
        <v>109871</v>
      </c>
      <c r="G361" s="2">
        <f t="shared" si="30"/>
        <v>7.8085775440635587E-3</v>
      </c>
      <c r="H361" s="2">
        <f t="shared" si="31"/>
        <v>0.78085775440635585</v>
      </c>
      <c r="I361" s="17">
        <f t="shared" si="32"/>
        <v>1.0078085775440635</v>
      </c>
      <c r="J361" s="20">
        <v>45028</v>
      </c>
      <c r="K361" s="38">
        <v>17759.55</v>
      </c>
      <c r="L361" s="2">
        <v>17825.75</v>
      </c>
      <c r="M361" s="2">
        <v>17717.25</v>
      </c>
      <c r="N361" s="2">
        <v>17812.400000000001</v>
      </c>
      <c r="O361" s="2">
        <v>232816318</v>
      </c>
      <c r="P361" s="2">
        <f t="shared" si="33"/>
        <v>5.0839902270022616E-3</v>
      </c>
      <c r="Q361" s="17">
        <f t="shared" si="34"/>
        <v>0.50839902270022619</v>
      </c>
      <c r="R361" s="5">
        <f t="shared" si="35"/>
        <v>1.0050839902270023</v>
      </c>
    </row>
    <row r="362" spans="1:18" x14ac:dyDescent="0.3">
      <c r="A362" s="20">
        <v>45029</v>
      </c>
      <c r="B362" s="23">
        <v>3821</v>
      </c>
      <c r="C362" s="3">
        <v>3853.85</v>
      </c>
      <c r="D362" s="3">
        <v>3780</v>
      </c>
      <c r="E362" s="3">
        <v>3799.15</v>
      </c>
      <c r="F362" s="4">
        <v>18934</v>
      </c>
      <c r="G362" s="2">
        <f t="shared" si="30"/>
        <v>-3.8543728778006E-3</v>
      </c>
      <c r="H362" s="2">
        <f t="shared" si="31"/>
        <v>-0.38543728778005998</v>
      </c>
      <c r="I362" s="17">
        <f t="shared" si="32"/>
        <v>0.99614562712219945</v>
      </c>
      <c r="J362" s="20">
        <v>45029</v>
      </c>
      <c r="K362" s="38">
        <v>17807.3</v>
      </c>
      <c r="L362" s="2">
        <v>17842.150000000001</v>
      </c>
      <c r="M362" s="2">
        <v>17729.650000000001</v>
      </c>
      <c r="N362" s="2">
        <v>17828</v>
      </c>
      <c r="O362" s="2">
        <v>285764798</v>
      </c>
      <c r="P362" s="2">
        <f t="shared" si="33"/>
        <v>8.7579439042456621E-4</v>
      </c>
      <c r="Q362" s="17">
        <f t="shared" si="34"/>
        <v>8.7579439042456617E-2</v>
      </c>
      <c r="R362" s="5">
        <f t="shared" si="35"/>
        <v>1.0008757943904245</v>
      </c>
    </row>
    <row r="363" spans="1:18" x14ac:dyDescent="0.3">
      <c r="A363" s="20">
        <v>45033</v>
      </c>
      <c r="B363" s="23">
        <v>3802</v>
      </c>
      <c r="C363" s="3">
        <v>3905.95</v>
      </c>
      <c r="D363" s="3">
        <v>3771.7</v>
      </c>
      <c r="E363" s="3">
        <v>3853.95</v>
      </c>
      <c r="F363" s="4">
        <v>42969</v>
      </c>
      <c r="G363" s="2">
        <f t="shared" si="30"/>
        <v>1.442427911506514E-2</v>
      </c>
      <c r="H363" s="2">
        <f t="shared" si="31"/>
        <v>1.4424279115065139</v>
      </c>
      <c r="I363" s="17">
        <f t="shared" si="32"/>
        <v>1.0144242791150651</v>
      </c>
      <c r="J363" s="20">
        <v>45033</v>
      </c>
      <c r="K363" s="38">
        <v>17863</v>
      </c>
      <c r="L363" s="2">
        <v>17863</v>
      </c>
      <c r="M363" s="2">
        <v>17574.05</v>
      </c>
      <c r="N363" s="2">
        <v>17706.849999999999</v>
      </c>
      <c r="O363" s="2">
        <v>357401212</v>
      </c>
      <c r="P363" s="2">
        <f t="shared" si="33"/>
        <v>-6.7954902400718786E-3</v>
      </c>
      <c r="Q363" s="17">
        <f t="shared" si="34"/>
        <v>-0.67954902400718786</v>
      </c>
      <c r="R363" s="5">
        <f t="shared" si="35"/>
        <v>0.99320450975992813</v>
      </c>
    </row>
    <row r="364" spans="1:18" x14ac:dyDescent="0.3">
      <c r="A364" s="20">
        <v>45034</v>
      </c>
      <c r="B364" s="23">
        <v>3853</v>
      </c>
      <c r="C364" s="3">
        <v>3883.2</v>
      </c>
      <c r="D364" s="3">
        <v>3845</v>
      </c>
      <c r="E364" s="3">
        <v>3861.15</v>
      </c>
      <c r="F364" s="4">
        <v>18487</v>
      </c>
      <c r="G364" s="2">
        <f t="shared" si="30"/>
        <v>1.8682131319815445E-3</v>
      </c>
      <c r="H364" s="2">
        <f t="shared" si="31"/>
        <v>0.18682131319815445</v>
      </c>
      <c r="I364" s="17">
        <f t="shared" si="32"/>
        <v>1.0018682131319816</v>
      </c>
      <c r="J364" s="20">
        <v>45034</v>
      </c>
      <c r="K364" s="38">
        <v>17766.599999999999</v>
      </c>
      <c r="L364" s="2">
        <v>17766.599999999999</v>
      </c>
      <c r="M364" s="2">
        <v>17610.2</v>
      </c>
      <c r="N364" s="2">
        <v>17660.150000000001</v>
      </c>
      <c r="O364" s="2">
        <v>258856690</v>
      </c>
      <c r="P364" s="2">
        <f t="shared" si="33"/>
        <v>-2.637397391404857E-3</v>
      </c>
      <c r="Q364" s="17">
        <f t="shared" si="34"/>
        <v>-0.26373973914048571</v>
      </c>
      <c r="R364" s="5">
        <f t="shared" si="35"/>
        <v>0.99736260260859511</v>
      </c>
    </row>
    <row r="365" spans="1:18" x14ac:dyDescent="0.3">
      <c r="A365" s="20">
        <v>45035</v>
      </c>
      <c r="B365" s="23">
        <v>3855.1</v>
      </c>
      <c r="C365" s="3">
        <v>3880.1</v>
      </c>
      <c r="D365" s="3">
        <v>3816.1</v>
      </c>
      <c r="E365" s="3">
        <v>3844.6</v>
      </c>
      <c r="F365" s="4">
        <v>12754</v>
      </c>
      <c r="G365" s="2">
        <f t="shared" si="30"/>
        <v>-4.2862877640081794E-3</v>
      </c>
      <c r="H365" s="2">
        <f t="shared" si="31"/>
        <v>-0.42862877640081792</v>
      </c>
      <c r="I365" s="17">
        <f t="shared" si="32"/>
        <v>0.99571371223599181</v>
      </c>
      <c r="J365" s="20">
        <v>45035</v>
      </c>
      <c r="K365" s="38">
        <v>17653.349999999999</v>
      </c>
      <c r="L365" s="2">
        <v>17666.150000000001</v>
      </c>
      <c r="M365" s="2">
        <v>17579.849999999999</v>
      </c>
      <c r="N365" s="2">
        <v>17618.75</v>
      </c>
      <c r="O365" s="2">
        <v>281463379</v>
      </c>
      <c r="P365" s="2">
        <f t="shared" si="33"/>
        <v>-2.3442609490860185E-3</v>
      </c>
      <c r="Q365" s="17">
        <f t="shared" si="34"/>
        <v>-0.23442609490860183</v>
      </c>
      <c r="R365" s="5">
        <f t="shared" si="35"/>
        <v>0.99765573905091398</v>
      </c>
    </row>
    <row r="366" spans="1:18" x14ac:dyDescent="0.3">
      <c r="A366" s="20">
        <v>45036</v>
      </c>
      <c r="B366" s="23">
        <v>3840</v>
      </c>
      <c r="C366" s="3">
        <v>3850</v>
      </c>
      <c r="D366" s="3">
        <v>3745.15</v>
      </c>
      <c r="E366" s="3">
        <v>3757.6</v>
      </c>
      <c r="F366" s="4">
        <v>23923</v>
      </c>
      <c r="G366" s="2">
        <f t="shared" si="30"/>
        <v>-2.2629142173438071E-2</v>
      </c>
      <c r="H366" s="2">
        <f t="shared" si="31"/>
        <v>-2.2629142173438073</v>
      </c>
      <c r="I366" s="17">
        <f t="shared" si="32"/>
        <v>0.97737085782656197</v>
      </c>
      <c r="J366" s="20">
        <v>45036</v>
      </c>
      <c r="K366" s="38">
        <v>17638.599999999999</v>
      </c>
      <c r="L366" s="2">
        <v>17684.45</v>
      </c>
      <c r="M366" s="2">
        <v>17584.349999999999</v>
      </c>
      <c r="N366" s="2">
        <v>17624.45</v>
      </c>
      <c r="O366" s="2">
        <v>215103396</v>
      </c>
      <c r="P366" s="2">
        <f t="shared" si="33"/>
        <v>3.2351897836116228E-4</v>
      </c>
      <c r="Q366" s="17">
        <f t="shared" si="34"/>
        <v>3.2351897836116229E-2</v>
      </c>
      <c r="R366" s="5">
        <f t="shared" si="35"/>
        <v>1.0003235189783612</v>
      </c>
    </row>
    <row r="367" spans="1:18" x14ac:dyDescent="0.3">
      <c r="A367" s="20">
        <v>45037</v>
      </c>
      <c r="B367" s="23">
        <v>3777.35</v>
      </c>
      <c r="C367" s="3">
        <v>3849</v>
      </c>
      <c r="D367" s="3">
        <v>3727</v>
      </c>
      <c r="E367" s="3">
        <v>3831.8</v>
      </c>
      <c r="F367" s="4">
        <v>29487</v>
      </c>
      <c r="G367" s="2">
        <f t="shared" si="30"/>
        <v>1.9746646795827195E-2</v>
      </c>
      <c r="H367" s="2">
        <f t="shared" si="31"/>
        <v>1.9746646795827196</v>
      </c>
      <c r="I367" s="17">
        <f t="shared" si="32"/>
        <v>1.0197466467958272</v>
      </c>
      <c r="J367" s="20">
        <v>45037</v>
      </c>
      <c r="K367" s="38">
        <v>17639.75</v>
      </c>
      <c r="L367" s="2">
        <v>17663.2</v>
      </c>
      <c r="M367" s="2">
        <v>17553.95</v>
      </c>
      <c r="N367" s="2">
        <v>17624.05</v>
      </c>
      <c r="O367" s="2">
        <v>230156645</v>
      </c>
      <c r="P367" s="2">
        <f t="shared" si="33"/>
        <v>-2.2695743697048997E-5</v>
      </c>
      <c r="Q367" s="17">
        <f t="shared" si="34"/>
        <v>-2.2695743697048998E-3</v>
      </c>
      <c r="R367" s="5">
        <f t="shared" si="35"/>
        <v>0.99997730425630293</v>
      </c>
    </row>
    <row r="368" spans="1:18" x14ac:dyDescent="0.3">
      <c r="A368" s="20">
        <v>45040</v>
      </c>
      <c r="B368" s="23">
        <v>3860</v>
      </c>
      <c r="C368" s="3">
        <v>3883.95</v>
      </c>
      <c r="D368" s="3">
        <v>3825.2</v>
      </c>
      <c r="E368" s="3">
        <v>3856.85</v>
      </c>
      <c r="F368" s="4">
        <v>30079</v>
      </c>
      <c r="G368" s="2">
        <f t="shared" si="30"/>
        <v>6.5373975677226696E-3</v>
      </c>
      <c r="H368" s="2">
        <f t="shared" si="31"/>
        <v>0.65373975677226692</v>
      </c>
      <c r="I368" s="17">
        <f t="shared" si="32"/>
        <v>1.0065373975677228</v>
      </c>
      <c r="J368" s="20">
        <v>45040</v>
      </c>
      <c r="K368" s="38">
        <v>17707.55</v>
      </c>
      <c r="L368" s="2">
        <v>17754.5</v>
      </c>
      <c r="M368" s="2">
        <v>17612.5</v>
      </c>
      <c r="N368" s="2">
        <v>17743.400000000001</v>
      </c>
      <c r="O368" s="2">
        <v>255740393</v>
      </c>
      <c r="P368" s="2">
        <f t="shared" si="33"/>
        <v>6.7719962210730329E-3</v>
      </c>
      <c r="Q368" s="17">
        <f t="shared" si="34"/>
        <v>0.67719962210730333</v>
      </c>
      <c r="R368" s="5">
        <f t="shared" si="35"/>
        <v>1.0067719962210731</v>
      </c>
    </row>
    <row r="369" spans="1:18" x14ac:dyDescent="0.3">
      <c r="A369" s="20">
        <v>45041</v>
      </c>
      <c r="B369" s="23">
        <v>3850</v>
      </c>
      <c r="C369" s="3">
        <v>3874</v>
      </c>
      <c r="D369" s="3">
        <v>3765</v>
      </c>
      <c r="E369" s="3">
        <v>3779</v>
      </c>
      <c r="F369" s="4">
        <v>26254</v>
      </c>
      <c r="G369" s="2">
        <f t="shared" si="30"/>
        <v>-2.0184865887965545E-2</v>
      </c>
      <c r="H369" s="2">
        <f t="shared" si="31"/>
        <v>-2.0184865887965544</v>
      </c>
      <c r="I369" s="17">
        <f t="shared" si="32"/>
        <v>0.97981513411203447</v>
      </c>
      <c r="J369" s="20">
        <v>45041</v>
      </c>
      <c r="K369" s="38">
        <v>17761.55</v>
      </c>
      <c r="L369" s="2">
        <v>17807.45</v>
      </c>
      <c r="M369" s="2">
        <v>17716.849999999999</v>
      </c>
      <c r="N369" s="2">
        <v>17769.25</v>
      </c>
      <c r="O369" s="2">
        <v>297445999</v>
      </c>
      <c r="P369" s="2">
        <f t="shared" si="33"/>
        <v>1.4568797411994624E-3</v>
      </c>
      <c r="Q369" s="17">
        <f t="shared" si="34"/>
        <v>0.14568797411994625</v>
      </c>
      <c r="R369" s="5">
        <f t="shared" si="35"/>
        <v>1.0014568797411996</v>
      </c>
    </row>
    <row r="370" spans="1:18" x14ac:dyDescent="0.3">
      <c r="A370" s="20">
        <v>45042</v>
      </c>
      <c r="B370" s="23">
        <v>3769</v>
      </c>
      <c r="C370" s="3">
        <v>3785.95</v>
      </c>
      <c r="D370" s="3">
        <v>3750</v>
      </c>
      <c r="E370" s="3">
        <v>3764.3</v>
      </c>
      <c r="F370" s="4">
        <v>21665</v>
      </c>
      <c r="G370" s="2">
        <f t="shared" si="30"/>
        <v>-3.8899179677162788E-3</v>
      </c>
      <c r="H370" s="2">
        <f t="shared" si="31"/>
        <v>-0.38899179677162787</v>
      </c>
      <c r="I370" s="17">
        <f t="shared" si="32"/>
        <v>0.99611008203228368</v>
      </c>
      <c r="J370" s="20">
        <v>45042</v>
      </c>
      <c r="K370" s="38">
        <v>17767.3</v>
      </c>
      <c r="L370" s="2">
        <v>17827.75</v>
      </c>
      <c r="M370" s="2">
        <v>17711.2</v>
      </c>
      <c r="N370" s="2">
        <v>17813.599999999999</v>
      </c>
      <c r="O370" s="2">
        <v>233008677</v>
      </c>
      <c r="P370" s="2">
        <f t="shared" si="33"/>
        <v>2.495884744713398E-3</v>
      </c>
      <c r="Q370" s="17">
        <f t="shared" si="34"/>
        <v>0.24958847447133981</v>
      </c>
      <c r="R370" s="5">
        <f t="shared" si="35"/>
        <v>1.0024958847447134</v>
      </c>
    </row>
    <row r="371" spans="1:18" x14ac:dyDescent="0.3">
      <c r="A371" s="20">
        <v>45043</v>
      </c>
      <c r="B371" s="23">
        <v>3764.3</v>
      </c>
      <c r="C371" s="3">
        <v>3805</v>
      </c>
      <c r="D371" s="3">
        <v>3753.1</v>
      </c>
      <c r="E371" s="3">
        <v>3777.5</v>
      </c>
      <c r="F371" s="4">
        <v>22898</v>
      </c>
      <c r="G371" s="2">
        <f t="shared" si="30"/>
        <v>3.506628058337491E-3</v>
      </c>
      <c r="H371" s="2">
        <f t="shared" si="31"/>
        <v>0.35066280583374909</v>
      </c>
      <c r="I371" s="17">
        <f t="shared" si="32"/>
        <v>1.0035066280583376</v>
      </c>
      <c r="J371" s="20">
        <v>45043</v>
      </c>
      <c r="K371" s="38">
        <v>17813.099999999999</v>
      </c>
      <c r="L371" s="2">
        <v>17931.599999999999</v>
      </c>
      <c r="M371" s="2">
        <v>17797.900000000001</v>
      </c>
      <c r="N371" s="2">
        <v>17915.05</v>
      </c>
      <c r="O371" s="2">
        <v>241434660</v>
      </c>
      <c r="P371" s="2">
        <f t="shared" si="33"/>
        <v>5.6950868998967494E-3</v>
      </c>
      <c r="Q371" s="17">
        <f t="shared" si="34"/>
        <v>0.56950868998967497</v>
      </c>
      <c r="R371" s="5">
        <f t="shared" si="35"/>
        <v>1.0056950868998968</v>
      </c>
    </row>
    <row r="372" spans="1:18" x14ac:dyDescent="0.3">
      <c r="A372" s="20">
        <v>45044</v>
      </c>
      <c r="B372" s="23">
        <v>3786.95</v>
      </c>
      <c r="C372" s="3">
        <v>3845</v>
      </c>
      <c r="D372" s="3">
        <v>3780.1</v>
      </c>
      <c r="E372" s="3">
        <v>3823.8</v>
      </c>
      <c r="F372" s="4">
        <v>41440</v>
      </c>
      <c r="G372" s="2">
        <f t="shared" si="30"/>
        <v>1.2256783587028506E-2</v>
      </c>
      <c r="H372" s="2">
        <f t="shared" si="31"/>
        <v>1.2256783587028506</v>
      </c>
      <c r="I372" s="17">
        <f t="shared" si="32"/>
        <v>1.0122567835870284</v>
      </c>
      <c r="J372" s="20">
        <v>45044</v>
      </c>
      <c r="K372" s="38">
        <v>17950.400000000001</v>
      </c>
      <c r="L372" s="2">
        <v>18089.150000000001</v>
      </c>
      <c r="M372" s="2">
        <v>17885.3</v>
      </c>
      <c r="N372" s="2">
        <v>18065</v>
      </c>
      <c r="O372" s="2">
        <v>290263674</v>
      </c>
      <c r="P372" s="2">
        <f t="shared" si="33"/>
        <v>8.37005757728841E-3</v>
      </c>
      <c r="Q372" s="17">
        <f t="shared" si="34"/>
        <v>0.837005757728841</v>
      </c>
      <c r="R372" s="5">
        <f t="shared" si="35"/>
        <v>1.0083700575772885</v>
      </c>
    </row>
    <row r="373" spans="1:18" x14ac:dyDescent="0.3">
      <c r="A373" s="20">
        <v>45048</v>
      </c>
      <c r="B373" s="23">
        <v>3870</v>
      </c>
      <c r="C373" s="3">
        <v>3895.3</v>
      </c>
      <c r="D373" s="3">
        <v>3780.05</v>
      </c>
      <c r="E373" s="3">
        <v>3838.9</v>
      </c>
      <c r="F373" s="4">
        <v>51707</v>
      </c>
      <c r="G373" s="2">
        <f t="shared" si="30"/>
        <v>3.9489513049845463E-3</v>
      </c>
      <c r="H373" s="2">
        <f t="shared" si="31"/>
        <v>0.39489513049845465</v>
      </c>
      <c r="I373" s="17">
        <f t="shared" si="32"/>
        <v>1.0039489513049846</v>
      </c>
      <c r="J373" s="20">
        <v>45048</v>
      </c>
      <c r="K373" s="38">
        <v>18124.8</v>
      </c>
      <c r="L373" s="2">
        <v>18180.25</v>
      </c>
      <c r="M373" s="2">
        <v>18101.75</v>
      </c>
      <c r="N373" s="2">
        <v>18147.650000000001</v>
      </c>
      <c r="O373" s="2">
        <v>265216308</v>
      </c>
      <c r="P373" s="2">
        <f t="shared" si="33"/>
        <v>4.5751453086078859E-3</v>
      </c>
      <c r="Q373" s="17">
        <f t="shared" si="34"/>
        <v>0.45751453086078858</v>
      </c>
      <c r="R373" s="5">
        <f t="shared" si="35"/>
        <v>1.0045751453086078</v>
      </c>
    </row>
    <row r="374" spans="1:18" x14ac:dyDescent="0.3">
      <c r="A374" s="20">
        <v>45049</v>
      </c>
      <c r="B374" s="23">
        <v>3854.95</v>
      </c>
      <c r="C374" s="3">
        <v>3914</v>
      </c>
      <c r="D374" s="3">
        <v>3801</v>
      </c>
      <c r="E374" s="3">
        <v>3825.75</v>
      </c>
      <c r="F374" s="4">
        <v>105274</v>
      </c>
      <c r="G374" s="2">
        <f t="shared" si="30"/>
        <v>-3.4254604183490299E-3</v>
      </c>
      <c r="H374" s="2">
        <f t="shared" si="31"/>
        <v>-0.342546041834903</v>
      </c>
      <c r="I374" s="17">
        <f t="shared" si="32"/>
        <v>0.99657453958165099</v>
      </c>
      <c r="J374" s="20">
        <v>45049</v>
      </c>
      <c r="K374" s="38">
        <v>18113.8</v>
      </c>
      <c r="L374" s="2">
        <v>18116.349999999999</v>
      </c>
      <c r="M374" s="2">
        <v>18042.400000000001</v>
      </c>
      <c r="N374" s="2">
        <v>18089.849999999999</v>
      </c>
      <c r="O374" s="2">
        <v>226171254</v>
      </c>
      <c r="P374" s="2">
        <f t="shared" si="33"/>
        <v>-3.1849853837826333E-3</v>
      </c>
      <c r="Q374" s="17">
        <f t="shared" si="34"/>
        <v>-0.31849853837826331</v>
      </c>
      <c r="R374" s="5">
        <f t="shared" si="35"/>
        <v>0.99681501461621735</v>
      </c>
    </row>
    <row r="375" spans="1:18" x14ac:dyDescent="0.3">
      <c r="A375" s="20">
        <v>45050</v>
      </c>
      <c r="B375" s="23">
        <v>3850</v>
      </c>
      <c r="C375" s="3">
        <v>3860</v>
      </c>
      <c r="D375" s="3">
        <v>3804.35</v>
      </c>
      <c r="E375" s="3">
        <v>3847.65</v>
      </c>
      <c r="F375" s="4">
        <v>51009</v>
      </c>
      <c r="G375" s="2">
        <f t="shared" si="30"/>
        <v>5.7243677710253132E-3</v>
      </c>
      <c r="H375" s="2">
        <f t="shared" si="31"/>
        <v>0.57243677710253127</v>
      </c>
      <c r="I375" s="17">
        <f t="shared" si="32"/>
        <v>1.0057243677710253</v>
      </c>
      <c r="J375" s="20">
        <v>45050</v>
      </c>
      <c r="K375" s="38">
        <v>18081</v>
      </c>
      <c r="L375" s="2">
        <v>18267.45</v>
      </c>
      <c r="M375" s="2">
        <v>18066.7</v>
      </c>
      <c r="N375" s="2">
        <v>18255.8</v>
      </c>
      <c r="O375" s="2">
        <v>226643581</v>
      </c>
      <c r="P375" s="2">
        <f t="shared" si="33"/>
        <v>9.1736526284076844E-3</v>
      </c>
      <c r="Q375" s="17">
        <f t="shared" si="34"/>
        <v>0.91736526284076847</v>
      </c>
      <c r="R375" s="5">
        <f t="shared" si="35"/>
        <v>1.0091736526284076</v>
      </c>
    </row>
    <row r="376" spans="1:18" x14ac:dyDescent="0.3">
      <c r="A376" s="20">
        <v>45051</v>
      </c>
      <c r="B376" s="23">
        <v>3867.05</v>
      </c>
      <c r="C376" s="3">
        <v>3867.05</v>
      </c>
      <c r="D376" s="3">
        <v>3785</v>
      </c>
      <c r="E376" s="3">
        <v>3803.5</v>
      </c>
      <c r="F376" s="4">
        <v>31814</v>
      </c>
      <c r="G376" s="2">
        <f t="shared" si="30"/>
        <v>-1.1474536405338347E-2</v>
      </c>
      <c r="H376" s="2">
        <f t="shared" si="31"/>
        <v>-1.1474536405338347</v>
      </c>
      <c r="I376" s="17">
        <f t="shared" si="32"/>
        <v>0.98852546359466165</v>
      </c>
      <c r="J376" s="20">
        <v>45051</v>
      </c>
      <c r="K376" s="38">
        <v>18117.3</v>
      </c>
      <c r="L376" s="2">
        <v>18216.95</v>
      </c>
      <c r="M376" s="2">
        <v>18055.45</v>
      </c>
      <c r="N376" s="2">
        <v>18069</v>
      </c>
      <c r="O376" s="2">
        <v>239702311</v>
      </c>
      <c r="P376" s="2">
        <f t="shared" si="33"/>
        <v>-1.0232364508813598E-2</v>
      </c>
      <c r="Q376" s="17">
        <f t="shared" si="34"/>
        <v>-1.0232364508813598</v>
      </c>
      <c r="R376" s="5">
        <f t="shared" si="35"/>
        <v>0.9897676354911864</v>
      </c>
    </row>
    <row r="377" spans="1:18" x14ac:dyDescent="0.3">
      <c r="A377" s="20">
        <v>45054</v>
      </c>
      <c r="B377" s="23">
        <v>3805</v>
      </c>
      <c r="C377" s="3">
        <v>3823.95</v>
      </c>
      <c r="D377" s="3">
        <v>3765.2</v>
      </c>
      <c r="E377" s="3">
        <v>3783.55</v>
      </c>
      <c r="F377" s="4">
        <v>37738</v>
      </c>
      <c r="G377" s="2">
        <f t="shared" si="30"/>
        <v>-5.2451689233600149E-3</v>
      </c>
      <c r="H377" s="2">
        <f t="shared" si="31"/>
        <v>-0.52451689233600152</v>
      </c>
      <c r="I377" s="17">
        <f t="shared" si="32"/>
        <v>0.99475483107663998</v>
      </c>
      <c r="J377" s="20">
        <v>45054</v>
      </c>
      <c r="K377" s="38">
        <v>18120.599999999999</v>
      </c>
      <c r="L377" s="2">
        <v>18286.95</v>
      </c>
      <c r="M377" s="2">
        <v>18100.3</v>
      </c>
      <c r="N377" s="2">
        <v>18264.400000000001</v>
      </c>
      <c r="O377" s="2">
        <v>228399379</v>
      </c>
      <c r="P377" s="2">
        <f t="shared" si="33"/>
        <v>1.0814101499806378E-2</v>
      </c>
      <c r="Q377" s="17">
        <f t="shared" si="34"/>
        <v>1.0814101499806379</v>
      </c>
      <c r="R377" s="5">
        <f t="shared" si="35"/>
        <v>1.0108141014998064</v>
      </c>
    </row>
    <row r="378" spans="1:18" x14ac:dyDescent="0.3">
      <c r="A378" s="20">
        <v>45055</v>
      </c>
      <c r="B378" s="23">
        <v>3799.9</v>
      </c>
      <c r="C378" s="3">
        <v>3819.8</v>
      </c>
      <c r="D378" s="3">
        <v>3766.05</v>
      </c>
      <c r="E378" s="3">
        <v>3776.65</v>
      </c>
      <c r="F378" s="4">
        <v>28439</v>
      </c>
      <c r="G378" s="2">
        <f t="shared" si="30"/>
        <v>-1.8236841061965853E-3</v>
      </c>
      <c r="H378" s="2">
        <f t="shared" si="31"/>
        <v>-0.18236841061965853</v>
      </c>
      <c r="I378" s="17">
        <f t="shared" si="32"/>
        <v>0.9981763158938034</v>
      </c>
      <c r="J378" s="20">
        <v>45055</v>
      </c>
      <c r="K378" s="38">
        <v>18303.400000000001</v>
      </c>
      <c r="L378" s="2">
        <v>18344.2</v>
      </c>
      <c r="M378" s="2">
        <v>18229.650000000001</v>
      </c>
      <c r="N378" s="2">
        <v>18265.95</v>
      </c>
      <c r="O378" s="2">
        <v>245368649</v>
      </c>
      <c r="P378" s="2">
        <f t="shared" si="33"/>
        <v>8.4864545235500337E-5</v>
      </c>
      <c r="Q378" s="17">
        <f t="shared" si="34"/>
        <v>8.4864545235500341E-3</v>
      </c>
      <c r="R378" s="5">
        <f t="shared" si="35"/>
        <v>1.0000848645452356</v>
      </c>
    </row>
    <row r="379" spans="1:18" x14ac:dyDescent="0.3">
      <c r="A379" s="20">
        <v>45056</v>
      </c>
      <c r="B379" s="23">
        <v>3776.65</v>
      </c>
      <c r="C379" s="3">
        <v>3778.7</v>
      </c>
      <c r="D379" s="3">
        <v>3691.8</v>
      </c>
      <c r="E379" s="3">
        <v>3719.35</v>
      </c>
      <c r="F379" s="4">
        <v>59157</v>
      </c>
      <c r="G379" s="2">
        <f t="shared" si="30"/>
        <v>-1.5172176399719376E-2</v>
      </c>
      <c r="H379" s="2">
        <f t="shared" si="31"/>
        <v>-1.5172176399719377</v>
      </c>
      <c r="I379" s="17">
        <f t="shared" si="32"/>
        <v>0.98482782360028065</v>
      </c>
      <c r="J379" s="20">
        <v>45056</v>
      </c>
      <c r="K379" s="38">
        <v>18313.599999999999</v>
      </c>
      <c r="L379" s="2">
        <v>18326.75</v>
      </c>
      <c r="M379" s="2">
        <v>18211.95</v>
      </c>
      <c r="N379" s="2">
        <v>18315.099999999999</v>
      </c>
      <c r="O379" s="2">
        <v>220450874</v>
      </c>
      <c r="P379" s="2">
        <f t="shared" si="33"/>
        <v>2.690799000325623E-3</v>
      </c>
      <c r="Q379" s="17">
        <f t="shared" si="34"/>
        <v>0.26907990003256232</v>
      </c>
      <c r="R379" s="5">
        <f t="shared" si="35"/>
        <v>1.0026907990003255</v>
      </c>
    </row>
    <row r="380" spans="1:18" x14ac:dyDescent="0.3">
      <c r="A380" s="20">
        <v>45057</v>
      </c>
      <c r="B380" s="23">
        <v>3721.5</v>
      </c>
      <c r="C380" s="3">
        <v>3779.9</v>
      </c>
      <c r="D380" s="3">
        <v>3693.75</v>
      </c>
      <c r="E380" s="3">
        <v>3704.95</v>
      </c>
      <c r="F380" s="4">
        <v>43865</v>
      </c>
      <c r="G380" s="2">
        <f t="shared" si="30"/>
        <v>-3.8716442389127377E-3</v>
      </c>
      <c r="H380" s="2">
        <f t="shared" si="31"/>
        <v>-0.38716442389127376</v>
      </c>
      <c r="I380" s="17">
        <f t="shared" si="32"/>
        <v>0.99612835576108727</v>
      </c>
      <c r="J380" s="20">
        <v>45057</v>
      </c>
      <c r="K380" s="38">
        <v>18357.8</v>
      </c>
      <c r="L380" s="2">
        <v>18389.7</v>
      </c>
      <c r="M380" s="2">
        <v>18270.400000000001</v>
      </c>
      <c r="N380" s="2">
        <v>18297</v>
      </c>
      <c r="O380" s="2">
        <v>248932544</v>
      </c>
      <c r="P380" s="2">
        <f t="shared" si="33"/>
        <v>-9.8825559237997857E-4</v>
      </c>
      <c r="Q380" s="17">
        <f t="shared" si="34"/>
        <v>-9.8825559237997851E-2</v>
      </c>
      <c r="R380" s="5">
        <f t="shared" si="35"/>
        <v>0.99901174440761997</v>
      </c>
    </row>
    <row r="381" spans="1:18" x14ac:dyDescent="0.3">
      <c r="A381" s="20">
        <v>45058</v>
      </c>
      <c r="B381" s="23">
        <v>3665.75</v>
      </c>
      <c r="C381" s="3">
        <v>3774.85</v>
      </c>
      <c r="D381" s="3">
        <v>3665.75</v>
      </c>
      <c r="E381" s="3">
        <v>3726.75</v>
      </c>
      <c r="F381" s="4">
        <v>51525</v>
      </c>
      <c r="G381" s="2">
        <f t="shared" si="30"/>
        <v>5.8840200272608761E-3</v>
      </c>
      <c r="H381" s="2">
        <f t="shared" si="31"/>
        <v>0.58840200272608756</v>
      </c>
      <c r="I381" s="17">
        <f t="shared" si="32"/>
        <v>1.005884020027261</v>
      </c>
      <c r="J381" s="20">
        <v>45058</v>
      </c>
      <c r="K381" s="38">
        <v>18273.75</v>
      </c>
      <c r="L381" s="2">
        <v>18342.75</v>
      </c>
      <c r="M381" s="2">
        <v>18194.55</v>
      </c>
      <c r="N381" s="2">
        <v>18314.8</v>
      </c>
      <c r="O381" s="2">
        <v>241702589</v>
      </c>
      <c r="P381" s="2">
        <f t="shared" si="33"/>
        <v>9.7283707711642744E-4</v>
      </c>
      <c r="Q381" s="17">
        <f t="shared" si="34"/>
        <v>9.7283707711642742E-2</v>
      </c>
      <c r="R381" s="5">
        <f t="shared" si="35"/>
        <v>1.0009728370771165</v>
      </c>
    </row>
    <row r="382" spans="1:18" x14ac:dyDescent="0.3">
      <c r="A382" s="20">
        <v>45061</v>
      </c>
      <c r="B382" s="23">
        <v>3727.05</v>
      </c>
      <c r="C382" s="3">
        <v>3772.45</v>
      </c>
      <c r="D382" s="3">
        <v>3718</v>
      </c>
      <c r="E382" s="3">
        <v>3746</v>
      </c>
      <c r="F382" s="4">
        <v>27789</v>
      </c>
      <c r="G382" s="2">
        <f t="shared" si="30"/>
        <v>5.1653585563829077E-3</v>
      </c>
      <c r="H382" s="2">
        <f t="shared" si="31"/>
        <v>0.51653585563829074</v>
      </c>
      <c r="I382" s="17">
        <f t="shared" si="32"/>
        <v>1.0051653585563829</v>
      </c>
      <c r="J382" s="20">
        <v>45061</v>
      </c>
      <c r="K382" s="38">
        <v>18339.3</v>
      </c>
      <c r="L382" s="2">
        <v>18458.900000000001</v>
      </c>
      <c r="M382" s="2">
        <v>18287.900000000001</v>
      </c>
      <c r="N382" s="2">
        <v>18398.849999999999</v>
      </c>
      <c r="O382" s="2">
        <v>216088535</v>
      </c>
      <c r="P382" s="2">
        <f t="shared" si="33"/>
        <v>4.5891847030816212E-3</v>
      </c>
      <c r="Q382" s="17">
        <f t="shared" si="34"/>
        <v>0.45891847030816213</v>
      </c>
      <c r="R382" s="5">
        <f t="shared" si="35"/>
        <v>1.0045891847030817</v>
      </c>
    </row>
    <row r="383" spans="1:18" x14ac:dyDescent="0.3">
      <c r="A383" s="20">
        <v>45062</v>
      </c>
      <c r="B383" s="23">
        <v>3765</v>
      </c>
      <c r="C383" s="3">
        <v>3785</v>
      </c>
      <c r="D383" s="3">
        <v>3725</v>
      </c>
      <c r="E383" s="3">
        <v>3764.25</v>
      </c>
      <c r="F383" s="4">
        <v>59589</v>
      </c>
      <c r="G383" s="2">
        <f t="shared" si="30"/>
        <v>4.871863320875601E-3</v>
      </c>
      <c r="H383" s="2">
        <f t="shared" si="31"/>
        <v>0.48718633208756013</v>
      </c>
      <c r="I383" s="17">
        <f t="shared" si="32"/>
        <v>1.0048718633208755</v>
      </c>
      <c r="J383" s="20">
        <v>45062</v>
      </c>
      <c r="K383" s="38">
        <v>18432.349999999999</v>
      </c>
      <c r="L383" s="2">
        <v>18432.349999999999</v>
      </c>
      <c r="M383" s="2">
        <v>18264.349999999999</v>
      </c>
      <c r="N383" s="2">
        <v>18286.5</v>
      </c>
      <c r="O383" s="2">
        <v>219490491</v>
      </c>
      <c r="P383" s="2">
        <f t="shared" si="33"/>
        <v>-6.1063599083637597E-3</v>
      </c>
      <c r="Q383" s="17">
        <f t="shared" si="34"/>
        <v>-0.61063599083637599</v>
      </c>
      <c r="R383" s="5">
        <f t="shared" si="35"/>
        <v>0.99389364009163628</v>
      </c>
    </row>
    <row r="384" spans="1:18" x14ac:dyDescent="0.3">
      <c r="A384" s="20">
        <v>45063</v>
      </c>
      <c r="B384" s="23">
        <v>3770</v>
      </c>
      <c r="C384" s="3">
        <v>3797</v>
      </c>
      <c r="D384" s="3">
        <v>3738</v>
      </c>
      <c r="E384" s="3">
        <v>3743.35</v>
      </c>
      <c r="F384" s="4">
        <v>20196</v>
      </c>
      <c r="G384" s="2">
        <f t="shared" si="30"/>
        <v>-5.5522348409377939E-3</v>
      </c>
      <c r="H384" s="2">
        <f t="shared" si="31"/>
        <v>-0.55522348409377942</v>
      </c>
      <c r="I384" s="17">
        <f t="shared" si="32"/>
        <v>0.99444776515906219</v>
      </c>
      <c r="J384" s="20">
        <v>45063</v>
      </c>
      <c r="K384" s="38">
        <v>18300.45</v>
      </c>
      <c r="L384" s="2">
        <v>18309</v>
      </c>
      <c r="M384" s="2">
        <v>18115.349999999999</v>
      </c>
      <c r="N384" s="2">
        <v>18181.75</v>
      </c>
      <c r="O384" s="2">
        <v>229898510</v>
      </c>
      <c r="P384" s="2">
        <f t="shared" si="33"/>
        <v>-5.7282694884204198E-3</v>
      </c>
      <c r="Q384" s="17">
        <f t="shared" si="34"/>
        <v>-0.57282694884204199</v>
      </c>
      <c r="R384" s="5">
        <f t="shared" si="35"/>
        <v>0.99427173051157958</v>
      </c>
    </row>
    <row r="385" spans="1:18" x14ac:dyDescent="0.3">
      <c r="A385" s="20">
        <v>45064</v>
      </c>
      <c r="B385" s="23">
        <v>3750</v>
      </c>
      <c r="C385" s="3">
        <v>3769</v>
      </c>
      <c r="D385" s="3">
        <v>3721.1</v>
      </c>
      <c r="E385" s="3">
        <v>3762.65</v>
      </c>
      <c r="F385" s="4">
        <v>26444</v>
      </c>
      <c r="G385" s="2">
        <f t="shared" si="30"/>
        <v>5.1558096357541194E-3</v>
      </c>
      <c r="H385" s="2">
        <f t="shared" si="31"/>
        <v>0.51558096357541194</v>
      </c>
      <c r="I385" s="17">
        <f t="shared" si="32"/>
        <v>1.005155809635754</v>
      </c>
      <c r="J385" s="20">
        <v>45064</v>
      </c>
      <c r="K385" s="38">
        <v>18287.5</v>
      </c>
      <c r="L385" s="2">
        <v>18297.2</v>
      </c>
      <c r="M385" s="2">
        <v>18104.849999999999</v>
      </c>
      <c r="N385" s="2">
        <v>18129.95</v>
      </c>
      <c r="O385" s="2">
        <v>272103515</v>
      </c>
      <c r="P385" s="2">
        <f t="shared" si="33"/>
        <v>-2.8490106837900241E-3</v>
      </c>
      <c r="Q385" s="17">
        <f t="shared" si="34"/>
        <v>-0.28490106837900242</v>
      </c>
      <c r="R385" s="5">
        <f t="shared" si="35"/>
        <v>0.99715098931620993</v>
      </c>
    </row>
    <row r="386" spans="1:18" x14ac:dyDescent="0.3">
      <c r="A386" s="20">
        <v>45065</v>
      </c>
      <c r="B386" s="23">
        <v>3760</v>
      </c>
      <c r="C386" s="3">
        <v>3824</v>
      </c>
      <c r="D386" s="3">
        <v>3730</v>
      </c>
      <c r="E386" s="3">
        <v>3800.45</v>
      </c>
      <c r="F386" s="4">
        <v>52318</v>
      </c>
      <c r="G386" s="2">
        <f t="shared" si="30"/>
        <v>1.0046111118493541E-2</v>
      </c>
      <c r="H386" s="2">
        <f t="shared" si="31"/>
        <v>1.0046111118493541</v>
      </c>
      <c r="I386" s="17">
        <f t="shared" si="32"/>
        <v>1.0100461111184935</v>
      </c>
      <c r="J386" s="20">
        <v>45065</v>
      </c>
      <c r="K386" s="38">
        <v>18186.150000000001</v>
      </c>
      <c r="L386" s="2">
        <v>18218.099999999999</v>
      </c>
      <c r="M386" s="2">
        <v>18060.400000000001</v>
      </c>
      <c r="N386" s="2">
        <v>18203.400000000001</v>
      </c>
      <c r="O386" s="2">
        <v>260898407</v>
      </c>
      <c r="P386" s="2">
        <f t="shared" si="33"/>
        <v>4.0513073670915105E-3</v>
      </c>
      <c r="Q386" s="17">
        <f t="shared" si="34"/>
        <v>0.40513073670915106</v>
      </c>
      <c r="R386" s="5">
        <f t="shared" si="35"/>
        <v>1.0040513073670916</v>
      </c>
    </row>
    <row r="387" spans="1:18" x14ac:dyDescent="0.3">
      <c r="A387" s="20">
        <v>45068</v>
      </c>
      <c r="B387" s="23">
        <v>3819.85</v>
      </c>
      <c r="C387" s="3">
        <v>3830</v>
      </c>
      <c r="D387" s="3">
        <v>3795.2</v>
      </c>
      <c r="E387" s="3">
        <v>3814.1</v>
      </c>
      <c r="F387" s="4">
        <v>32393</v>
      </c>
      <c r="G387" s="2">
        <f t="shared" si="30"/>
        <v>3.5916799326395801E-3</v>
      </c>
      <c r="H387" s="2">
        <f t="shared" si="31"/>
        <v>0.35916799326395799</v>
      </c>
      <c r="I387" s="17">
        <f t="shared" si="32"/>
        <v>1.0035916799326396</v>
      </c>
      <c r="J387" s="20">
        <v>45068</v>
      </c>
      <c r="K387" s="38">
        <v>18201.099999999999</v>
      </c>
      <c r="L387" s="2">
        <v>18335.25</v>
      </c>
      <c r="M387" s="2">
        <v>18178.849999999999</v>
      </c>
      <c r="N387" s="2">
        <v>18314.400000000001</v>
      </c>
      <c r="O387" s="2">
        <v>262560942</v>
      </c>
      <c r="P387" s="2">
        <f t="shared" si="33"/>
        <v>6.0977619565575659E-3</v>
      </c>
      <c r="Q387" s="17">
        <f t="shared" si="34"/>
        <v>0.60977619565575658</v>
      </c>
      <c r="R387" s="5">
        <f t="shared" si="35"/>
        <v>1.0060977619565576</v>
      </c>
    </row>
    <row r="388" spans="1:18" x14ac:dyDescent="0.3">
      <c r="A388" s="20">
        <v>45069</v>
      </c>
      <c r="B388" s="23">
        <v>3820.95</v>
      </c>
      <c r="C388" s="3">
        <v>3829.7</v>
      </c>
      <c r="D388" s="3">
        <v>3794.05</v>
      </c>
      <c r="E388" s="3">
        <v>3821.05</v>
      </c>
      <c r="F388" s="4">
        <v>64698</v>
      </c>
      <c r="G388" s="2">
        <f t="shared" si="30"/>
        <v>1.8221860989487096E-3</v>
      </c>
      <c r="H388" s="2">
        <f t="shared" si="31"/>
        <v>0.18221860989487096</v>
      </c>
      <c r="I388" s="17">
        <f t="shared" si="32"/>
        <v>1.0018221860989487</v>
      </c>
      <c r="J388" s="20">
        <v>45069</v>
      </c>
      <c r="K388" s="38">
        <v>18362.900000000001</v>
      </c>
      <c r="L388" s="2">
        <v>18419.75</v>
      </c>
      <c r="M388" s="2">
        <v>18324.2</v>
      </c>
      <c r="N388" s="2">
        <v>18348</v>
      </c>
      <c r="O388" s="2">
        <v>270354216</v>
      </c>
      <c r="P388" s="2">
        <f t="shared" si="33"/>
        <v>1.8346219368365079E-3</v>
      </c>
      <c r="Q388" s="17">
        <f t="shared" si="34"/>
        <v>0.1834621936836508</v>
      </c>
      <c r="R388" s="5">
        <f t="shared" si="35"/>
        <v>1.0018346219368366</v>
      </c>
    </row>
    <row r="389" spans="1:18" x14ac:dyDescent="0.3">
      <c r="A389" s="20">
        <v>45070</v>
      </c>
      <c r="B389" s="23">
        <v>3834.85</v>
      </c>
      <c r="C389" s="3">
        <v>3834.85</v>
      </c>
      <c r="D389" s="3">
        <v>3789.1</v>
      </c>
      <c r="E389" s="3">
        <v>3795.1</v>
      </c>
      <c r="F389" s="4">
        <v>46342</v>
      </c>
      <c r="G389" s="2">
        <f t="shared" ref="G389:G452" si="36">(E389-E388)/E388</f>
        <v>-6.7913269912721038E-3</v>
      </c>
      <c r="H389" s="2">
        <f t="shared" ref="H389:H452" si="37">G389*100</f>
        <v>-0.67913269912721042</v>
      </c>
      <c r="I389" s="17">
        <f t="shared" ref="I389:I452" si="38">1+G389</f>
        <v>0.99320867300872795</v>
      </c>
      <c r="J389" s="20">
        <v>45070</v>
      </c>
      <c r="K389" s="38">
        <v>18294.8</v>
      </c>
      <c r="L389" s="2">
        <v>18392.599999999999</v>
      </c>
      <c r="M389" s="2">
        <v>18262.95</v>
      </c>
      <c r="N389" s="2">
        <v>18285.400000000001</v>
      </c>
      <c r="O389" s="2">
        <v>232621507</v>
      </c>
      <c r="P389" s="2">
        <f t="shared" ref="P389:P452" si="39">(N389-N388)/N388</f>
        <v>-3.4118160017439802E-3</v>
      </c>
      <c r="Q389" s="17">
        <f t="shared" ref="Q389:Q452" si="40">P389*100</f>
        <v>-0.34118160017439803</v>
      </c>
      <c r="R389" s="5">
        <f t="shared" ref="R389:R452" si="41">1+P389</f>
        <v>0.99658818399825599</v>
      </c>
    </row>
    <row r="390" spans="1:18" x14ac:dyDescent="0.3">
      <c r="A390" s="20">
        <v>45071</v>
      </c>
      <c r="B390" s="23">
        <v>3799.5</v>
      </c>
      <c r="C390" s="3">
        <v>3799.5</v>
      </c>
      <c r="D390" s="3">
        <v>3761.2</v>
      </c>
      <c r="E390" s="3">
        <v>3785.2</v>
      </c>
      <c r="F390" s="4">
        <v>14871</v>
      </c>
      <c r="G390" s="2">
        <f t="shared" si="36"/>
        <v>-2.6086269136518384E-3</v>
      </c>
      <c r="H390" s="2">
        <f t="shared" si="37"/>
        <v>-0.26086269136518386</v>
      </c>
      <c r="I390" s="17">
        <f t="shared" si="38"/>
        <v>0.99739137308634818</v>
      </c>
      <c r="J390" s="20">
        <v>45071</v>
      </c>
      <c r="K390" s="38">
        <v>18268.900000000001</v>
      </c>
      <c r="L390" s="2">
        <v>18338.099999999999</v>
      </c>
      <c r="M390" s="2">
        <v>18202.400000000001</v>
      </c>
      <c r="N390" s="2">
        <v>18321.150000000001</v>
      </c>
      <c r="O390" s="2">
        <v>235915651</v>
      </c>
      <c r="P390" s="2">
        <f t="shared" si="39"/>
        <v>1.9551117284828333E-3</v>
      </c>
      <c r="Q390" s="17">
        <f t="shared" si="40"/>
        <v>0.19551117284828334</v>
      </c>
      <c r="R390" s="5">
        <f t="shared" si="41"/>
        <v>1.0019551117284828</v>
      </c>
    </row>
    <row r="391" spans="1:18" x14ac:dyDescent="0.3">
      <c r="A391" s="20">
        <v>45072</v>
      </c>
      <c r="B391" s="23">
        <v>3795.85</v>
      </c>
      <c r="C391" s="3">
        <v>3807.15</v>
      </c>
      <c r="D391" s="3">
        <v>3760.05</v>
      </c>
      <c r="E391" s="3">
        <v>3798.55</v>
      </c>
      <c r="F391" s="4">
        <v>39079</v>
      </c>
      <c r="G391" s="2">
        <f t="shared" si="36"/>
        <v>3.5268942195921917E-3</v>
      </c>
      <c r="H391" s="2">
        <f t="shared" si="37"/>
        <v>0.35268942195921915</v>
      </c>
      <c r="I391" s="17">
        <f t="shared" si="38"/>
        <v>1.0035268942195923</v>
      </c>
      <c r="J391" s="20">
        <v>45072</v>
      </c>
      <c r="K391" s="38">
        <v>18368.349999999999</v>
      </c>
      <c r="L391" s="2">
        <v>18508.55</v>
      </c>
      <c r="M391" s="2">
        <v>18333.150000000001</v>
      </c>
      <c r="N391" s="2">
        <v>18499.349999999999</v>
      </c>
      <c r="O391" s="2">
        <v>198668359</v>
      </c>
      <c r="P391" s="2">
        <f t="shared" si="39"/>
        <v>9.7264636772253412E-3</v>
      </c>
      <c r="Q391" s="17">
        <f t="shared" si="40"/>
        <v>0.9726463677225341</v>
      </c>
      <c r="R391" s="5">
        <f t="shared" si="41"/>
        <v>1.0097264636772254</v>
      </c>
    </row>
    <row r="392" spans="1:18" x14ac:dyDescent="0.3">
      <c r="A392" s="20">
        <v>45075</v>
      </c>
      <c r="B392" s="23">
        <v>3818.45</v>
      </c>
      <c r="C392" s="3">
        <v>3818.45</v>
      </c>
      <c r="D392" s="3">
        <v>3782.55</v>
      </c>
      <c r="E392" s="3">
        <v>3797.35</v>
      </c>
      <c r="F392" s="4">
        <v>17050</v>
      </c>
      <c r="G392" s="2">
        <f t="shared" si="36"/>
        <v>-3.1591001829652703E-4</v>
      </c>
      <c r="H392" s="2">
        <f t="shared" si="37"/>
        <v>-3.1591001829652701E-2</v>
      </c>
      <c r="I392" s="17">
        <f t="shared" si="38"/>
        <v>0.99968408998170344</v>
      </c>
      <c r="J392" s="20">
        <v>45075</v>
      </c>
      <c r="K392" s="38">
        <v>18619.150000000001</v>
      </c>
      <c r="L392" s="2">
        <v>18641.2</v>
      </c>
      <c r="M392" s="2">
        <v>18581.25</v>
      </c>
      <c r="N392" s="2">
        <v>18598.650000000001</v>
      </c>
      <c r="O392" s="2">
        <v>265323978</v>
      </c>
      <c r="P392" s="2">
        <f t="shared" si="39"/>
        <v>5.3677561644059337E-3</v>
      </c>
      <c r="Q392" s="17">
        <f t="shared" si="40"/>
        <v>0.53677561644059335</v>
      </c>
      <c r="R392" s="5">
        <f t="shared" si="41"/>
        <v>1.0053677561644059</v>
      </c>
    </row>
    <row r="393" spans="1:18" x14ac:dyDescent="0.3">
      <c r="A393" s="20">
        <v>45076</v>
      </c>
      <c r="B393" s="23">
        <v>3792.1</v>
      </c>
      <c r="C393" s="3">
        <v>3800.9</v>
      </c>
      <c r="D393" s="3">
        <v>3742.95</v>
      </c>
      <c r="E393" s="3">
        <v>3789.75</v>
      </c>
      <c r="F393" s="4">
        <v>66014</v>
      </c>
      <c r="G393" s="2">
        <f t="shared" si="36"/>
        <v>-2.0013957101662765E-3</v>
      </c>
      <c r="H393" s="2">
        <f t="shared" si="37"/>
        <v>-0.20013957101662766</v>
      </c>
      <c r="I393" s="17">
        <f t="shared" si="38"/>
        <v>0.99799860428983367</v>
      </c>
      <c r="J393" s="20">
        <v>45076</v>
      </c>
      <c r="K393" s="38">
        <v>18606.650000000001</v>
      </c>
      <c r="L393" s="2">
        <v>18662.45</v>
      </c>
      <c r="M393" s="2">
        <v>18575.5</v>
      </c>
      <c r="N393" s="2">
        <v>18633.849999999999</v>
      </c>
      <c r="O393" s="2">
        <v>234391323</v>
      </c>
      <c r="P393" s="2">
        <f t="shared" si="39"/>
        <v>1.8926104851694659E-3</v>
      </c>
      <c r="Q393" s="17">
        <f t="shared" si="40"/>
        <v>0.18926104851694658</v>
      </c>
      <c r="R393" s="5">
        <f t="shared" si="41"/>
        <v>1.0018926104851695</v>
      </c>
    </row>
    <row r="394" spans="1:18" x14ac:dyDescent="0.3">
      <c r="A394" s="20">
        <v>45077</v>
      </c>
      <c r="B394" s="23">
        <v>3809.7</v>
      </c>
      <c r="C394" s="3">
        <v>3829.7</v>
      </c>
      <c r="D394" s="3">
        <v>3734.95</v>
      </c>
      <c r="E394" s="3">
        <v>3752.4</v>
      </c>
      <c r="F394" s="4">
        <v>25644</v>
      </c>
      <c r="G394" s="2">
        <f t="shared" si="36"/>
        <v>-9.8555313675044286E-3</v>
      </c>
      <c r="H394" s="2">
        <f t="shared" si="37"/>
        <v>-0.98555313675044287</v>
      </c>
      <c r="I394" s="17">
        <f t="shared" si="38"/>
        <v>0.99014446863249561</v>
      </c>
      <c r="J394" s="20">
        <v>45077</v>
      </c>
      <c r="K394" s="38">
        <v>18594.2</v>
      </c>
      <c r="L394" s="2">
        <v>18603.900000000001</v>
      </c>
      <c r="M394" s="2">
        <v>18483.849999999999</v>
      </c>
      <c r="N394" s="2">
        <v>18534.400000000001</v>
      </c>
      <c r="O394" s="2">
        <v>696495765</v>
      </c>
      <c r="P394" s="2">
        <f t="shared" si="39"/>
        <v>-5.3370613158309791E-3</v>
      </c>
      <c r="Q394" s="17">
        <f t="shared" si="40"/>
        <v>-0.53370613158309788</v>
      </c>
      <c r="R394" s="5">
        <f t="shared" si="41"/>
        <v>0.994662938684169</v>
      </c>
    </row>
    <row r="395" spans="1:18" x14ac:dyDescent="0.3">
      <c r="A395" s="20">
        <v>45078</v>
      </c>
      <c r="B395" s="23">
        <v>3752.4</v>
      </c>
      <c r="C395" s="3">
        <v>3774.9</v>
      </c>
      <c r="D395" s="3">
        <v>3710</v>
      </c>
      <c r="E395" s="3">
        <v>3765.9</v>
      </c>
      <c r="F395" s="4">
        <v>27133</v>
      </c>
      <c r="G395" s="2">
        <f t="shared" si="36"/>
        <v>3.5976974736168853E-3</v>
      </c>
      <c r="H395" s="2">
        <f t="shared" si="37"/>
        <v>0.35976974736168854</v>
      </c>
      <c r="I395" s="17">
        <f t="shared" si="38"/>
        <v>1.0035976974736169</v>
      </c>
      <c r="J395" s="20">
        <v>45078</v>
      </c>
      <c r="K395" s="38">
        <v>18579.400000000001</v>
      </c>
      <c r="L395" s="2">
        <v>18580.3</v>
      </c>
      <c r="M395" s="2">
        <v>18464.55</v>
      </c>
      <c r="N395" s="2">
        <v>18487.75</v>
      </c>
      <c r="O395" s="2">
        <v>265630759</v>
      </c>
      <c r="P395" s="2">
        <f t="shared" si="39"/>
        <v>-2.5169414709945537E-3</v>
      </c>
      <c r="Q395" s="17">
        <f t="shared" si="40"/>
        <v>-0.25169414709945537</v>
      </c>
      <c r="R395" s="5">
        <f t="shared" si="41"/>
        <v>0.99748305852900543</v>
      </c>
    </row>
    <row r="396" spans="1:18" x14ac:dyDescent="0.3">
      <c r="A396" s="20">
        <v>45079</v>
      </c>
      <c r="B396" s="23">
        <v>3779.9</v>
      </c>
      <c r="C396" s="3">
        <v>3800</v>
      </c>
      <c r="D396" s="3">
        <v>3760</v>
      </c>
      <c r="E396" s="3">
        <v>3783.3</v>
      </c>
      <c r="F396" s="4">
        <v>20044</v>
      </c>
      <c r="G396" s="2">
        <f t="shared" si="36"/>
        <v>4.6204094638732018E-3</v>
      </c>
      <c r="H396" s="2">
        <f t="shared" si="37"/>
        <v>0.46204094638732018</v>
      </c>
      <c r="I396" s="17">
        <f t="shared" si="38"/>
        <v>1.0046204094638731</v>
      </c>
      <c r="J396" s="20">
        <v>45079</v>
      </c>
      <c r="K396" s="38">
        <v>18550.849999999999</v>
      </c>
      <c r="L396" s="2">
        <v>18573.7</v>
      </c>
      <c r="M396" s="2">
        <v>18478.400000000001</v>
      </c>
      <c r="N396" s="2">
        <v>18534.099999999999</v>
      </c>
      <c r="O396" s="2">
        <v>270923679</v>
      </c>
      <c r="P396" s="2">
        <f t="shared" si="39"/>
        <v>2.5070654893104105E-3</v>
      </c>
      <c r="Q396" s="17">
        <f t="shared" si="40"/>
        <v>0.25070654893104105</v>
      </c>
      <c r="R396" s="5">
        <f t="shared" si="41"/>
        <v>1.0025070654893105</v>
      </c>
    </row>
    <row r="397" spans="1:18" x14ac:dyDescent="0.3">
      <c r="A397" s="20">
        <v>45082</v>
      </c>
      <c r="B397" s="23">
        <v>3811</v>
      </c>
      <c r="C397" s="3">
        <v>3850</v>
      </c>
      <c r="D397" s="3">
        <v>3787.5</v>
      </c>
      <c r="E397" s="3">
        <v>3831.45</v>
      </c>
      <c r="F397" s="4">
        <v>53086</v>
      </c>
      <c r="G397" s="2">
        <f t="shared" si="36"/>
        <v>1.2726984378716897E-2</v>
      </c>
      <c r="H397" s="2">
        <f t="shared" si="37"/>
        <v>1.2726984378716897</v>
      </c>
      <c r="I397" s="17">
        <f t="shared" si="38"/>
        <v>1.012726984378717</v>
      </c>
      <c r="J397" s="20">
        <v>45082</v>
      </c>
      <c r="K397" s="38">
        <v>18612</v>
      </c>
      <c r="L397" s="2">
        <v>18640.150000000001</v>
      </c>
      <c r="M397" s="2">
        <v>18582.8</v>
      </c>
      <c r="N397" s="2">
        <v>18593.849999999999</v>
      </c>
      <c r="O397" s="2">
        <v>256111496</v>
      </c>
      <c r="P397" s="2">
        <f t="shared" si="39"/>
        <v>3.2237875051931309E-3</v>
      </c>
      <c r="Q397" s="17">
        <f t="shared" si="40"/>
        <v>0.32237875051931308</v>
      </c>
      <c r="R397" s="5">
        <f t="shared" si="41"/>
        <v>1.003223787505193</v>
      </c>
    </row>
    <row r="398" spans="1:18" x14ac:dyDescent="0.3">
      <c r="A398" s="20">
        <v>45083</v>
      </c>
      <c r="B398" s="23">
        <v>3850</v>
      </c>
      <c r="C398" s="3">
        <v>3860</v>
      </c>
      <c r="D398" s="3">
        <v>3825.05</v>
      </c>
      <c r="E398" s="3">
        <v>3847</v>
      </c>
      <c r="F398" s="4">
        <v>53103</v>
      </c>
      <c r="G398" s="2">
        <f t="shared" si="36"/>
        <v>4.0585157055423359E-3</v>
      </c>
      <c r="H398" s="2">
        <f t="shared" si="37"/>
        <v>0.4058515705542336</v>
      </c>
      <c r="I398" s="17">
        <f t="shared" si="38"/>
        <v>1.0040585157055424</v>
      </c>
      <c r="J398" s="20">
        <v>45083</v>
      </c>
      <c r="K398" s="38">
        <v>18600.8</v>
      </c>
      <c r="L398" s="2">
        <v>18622.75</v>
      </c>
      <c r="M398" s="2">
        <v>18531.599999999999</v>
      </c>
      <c r="N398" s="2">
        <v>18599</v>
      </c>
      <c r="O398" s="2">
        <v>220789926</v>
      </c>
      <c r="P398" s="2">
        <f t="shared" si="39"/>
        <v>2.7697330031174045E-4</v>
      </c>
      <c r="Q398" s="17">
        <f t="shared" si="40"/>
        <v>2.7697330031174045E-2</v>
      </c>
      <c r="R398" s="5">
        <f t="shared" si="41"/>
        <v>1.0002769733003118</v>
      </c>
    </row>
    <row r="399" spans="1:18" x14ac:dyDescent="0.3">
      <c r="A399" s="20">
        <v>45084</v>
      </c>
      <c r="B399" s="23">
        <v>3857</v>
      </c>
      <c r="C399" s="3">
        <v>3890</v>
      </c>
      <c r="D399" s="3">
        <v>3838.2</v>
      </c>
      <c r="E399" s="3">
        <v>3886.9</v>
      </c>
      <c r="F399" s="4">
        <v>64038</v>
      </c>
      <c r="G399" s="2">
        <f t="shared" si="36"/>
        <v>1.0371718221991186E-2</v>
      </c>
      <c r="H399" s="2">
        <f t="shared" si="37"/>
        <v>1.0371718221991186</v>
      </c>
      <c r="I399" s="17">
        <f t="shared" si="38"/>
        <v>1.0103717182219911</v>
      </c>
      <c r="J399" s="20">
        <v>45084</v>
      </c>
      <c r="K399" s="38">
        <v>18665.599999999999</v>
      </c>
      <c r="L399" s="2">
        <v>18738.95</v>
      </c>
      <c r="M399" s="2">
        <v>18636</v>
      </c>
      <c r="N399" s="2">
        <v>18726.400000000001</v>
      </c>
      <c r="O399" s="2">
        <v>260109671</v>
      </c>
      <c r="P399" s="2">
        <f t="shared" si="39"/>
        <v>6.8498306360557804E-3</v>
      </c>
      <c r="Q399" s="17">
        <f t="shared" si="40"/>
        <v>0.68498306360557804</v>
      </c>
      <c r="R399" s="5">
        <f t="shared" si="41"/>
        <v>1.0068498306360558</v>
      </c>
    </row>
    <row r="400" spans="1:18" x14ac:dyDescent="0.3">
      <c r="A400" s="20">
        <v>45085</v>
      </c>
      <c r="B400" s="23">
        <v>3905</v>
      </c>
      <c r="C400" s="3">
        <v>3950</v>
      </c>
      <c r="D400" s="3">
        <v>3869</v>
      </c>
      <c r="E400" s="3">
        <v>3888.6</v>
      </c>
      <c r="F400" s="4">
        <v>66584</v>
      </c>
      <c r="G400" s="2">
        <f t="shared" si="36"/>
        <v>4.3736653888698399E-4</v>
      </c>
      <c r="H400" s="2">
        <f t="shared" si="37"/>
        <v>4.37366538886984E-2</v>
      </c>
      <c r="I400" s="17">
        <f t="shared" si="38"/>
        <v>1.000437366538887</v>
      </c>
      <c r="J400" s="20">
        <v>45085</v>
      </c>
      <c r="K400" s="38">
        <v>18725.349999999999</v>
      </c>
      <c r="L400" s="2">
        <v>18777.900000000001</v>
      </c>
      <c r="M400" s="2">
        <v>18615.599999999999</v>
      </c>
      <c r="N400" s="2">
        <v>18634.55</v>
      </c>
      <c r="O400" s="2">
        <v>286468927</v>
      </c>
      <c r="P400" s="2">
        <f t="shared" si="39"/>
        <v>-4.9048402255640264E-3</v>
      </c>
      <c r="Q400" s="17">
        <f t="shared" si="40"/>
        <v>-0.49048402255640267</v>
      </c>
      <c r="R400" s="5">
        <f t="shared" si="41"/>
        <v>0.99509515977443597</v>
      </c>
    </row>
    <row r="401" spans="1:18" x14ac:dyDescent="0.3">
      <c r="A401" s="20">
        <v>45086</v>
      </c>
      <c r="B401" s="23">
        <v>3900</v>
      </c>
      <c r="C401" s="3">
        <v>3900.05</v>
      </c>
      <c r="D401" s="3">
        <v>3861.2</v>
      </c>
      <c r="E401" s="3">
        <v>3884</v>
      </c>
      <c r="F401" s="4">
        <v>20217</v>
      </c>
      <c r="G401" s="2">
        <f t="shared" si="36"/>
        <v>-1.1829450187727999E-3</v>
      </c>
      <c r="H401" s="2">
        <f t="shared" si="37"/>
        <v>-0.11829450187727998</v>
      </c>
      <c r="I401" s="17">
        <f t="shared" si="38"/>
        <v>0.99881705498122719</v>
      </c>
      <c r="J401" s="20">
        <v>45086</v>
      </c>
      <c r="K401" s="38">
        <v>18655.900000000001</v>
      </c>
      <c r="L401" s="2">
        <v>18676.650000000001</v>
      </c>
      <c r="M401" s="2">
        <v>18555.400000000001</v>
      </c>
      <c r="N401" s="2">
        <v>18563.400000000001</v>
      </c>
      <c r="O401" s="2">
        <v>221760885</v>
      </c>
      <c r="P401" s="2">
        <f t="shared" si="39"/>
        <v>-3.8181764518058028E-3</v>
      </c>
      <c r="Q401" s="17">
        <f t="shared" si="40"/>
        <v>-0.38181764518058026</v>
      </c>
      <c r="R401" s="5">
        <f t="shared" si="41"/>
        <v>0.99618182354819418</v>
      </c>
    </row>
    <row r="402" spans="1:18" x14ac:dyDescent="0.3">
      <c r="A402" s="20">
        <v>45089</v>
      </c>
      <c r="B402" s="23">
        <v>3890.35</v>
      </c>
      <c r="C402" s="3">
        <v>3894.9</v>
      </c>
      <c r="D402" s="3">
        <v>3830.9</v>
      </c>
      <c r="E402" s="3">
        <v>3881.75</v>
      </c>
      <c r="F402" s="4">
        <v>25939</v>
      </c>
      <c r="G402" s="2">
        <f t="shared" si="36"/>
        <v>-5.7929969104016479E-4</v>
      </c>
      <c r="H402" s="2">
        <f t="shared" si="37"/>
        <v>-5.7929969104016481E-2</v>
      </c>
      <c r="I402" s="17">
        <f t="shared" si="38"/>
        <v>0.9994207003089598</v>
      </c>
      <c r="J402" s="20">
        <v>45089</v>
      </c>
      <c r="K402" s="38">
        <v>18595.05</v>
      </c>
      <c r="L402" s="2">
        <v>18633.599999999999</v>
      </c>
      <c r="M402" s="2">
        <v>18559.75</v>
      </c>
      <c r="N402" s="2">
        <v>18601.5</v>
      </c>
      <c r="O402" s="2">
        <v>179463966</v>
      </c>
      <c r="P402" s="2">
        <f t="shared" si="39"/>
        <v>2.0524257409740964E-3</v>
      </c>
      <c r="Q402" s="17">
        <f t="shared" si="40"/>
        <v>0.20524257409740965</v>
      </c>
      <c r="R402" s="5">
        <f t="shared" si="41"/>
        <v>1.0020524257409742</v>
      </c>
    </row>
    <row r="403" spans="1:18" x14ac:dyDescent="0.3">
      <c r="A403" s="20">
        <v>45090</v>
      </c>
      <c r="B403" s="23">
        <v>3899.75</v>
      </c>
      <c r="C403" s="3">
        <v>3951.95</v>
      </c>
      <c r="D403" s="3">
        <v>3861</v>
      </c>
      <c r="E403" s="3">
        <v>3871.7</v>
      </c>
      <c r="F403" s="4">
        <v>86848</v>
      </c>
      <c r="G403" s="2">
        <f t="shared" si="36"/>
        <v>-2.5890384491531349E-3</v>
      </c>
      <c r="H403" s="2">
        <f t="shared" si="37"/>
        <v>-0.25890384491531349</v>
      </c>
      <c r="I403" s="17">
        <f t="shared" si="38"/>
        <v>0.99741096155084685</v>
      </c>
      <c r="J403" s="20">
        <v>45090</v>
      </c>
      <c r="K403" s="38">
        <v>18631.8</v>
      </c>
      <c r="L403" s="2">
        <v>18728.900000000001</v>
      </c>
      <c r="M403" s="2">
        <v>18631.8</v>
      </c>
      <c r="N403" s="2">
        <v>18716.150000000001</v>
      </c>
      <c r="O403" s="2">
        <v>233167883</v>
      </c>
      <c r="P403" s="2">
        <f t="shared" si="39"/>
        <v>6.1634814396689221E-3</v>
      </c>
      <c r="Q403" s="17">
        <f t="shared" si="40"/>
        <v>0.61634814396689219</v>
      </c>
      <c r="R403" s="5">
        <f t="shared" si="41"/>
        <v>1.0061634814396689</v>
      </c>
    </row>
    <row r="404" spans="1:18" x14ac:dyDescent="0.3">
      <c r="A404" s="20">
        <v>45091</v>
      </c>
      <c r="B404" s="23">
        <v>3899</v>
      </c>
      <c r="C404" s="3">
        <v>3899</v>
      </c>
      <c r="D404" s="3">
        <v>3851</v>
      </c>
      <c r="E404" s="3">
        <v>3868.75</v>
      </c>
      <c r="F404" s="4">
        <v>45657</v>
      </c>
      <c r="G404" s="2">
        <f t="shared" si="36"/>
        <v>-7.6193919983465099E-4</v>
      </c>
      <c r="H404" s="2">
        <f t="shared" si="37"/>
        <v>-7.61939199834651E-2</v>
      </c>
      <c r="I404" s="17">
        <f t="shared" si="38"/>
        <v>0.99923806080016531</v>
      </c>
      <c r="J404" s="20">
        <v>45091</v>
      </c>
      <c r="K404" s="38">
        <v>18744.599999999999</v>
      </c>
      <c r="L404" s="2">
        <v>18769.7</v>
      </c>
      <c r="M404" s="2">
        <v>18690</v>
      </c>
      <c r="N404" s="2">
        <v>18755.900000000001</v>
      </c>
      <c r="O404" s="2">
        <v>261354575</v>
      </c>
      <c r="P404" s="2">
        <f t="shared" si="39"/>
        <v>2.1238342287275961E-3</v>
      </c>
      <c r="Q404" s="17">
        <f t="shared" si="40"/>
        <v>0.2123834228727596</v>
      </c>
      <c r="R404" s="5">
        <f t="shared" si="41"/>
        <v>1.0021238342287275</v>
      </c>
    </row>
    <row r="405" spans="1:18" x14ac:dyDescent="0.3">
      <c r="A405" s="20">
        <v>45092</v>
      </c>
      <c r="B405" s="23">
        <v>3888.9</v>
      </c>
      <c r="C405" s="3">
        <v>3888.9</v>
      </c>
      <c r="D405" s="3">
        <v>3835</v>
      </c>
      <c r="E405" s="3">
        <v>3845.45</v>
      </c>
      <c r="F405" s="4">
        <v>98819</v>
      </c>
      <c r="G405" s="2">
        <f t="shared" si="36"/>
        <v>-6.0226171243942311E-3</v>
      </c>
      <c r="H405" s="2">
        <f t="shared" si="37"/>
        <v>-0.60226171243942306</v>
      </c>
      <c r="I405" s="17">
        <f t="shared" si="38"/>
        <v>0.99397738287560577</v>
      </c>
      <c r="J405" s="20">
        <v>45092</v>
      </c>
      <c r="K405" s="38">
        <v>18774.45</v>
      </c>
      <c r="L405" s="2">
        <v>18794.099999999999</v>
      </c>
      <c r="M405" s="2">
        <v>18669.05</v>
      </c>
      <c r="N405" s="2">
        <v>18688.099999999999</v>
      </c>
      <c r="O405" s="2">
        <v>263004991</v>
      </c>
      <c r="P405" s="2">
        <f t="shared" si="39"/>
        <v>-3.6148625232595025E-3</v>
      </c>
      <c r="Q405" s="17">
        <f t="shared" si="40"/>
        <v>-0.36148625232595027</v>
      </c>
      <c r="R405" s="5">
        <f t="shared" si="41"/>
        <v>0.99638513747674051</v>
      </c>
    </row>
    <row r="406" spans="1:18" x14ac:dyDescent="0.3">
      <c r="A406" s="20">
        <v>45093</v>
      </c>
      <c r="B406" s="23">
        <v>3847.9</v>
      </c>
      <c r="C406" s="3">
        <v>3877</v>
      </c>
      <c r="D406" s="3">
        <v>3750</v>
      </c>
      <c r="E406" s="3">
        <v>3799.15</v>
      </c>
      <c r="F406" s="4">
        <v>232664</v>
      </c>
      <c r="G406" s="2">
        <f t="shared" si="36"/>
        <v>-1.2040203357214299E-2</v>
      </c>
      <c r="H406" s="2">
        <f t="shared" si="37"/>
        <v>-1.2040203357214299</v>
      </c>
      <c r="I406" s="17">
        <f t="shared" si="38"/>
        <v>0.98795979664278566</v>
      </c>
      <c r="J406" s="20">
        <v>45093</v>
      </c>
      <c r="K406" s="38">
        <v>18723.3</v>
      </c>
      <c r="L406" s="2">
        <v>18864.7</v>
      </c>
      <c r="M406" s="2">
        <v>18710.5</v>
      </c>
      <c r="N406" s="2">
        <v>18826</v>
      </c>
      <c r="O406" s="2">
        <v>272771256</v>
      </c>
      <c r="P406" s="2">
        <f t="shared" si="39"/>
        <v>7.3790272954447735E-3</v>
      </c>
      <c r="Q406" s="17">
        <f t="shared" si="40"/>
        <v>0.73790272954447733</v>
      </c>
      <c r="R406" s="5">
        <f t="shared" si="41"/>
        <v>1.0073790272954448</v>
      </c>
    </row>
    <row r="407" spans="1:18" x14ac:dyDescent="0.3">
      <c r="A407" s="20">
        <v>45096</v>
      </c>
      <c r="B407" s="23">
        <v>3816</v>
      </c>
      <c r="C407" s="3">
        <v>3857.95</v>
      </c>
      <c r="D407" s="3">
        <v>3803.7</v>
      </c>
      <c r="E407" s="3">
        <v>3833.8</v>
      </c>
      <c r="F407" s="4">
        <v>141039</v>
      </c>
      <c r="G407" s="2">
        <f t="shared" si="36"/>
        <v>9.120461155784871E-3</v>
      </c>
      <c r="H407" s="2">
        <f t="shared" si="37"/>
        <v>0.91204611557848714</v>
      </c>
      <c r="I407" s="17">
        <f t="shared" si="38"/>
        <v>1.0091204611557849</v>
      </c>
      <c r="J407" s="20">
        <v>45096</v>
      </c>
      <c r="K407" s="38">
        <v>18873.3</v>
      </c>
      <c r="L407" s="2">
        <v>18881.45</v>
      </c>
      <c r="M407" s="2">
        <v>18719.150000000001</v>
      </c>
      <c r="N407" s="2">
        <v>18755.45</v>
      </c>
      <c r="O407" s="2">
        <v>219815214</v>
      </c>
      <c r="P407" s="2">
        <f t="shared" si="39"/>
        <v>-3.7474768936576687E-3</v>
      </c>
      <c r="Q407" s="17">
        <f t="shared" si="40"/>
        <v>-0.37474768936576686</v>
      </c>
      <c r="R407" s="5">
        <f t="shared" si="41"/>
        <v>0.99625252310634238</v>
      </c>
    </row>
    <row r="408" spans="1:18" x14ac:dyDescent="0.3">
      <c r="A408" s="20">
        <v>45097</v>
      </c>
      <c r="B408" s="23">
        <v>3810</v>
      </c>
      <c r="C408" s="3">
        <v>3833.8</v>
      </c>
      <c r="D408" s="3">
        <v>3788.05</v>
      </c>
      <c r="E408" s="3">
        <v>3811.35</v>
      </c>
      <c r="F408" s="4">
        <v>39107</v>
      </c>
      <c r="G408" s="2">
        <f t="shared" si="36"/>
        <v>-5.8558088580521342E-3</v>
      </c>
      <c r="H408" s="2">
        <f t="shared" si="37"/>
        <v>-0.58558088580521339</v>
      </c>
      <c r="I408" s="17">
        <f t="shared" si="38"/>
        <v>0.99414419114194785</v>
      </c>
      <c r="J408" s="20">
        <v>45097</v>
      </c>
      <c r="K408" s="38">
        <v>18752.349999999999</v>
      </c>
      <c r="L408" s="2">
        <v>18839.7</v>
      </c>
      <c r="M408" s="2">
        <v>18660.650000000001</v>
      </c>
      <c r="N408" s="2">
        <v>18816.7</v>
      </c>
      <c r="O408" s="2">
        <v>211649257</v>
      </c>
      <c r="P408" s="2">
        <f t="shared" si="39"/>
        <v>3.2657174314665869E-3</v>
      </c>
      <c r="Q408" s="17">
        <f t="shared" si="40"/>
        <v>0.32657174314665871</v>
      </c>
      <c r="R408" s="5">
        <f t="shared" si="41"/>
        <v>1.0032657174314665</v>
      </c>
    </row>
    <row r="409" spans="1:18" x14ac:dyDescent="0.3">
      <c r="A409" s="20">
        <v>45098</v>
      </c>
      <c r="B409" s="23">
        <v>3816.65</v>
      </c>
      <c r="C409" s="3">
        <v>3885</v>
      </c>
      <c r="D409" s="3">
        <v>3802.2</v>
      </c>
      <c r="E409" s="3">
        <v>3849.05</v>
      </c>
      <c r="F409" s="4">
        <v>213790</v>
      </c>
      <c r="G409" s="2">
        <f t="shared" si="36"/>
        <v>9.8915082582287841E-3</v>
      </c>
      <c r="H409" s="2">
        <f t="shared" si="37"/>
        <v>0.98915082582287839</v>
      </c>
      <c r="I409" s="17">
        <f t="shared" si="38"/>
        <v>1.0098915082582287</v>
      </c>
      <c r="J409" s="20">
        <v>45098</v>
      </c>
      <c r="K409" s="38">
        <v>18849.400000000001</v>
      </c>
      <c r="L409" s="2">
        <v>18875.900000000001</v>
      </c>
      <c r="M409" s="2">
        <v>18794.849999999999</v>
      </c>
      <c r="N409" s="2">
        <v>18856.849999999999</v>
      </c>
      <c r="O409" s="2">
        <v>217481345</v>
      </c>
      <c r="P409" s="2">
        <f t="shared" si="39"/>
        <v>2.1337428985952808E-3</v>
      </c>
      <c r="Q409" s="17">
        <f t="shared" si="40"/>
        <v>0.21337428985952808</v>
      </c>
      <c r="R409" s="5">
        <f t="shared" si="41"/>
        <v>1.0021337428985952</v>
      </c>
    </row>
    <row r="410" spans="1:18" x14ac:dyDescent="0.3">
      <c r="A410" s="20">
        <v>45099</v>
      </c>
      <c r="B410" s="23">
        <v>3866.1</v>
      </c>
      <c r="C410" s="3">
        <v>3894</v>
      </c>
      <c r="D410" s="3">
        <v>3821</v>
      </c>
      <c r="E410" s="3">
        <v>3832.6</v>
      </c>
      <c r="F410" s="4">
        <v>35945</v>
      </c>
      <c r="G410" s="2">
        <f t="shared" si="36"/>
        <v>-4.2737818422728391E-3</v>
      </c>
      <c r="H410" s="2">
        <f t="shared" si="37"/>
        <v>-0.42737818422728391</v>
      </c>
      <c r="I410" s="17">
        <f t="shared" si="38"/>
        <v>0.99572621815772711</v>
      </c>
      <c r="J410" s="20">
        <v>45099</v>
      </c>
      <c r="K410" s="38">
        <v>18853.599999999999</v>
      </c>
      <c r="L410" s="2">
        <v>18886.599999999999</v>
      </c>
      <c r="M410" s="2">
        <v>18759.5</v>
      </c>
      <c r="N410" s="2">
        <v>18771.25</v>
      </c>
      <c r="O410" s="2">
        <v>252697871</v>
      </c>
      <c r="P410" s="2">
        <f t="shared" si="39"/>
        <v>-4.5394644386521901E-3</v>
      </c>
      <c r="Q410" s="17">
        <f t="shared" si="40"/>
        <v>-0.45394644386521898</v>
      </c>
      <c r="R410" s="5">
        <f t="shared" si="41"/>
        <v>0.99546053556134784</v>
      </c>
    </row>
    <row r="411" spans="1:18" x14ac:dyDescent="0.3">
      <c r="A411" s="20">
        <v>45100</v>
      </c>
      <c r="B411" s="23">
        <v>3832.6</v>
      </c>
      <c r="C411" s="3">
        <v>3845</v>
      </c>
      <c r="D411" s="3">
        <v>3730.35</v>
      </c>
      <c r="E411" s="3">
        <v>3746.05</v>
      </c>
      <c r="F411" s="4">
        <v>31552</v>
      </c>
      <c r="G411" s="2">
        <f t="shared" si="36"/>
        <v>-2.2582581015498548E-2</v>
      </c>
      <c r="H411" s="2">
        <f t="shared" si="37"/>
        <v>-2.2582581015498548</v>
      </c>
      <c r="I411" s="17">
        <f t="shared" si="38"/>
        <v>0.97741741898450141</v>
      </c>
      <c r="J411" s="20">
        <v>45100</v>
      </c>
      <c r="K411" s="38">
        <v>18741.849999999999</v>
      </c>
      <c r="L411" s="2">
        <v>18756.400000000001</v>
      </c>
      <c r="M411" s="2">
        <v>18647.099999999999</v>
      </c>
      <c r="N411" s="2">
        <v>18665.5</v>
      </c>
      <c r="O411" s="2">
        <v>210562119</v>
      </c>
      <c r="P411" s="2">
        <f t="shared" si="39"/>
        <v>-5.6336152360657917E-3</v>
      </c>
      <c r="Q411" s="17">
        <f t="shared" si="40"/>
        <v>-0.56336152360657921</v>
      </c>
      <c r="R411" s="5">
        <f t="shared" si="41"/>
        <v>0.99436638476393424</v>
      </c>
    </row>
    <row r="412" spans="1:18" x14ac:dyDescent="0.3">
      <c r="A412" s="20">
        <v>45103</v>
      </c>
      <c r="B412" s="23">
        <v>3765</v>
      </c>
      <c r="C412" s="3">
        <v>3775</v>
      </c>
      <c r="D412" s="3">
        <v>3706.15</v>
      </c>
      <c r="E412" s="3">
        <v>3753.2</v>
      </c>
      <c r="F412" s="4">
        <v>22036</v>
      </c>
      <c r="G412" s="2">
        <f t="shared" si="36"/>
        <v>1.9086771399206193E-3</v>
      </c>
      <c r="H412" s="2">
        <f t="shared" si="37"/>
        <v>0.19086771399206193</v>
      </c>
      <c r="I412" s="17">
        <f t="shared" si="38"/>
        <v>1.0019086771399206</v>
      </c>
      <c r="J412" s="20">
        <v>45103</v>
      </c>
      <c r="K412" s="38">
        <v>18682.349999999999</v>
      </c>
      <c r="L412" s="2">
        <v>18722.05</v>
      </c>
      <c r="M412" s="2">
        <v>18646.7</v>
      </c>
      <c r="N412" s="2">
        <v>18691.2</v>
      </c>
      <c r="O412" s="2">
        <v>171271325</v>
      </c>
      <c r="P412" s="2">
        <f t="shared" si="39"/>
        <v>1.3768717687713014E-3</v>
      </c>
      <c r="Q412" s="17">
        <f t="shared" si="40"/>
        <v>0.13768717687713014</v>
      </c>
      <c r="R412" s="5">
        <f t="shared" si="41"/>
        <v>1.0013768717687712</v>
      </c>
    </row>
    <row r="413" spans="1:18" x14ac:dyDescent="0.3">
      <c r="A413" s="20">
        <v>45104</v>
      </c>
      <c r="B413" s="23">
        <v>3770</v>
      </c>
      <c r="C413" s="3">
        <v>3790</v>
      </c>
      <c r="D413" s="3">
        <v>3707</v>
      </c>
      <c r="E413" s="3">
        <v>3745.2</v>
      </c>
      <c r="F413" s="4">
        <v>152884</v>
      </c>
      <c r="G413" s="2">
        <f t="shared" si="36"/>
        <v>-2.1315144410103378E-3</v>
      </c>
      <c r="H413" s="2">
        <f t="shared" si="37"/>
        <v>-0.21315144410103379</v>
      </c>
      <c r="I413" s="17">
        <f t="shared" si="38"/>
        <v>0.99786848555898966</v>
      </c>
      <c r="J413" s="20">
        <v>45104</v>
      </c>
      <c r="K413" s="38">
        <v>18748.55</v>
      </c>
      <c r="L413" s="2">
        <v>18829.25</v>
      </c>
      <c r="M413" s="2">
        <v>18714.25</v>
      </c>
      <c r="N413" s="2">
        <v>18817.400000000001</v>
      </c>
      <c r="O413" s="2">
        <v>222464605</v>
      </c>
      <c r="P413" s="2">
        <f t="shared" si="39"/>
        <v>6.7518404382811547E-3</v>
      </c>
      <c r="Q413" s="17">
        <f t="shared" si="40"/>
        <v>0.67518404382811548</v>
      </c>
      <c r="R413" s="5">
        <f t="shared" si="41"/>
        <v>1.0067518404382811</v>
      </c>
    </row>
    <row r="414" spans="1:18" x14ac:dyDescent="0.3">
      <c r="A414" s="20">
        <v>45105</v>
      </c>
      <c r="B414" s="23">
        <v>3775.7</v>
      </c>
      <c r="C414" s="3">
        <v>3850</v>
      </c>
      <c r="D414" s="3">
        <v>3725.2</v>
      </c>
      <c r="E414" s="3">
        <v>3843</v>
      </c>
      <c r="F414" s="4">
        <v>240050</v>
      </c>
      <c r="G414" s="2">
        <f t="shared" si="36"/>
        <v>2.6113425184235872E-2</v>
      </c>
      <c r="H414" s="2">
        <f t="shared" si="37"/>
        <v>2.6113425184235872</v>
      </c>
      <c r="I414" s="17">
        <f t="shared" si="38"/>
        <v>1.0261134251842359</v>
      </c>
      <c r="J414" s="20">
        <v>45105</v>
      </c>
      <c r="K414" s="38">
        <v>18908.150000000001</v>
      </c>
      <c r="L414" s="2">
        <v>19011.25</v>
      </c>
      <c r="M414" s="2">
        <v>18861.349999999999</v>
      </c>
      <c r="N414" s="2">
        <v>18972.099999999999</v>
      </c>
      <c r="O414" s="2">
        <v>398782019</v>
      </c>
      <c r="P414" s="2">
        <f t="shared" si="39"/>
        <v>8.2211145004090404E-3</v>
      </c>
      <c r="Q414" s="17">
        <f t="shared" si="40"/>
        <v>0.82211145004090402</v>
      </c>
      <c r="R414" s="5">
        <f t="shared" si="41"/>
        <v>1.008221114500409</v>
      </c>
    </row>
    <row r="415" spans="1:18" x14ac:dyDescent="0.3">
      <c r="A415" s="20">
        <v>45107</v>
      </c>
      <c r="B415" s="23">
        <v>3780.05</v>
      </c>
      <c r="C415" s="3">
        <v>3788.05</v>
      </c>
      <c r="D415" s="3">
        <v>3730</v>
      </c>
      <c r="E415" s="3">
        <v>3740.3</v>
      </c>
      <c r="F415" s="4">
        <v>91426</v>
      </c>
      <c r="G415" s="2">
        <f t="shared" si="36"/>
        <v>-2.6723913609159464E-2</v>
      </c>
      <c r="H415" s="2">
        <f t="shared" si="37"/>
        <v>-2.6723913609159466</v>
      </c>
      <c r="I415" s="17">
        <f t="shared" si="38"/>
        <v>0.97327608639084051</v>
      </c>
      <c r="J415" s="20">
        <v>45107</v>
      </c>
      <c r="K415" s="38">
        <v>19076.849999999999</v>
      </c>
      <c r="L415" s="2">
        <v>19201.7</v>
      </c>
      <c r="M415" s="2">
        <v>19024.599999999999</v>
      </c>
      <c r="N415" s="2">
        <v>19189.05</v>
      </c>
      <c r="O415" s="2">
        <v>247906587</v>
      </c>
      <c r="P415" s="2">
        <f t="shared" si="39"/>
        <v>1.1435212759789414E-2</v>
      </c>
      <c r="Q415" s="17">
        <f t="shared" si="40"/>
        <v>1.1435212759789415</v>
      </c>
      <c r="R415" s="5">
        <f t="shared" si="41"/>
        <v>1.0114352127597894</v>
      </c>
    </row>
    <row r="416" spans="1:18" x14ac:dyDescent="0.3">
      <c r="A416" s="20">
        <v>45110</v>
      </c>
      <c r="B416" s="23">
        <v>3739.3</v>
      </c>
      <c r="C416" s="3">
        <v>3780</v>
      </c>
      <c r="D416" s="3">
        <v>3720</v>
      </c>
      <c r="E416" s="3">
        <v>3724.6</v>
      </c>
      <c r="F416" s="4">
        <v>49858</v>
      </c>
      <c r="G416" s="2">
        <f t="shared" si="36"/>
        <v>-4.1975242627597447E-3</v>
      </c>
      <c r="H416" s="2">
        <f t="shared" si="37"/>
        <v>-0.41975242627597448</v>
      </c>
      <c r="I416" s="17">
        <f t="shared" si="38"/>
        <v>0.99580247573724023</v>
      </c>
      <c r="J416" s="20">
        <v>45110</v>
      </c>
      <c r="K416" s="38">
        <v>19246.5</v>
      </c>
      <c r="L416" s="2">
        <v>19345.099999999999</v>
      </c>
      <c r="M416" s="2">
        <v>19234.400000000001</v>
      </c>
      <c r="N416" s="2">
        <v>19322.55</v>
      </c>
      <c r="O416" s="2">
        <v>226050219</v>
      </c>
      <c r="P416" s="2">
        <f t="shared" si="39"/>
        <v>6.9570927169401303E-3</v>
      </c>
      <c r="Q416" s="17">
        <f t="shared" si="40"/>
        <v>0.69570927169401298</v>
      </c>
      <c r="R416" s="5">
        <f t="shared" si="41"/>
        <v>1.0069570927169402</v>
      </c>
    </row>
    <row r="417" spans="1:18" x14ac:dyDescent="0.3">
      <c r="A417" s="20">
        <v>45111</v>
      </c>
      <c r="B417" s="23">
        <v>3730.35</v>
      </c>
      <c r="C417" s="3">
        <v>3764.2</v>
      </c>
      <c r="D417" s="3">
        <v>3706.05</v>
      </c>
      <c r="E417" s="3">
        <v>3727.1</v>
      </c>
      <c r="F417" s="4">
        <v>29500</v>
      </c>
      <c r="G417" s="2">
        <f t="shared" si="36"/>
        <v>6.7121301616280941E-4</v>
      </c>
      <c r="H417" s="2">
        <f t="shared" si="37"/>
        <v>6.7121301616280937E-2</v>
      </c>
      <c r="I417" s="17">
        <f t="shared" si="38"/>
        <v>1.0006712130161628</v>
      </c>
      <c r="J417" s="20">
        <v>45111</v>
      </c>
      <c r="K417" s="38">
        <v>19406.599999999999</v>
      </c>
      <c r="L417" s="2">
        <v>19434.150000000001</v>
      </c>
      <c r="M417" s="2">
        <v>19300</v>
      </c>
      <c r="N417" s="2">
        <v>19389</v>
      </c>
      <c r="O417" s="2">
        <v>226916635</v>
      </c>
      <c r="P417" s="2">
        <f t="shared" si="39"/>
        <v>3.4389870902132862E-3</v>
      </c>
      <c r="Q417" s="17">
        <f t="shared" si="40"/>
        <v>0.34389870902132863</v>
      </c>
      <c r="R417" s="5">
        <f t="shared" si="41"/>
        <v>1.0034389870902134</v>
      </c>
    </row>
    <row r="418" spans="1:18" x14ac:dyDescent="0.3">
      <c r="A418" s="20">
        <v>45112</v>
      </c>
      <c r="B418" s="23">
        <v>3756.95</v>
      </c>
      <c r="C418" s="3">
        <v>3756.95</v>
      </c>
      <c r="D418" s="3">
        <v>3697.6</v>
      </c>
      <c r="E418" s="3">
        <v>3708</v>
      </c>
      <c r="F418" s="4">
        <v>24615</v>
      </c>
      <c r="G418" s="2">
        <f t="shared" si="36"/>
        <v>-5.1246277266507228E-3</v>
      </c>
      <c r="H418" s="2">
        <f t="shared" si="37"/>
        <v>-0.51246277266507223</v>
      </c>
      <c r="I418" s="17">
        <f t="shared" si="38"/>
        <v>0.99487537227334932</v>
      </c>
      <c r="J418" s="20">
        <v>45112</v>
      </c>
      <c r="K418" s="38">
        <v>19405.95</v>
      </c>
      <c r="L418" s="2">
        <v>19421.599999999999</v>
      </c>
      <c r="M418" s="2">
        <v>19339.599999999999</v>
      </c>
      <c r="N418" s="2">
        <v>19398.5</v>
      </c>
      <c r="O418" s="2">
        <v>224418797</v>
      </c>
      <c r="P418" s="2">
        <f t="shared" si="39"/>
        <v>4.8996853886224153E-4</v>
      </c>
      <c r="Q418" s="17">
        <f t="shared" si="40"/>
        <v>4.899685388622415E-2</v>
      </c>
      <c r="R418" s="5">
        <f t="shared" si="41"/>
        <v>1.0004899685388622</v>
      </c>
    </row>
    <row r="419" spans="1:18" x14ac:dyDescent="0.3">
      <c r="A419" s="20">
        <v>45113</v>
      </c>
      <c r="B419" s="23">
        <v>3733.3</v>
      </c>
      <c r="C419" s="3">
        <v>3745</v>
      </c>
      <c r="D419" s="3">
        <v>3681.1</v>
      </c>
      <c r="E419" s="3">
        <v>3702.6</v>
      </c>
      <c r="F419" s="4">
        <v>56431</v>
      </c>
      <c r="G419" s="2">
        <f t="shared" si="36"/>
        <v>-1.456310679611675E-3</v>
      </c>
      <c r="H419" s="2">
        <f t="shared" si="37"/>
        <v>-0.14563106796116751</v>
      </c>
      <c r="I419" s="17">
        <f t="shared" si="38"/>
        <v>0.99854368932038828</v>
      </c>
      <c r="J419" s="20">
        <v>45113</v>
      </c>
      <c r="K419" s="38">
        <v>19385.7</v>
      </c>
      <c r="L419" s="2">
        <v>19512.2</v>
      </c>
      <c r="M419" s="2">
        <v>19373</v>
      </c>
      <c r="N419" s="2">
        <v>19497.3</v>
      </c>
      <c r="O419" s="2">
        <v>268261285</v>
      </c>
      <c r="P419" s="2">
        <f t="shared" si="39"/>
        <v>5.0931773075237399E-3</v>
      </c>
      <c r="Q419" s="17">
        <f t="shared" si="40"/>
        <v>0.50931773075237396</v>
      </c>
      <c r="R419" s="5">
        <f t="shared" si="41"/>
        <v>1.0050931773075238</v>
      </c>
    </row>
    <row r="420" spans="1:18" x14ac:dyDescent="0.3">
      <c r="A420" s="20">
        <v>45114</v>
      </c>
      <c r="B420" s="23">
        <v>3716.95</v>
      </c>
      <c r="C420" s="3">
        <v>3726.95</v>
      </c>
      <c r="D420" s="3">
        <v>3658.5</v>
      </c>
      <c r="E420" s="3">
        <v>3667.2</v>
      </c>
      <c r="F420" s="4">
        <v>29009</v>
      </c>
      <c r="G420" s="2">
        <f t="shared" si="36"/>
        <v>-9.5608491330416712E-3</v>
      </c>
      <c r="H420" s="2">
        <f t="shared" si="37"/>
        <v>-0.95608491330416712</v>
      </c>
      <c r="I420" s="17">
        <f t="shared" si="38"/>
        <v>0.99043915086695833</v>
      </c>
      <c r="J420" s="20">
        <v>45114</v>
      </c>
      <c r="K420" s="38">
        <v>19422.8</v>
      </c>
      <c r="L420" s="2">
        <v>19523.599999999999</v>
      </c>
      <c r="M420" s="2">
        <v>19303.599999999999</v>
      </c>
      <c r="N420" s="2">
        <v>19331.8</v>
      </c>
      <c r="O420" s="2">
        <v>237102566</v>
      </c>
      <c r="P420" s="2">
        <f t="shared" si="39"/>
        <v>-8.4883547978438049E-3</v>
      </c>
      <c r="Q420" s="17">
        <f t="shared" si="40"/>
        <v>-0.84883547978438045</v>
      </c>
      <c r="R420" s="5">
        <f t="shared" si="41"/>
        <v>0.99151164520215618</v>
      </c>
    </row>
    <row r="421" spans="1:18" x14ac:dyDescent="0.3">
      <c r="A421" s="20">
        <v>45117</v>
      </c>
      <c r="B421" s="23">
        <v>3698.95</v>
      </c>
      <c r="C421" s="3">
        <v>3698.95</v>
      </c>
      <c r="D421" s="3">
        <v>3536.95</v>
      </c>
      <c r="E421" s="3">
        <v>3550.4</v>
      </c>
      <c r="F421" s="4">
        <v>61018</v>
      </c>
      <c r="G421" s="2">
        <f t="shared" si="36"/>
        <v>-3.1849912739965021E-2</v>
      </c>
      <c r="H421" s="2">
        <f t="shared" si="37"/>
        <v>-3.1849912739965021</v>
      </c>
      <c r="I421" s="17">
        <f t="shared" si="38"/>
        <v>0.96815008726003493</v>
      </c>
      <c r="J421" s="20">
        <v>45117</v>
      </c>
      <c r="K421" s="38">
        <v>19400.349999999999</v>
      </c>
      <c r="L421" s="2">
        <v>19435.849999999999</v>
      </c>
      <c r="M421" s="2">
        <v>19327.099999999999</v>
      </c>
      <c r="N421" s="2">
        <v>19355.900000000001</v>
      </c>
      <c r="O421" s="2">
        <v>268246132</v>
      </c>
      <c r="P421" s="2">
        <f t="shared" si="39"/>
        <v>1.2466505964267261E-3</v>
      </c>
      <c r="Q421" s="17">
        <f t="shared" si="40"/>
        <v>0.12466505964267262</v>
      </c>
      <c r="R421" s="5">
        <f t="shared" si="41"/>
        <v>1.0012466505964268</v>
      </c>
    </row>
    <row r="422" spans="1:18" x14ac:dyDescent="0.3">
      <c r="A422" s="20">
        <v>45118</v>
      </c>
      <c r="B422" s="23">
        <v>3579.75</v>
      </c>
      <c r="C422" s="3">
        <v>3592.85</v>
      </c>
      <c r="D422" s="3">
        <v>3453.35</v>
      </c>
      <c r="E422" s="3">
        <v>3543.85</v>
      </c>
      <c r="F422" s="4">
        <v>160933</v>
      </c>
      <c r="G422" s="2">
        <f t="shared" si="36"/>
        <v>-1.8448625506985641E-3</v>
      </c>
      <c r="H422" s="2">
        <f t="shared" si="37"/>
        <v>-0.18448625506985641</v>
      </c>
      <c r="I422" s="17">
        <f t="shared" si="38"/>
        <v>0.9981551374493014</v>
      </c>
      <c r="J422" s="20">
        <v>45118</v>
      </c>
      <c r="K422" s="38">
        <v>19427.099999999999</v>
      </c>
      <c r="L422" s="2">
        <v>19515.099999999999</v>
      </c>
      <c r="M422" s="2">
        <v>19406.45</v>
      </c>
      <c r="N422" s="2">
        <v>19439.400000000001</v>
      </c>
      <c r="O422" s="2">
        <v>251263638</v>
      </c>
      <c r="P422" s="2">
        <f t="shared" si="39"/>
        <v>4.3139301194984473E-3</v>
      </c>
      <c r="Q422" s="17">
        <f t="shared" si="40"/>
        <v>0.43139301194984475</v>
      </c>
      <c r="R422" s="5">
        <f t="shared" si="41"/>
        <v>1.0043139301194985</v>
      </c>
    </row>
    <row r="423" spans="1:18" x14ac:dyDescent="0.3">
      <c r="A423" s="20">
        <v>45119</v>
      </c>
      <c r="B423" s="23">
        <v>3530</v>
      </c>
      <c r="C423" s="3">
        <v>3646.8</v>
      </c>
      <c r="D423" s="3">
        <v>3511.5</v>
      </c>
      <c r="E423" s="3">
        <v>3603</v>
      </c>
      <c r="F423" s="4">
        <v>92983</v>
      </c>
      <c r="G423" s="2">
        <f t="shared" si="36"/>
        <v>1.6690887029642928E-2</v>
      </c>
      <c r="H423" s="2">
        <f t="shared" si="37"/>
        <v>1.6690887029642929</v>
      </c>
      <c r="I423" s="17">
        <f t="shared" si="38"/>
        <v>1.0166908870296429</v>
      </c>
      <c r="J423" s="20">
        <v>45119</v>
      </c>
      <c r="K423" s="38">
        <v>19497.45</v>
      </c>
      <c r="L423" s="2">
        <v>19507.7</v>
      </c>
      <c r="M423" s="2">
        <v>19361.75</v>
      </c>
      <c r="N423" s="2">
        <v>19384.3</v>
      </c>
      <c r="O423" s="2">
        <v>327941559</v>
      </c>
      <c r="P423" s="2">
        <f t="shared" si="39"/>
        <v>-2.8344496229308611E-3</v>
      </c>
      <c r="Q423" s="17">
        <f t="shared" si="40"/>
        <v>-0.28344496229308613</v>
      </c>
      <c r="R423" s="5">
        <f t="shared" si="41"/>
        <v>0.99716555037706911</v>
      </c>
    </row>
    <row r="424" spans="1:18" x14ac:dyDescent="0.3">
      <c r="A424" s="20">
        <v>45120</v>
      </c>
      <c r="B424" s="23">
        <v>3625</v>
      </c>
      <c r="C424" s="3">
        <v>3705</v>
      </c>
      <c r="D424" s="3">
        <v>3625</v>
      </c>
      <c r="E424" s="3">
        <v>3665.4</v>
      </c>
      <c r="F424" s="4">
        <v>42760</v>
      </c>
      <c r="G424" s="2">
        <f t="shared" si="36"/>
        <v>1.7318900915903438E-2</v>
      </c>
      <c r="H424" s="2">
        <f t="shared" si="37"/>
        <v>1.7318900915903439</v>
      </c>
      <c r="I424" s="17">
        <f t="shared" si="38"/>
        <v>1.0173189009159034</v>
      </c>
      <c r="J424" s="20">
        <v>45120</v>
      </c>
      <c r="K424" s="38">
        <v>19495.2</v>
      </c>
      <c r="L424" s="2">
        <v>19567</v>
      </c>
      <c r="M424" s="2">
        <v>19385.8</v>
      </c>
      <c r="N424" s="2">
        <v>19413.75</v>
      </c>
      <c r="O424" s="2">
        <v>310442517</v>
      </c>
      <c r="P424" s="2">
        <f t="shared" si="39"/>
        <v>1.5192707500400185E-3</v>
      </c>
      <c r="Q424" s="17">
        <f t="shared" si="40"/>
        <v>0.15192707500400185</v>
      </c>
      <c r="R424" s="5">
        <f t="shared" si="41"/>
        <v>1.00151927075004</v>
      </c>
    </row>
    <row r="425" spans="1:18" x14ac:dyDescent="0.3">
      <c r="A425" s="20">
        <v>45121</v>
      </c>
      <c r="B425" s="23">
        <v>3684.75</v>
      </c>
      <c r="C425" s="3">
        <v>3714.95</v>
      </c>
      <c r="D425" s="3">
        <v>3660.85</v>
      </c>
      <c r="E425" s="3">
        <v>3684.25</v>
      </c>
      <c r="F425" s="4">
        <v>32405</v>
      </c>
      <c r="G425" s="2">
        <f t="shared" si="36"/>
        <v>5.142685655044445E-3</v>
      </c>
      <c r="H425" s="2">
        <f t="shared" si="37"/>
        <v>0.51426856550444455</v>
      </c>
      <c r="I425" s="17">
        <f t="shared" si="38"/>
        <v>1.0051426856550445</v>
      </c>
      <c r="J425" s="20">
        <v>45121</v>
      </c>
      <c r="K425" s="38">
        <v>19493.45</v>
      </c>
      <c r="L425" s="2">
        <v>19595.349999999999</v>
      </c>
      <c r="M425" s="2">
        <v>19433.5</v>
      </c>
      <c r="N425" s="2">
        <v>19564.5</v>
      </c>
      <c r="O425" s="2">
        <v>291165841</v>
      </c>
      <c r="P425" s="2">
        <f t="shared" si="39"/>
        <v>7.7651149314274673E-3</v>
      </c>
      <c r="Q425" s="17">
        <f t="shared" si="40"/>
        <v>0.7765114931427467</v>
      </c>
      <c r="R425" s="5">
        <f t="shared" si="41"/>
        <v>1.0077651149314275</v>
      </c>
    </row>
    <row r="426" spans="1:18" x14ac:dyDescent="0.3">
      <c r="A426" s="20">
        <v>45124</v>
      </c>
      <c r="B426" s="23">
        <v>3693.45</v>
      </c>
      <c r="C426" s="3">
        <v>3724</v>
      </c>
      <c r="D426" s="3">
        <v>3655.15</v>
      </c>
      <c r="E426" s="3">
        <v>3681.4</v>
      </c>
      <c r="F426" s="4">
        <v>45565</v>
      </c>
      <c r="G426" s="2">
        <f t="shared" si="36"/>
        <v>-7.7356314039489971E-4</v>
      </c>
      <c r="H426" s="2">
        <f t="shared" si="37"/>
        <v>-7.7356314039489976E-2</v>
      </c>
      <c r="I426" s="17">
        <f t="shared" si="38"/>
        <v>0.9992264368596051</v>
      </c>
      <c r="J426" s="20">
        <v>45124</v>
      </c>
      <c r="K426" s="38">
        <v>19612.150000000001</v>
      </c>
      <c r="L426" s="2">
        <v>19731.849999999999</v>
      </c>
      <c r="M426" s="2">
        <v>19562.95</v>
      </c>
      <c r="N426" s="2">
        <v>19711.45</v>
      </c>
      <c r="O426" s="2">
        <v>268707894</v>
      </c>
      <c r="P426" s="2">
        <f t="shared" si="39"/>
        <v>7.511053183061194E-3</v>
      </c>
      <c r="Q426" s="17">
        <f t="shared" si="40"/>
        <v>0.75110531830611937</v>
      </c>
      <c r="R426" s="5">
        <f t="shared" si="41"/>
        <v>1.0075110531830611</v>
      </c>
    </row>
    <row r="427" spans="1:18" x14ac:dyDescent="0.3">
      <c r="A427" s="20">
        <v>45125</v>
      </c>
      <c r="B427" s="23">
        <v>3681</v>
      </c>
      <c r="C427" s="3">
        <v>3699.95</v>
      </c>
      <c r="D427" s="3">
        <v>3665</v>
      </c>
      <c r="E427" s="3">
        <v>3686.05</v>
      </c>
      <c r="F427" s="4">
        <v>28585</v>
      </c>
      <c r="G427" s="2">
        <f t="shared" si="36"/>
        <v>1.2631064269028333E-3</v>
      </c>
      <c r="H427" s="2">
        <f t="shared" si="37"/>
        <v>0.12631064269028333</v>
      </c>
      <c r="I427" s="17">
        <f t="shared" si="38"/>
        <v>1.0012631064269029</v>
      </c>
      <c r="J427" s="20">
        <v>45125</v>
      </c>
      <c r="K427" s="38">
        <v>19787.5</v>
      </c>
      <c r="L427" s="2">
        <v>19819.45</v>
      </c>
      <c r="M427" s="2">
        <v>19690.2</v>
      </c>
      <c r="N427" s="2">
        <v>19749.25</v>
      </c>
      <c r="O427" s="2">
        <v>286353897</v>
      </c>
      <c r="P427" s="2">
        <f t="shared" si="39"/>
        <v>1.9176671427012864E-3</v>
      </c>
      <c r="Q427" s="17">
        <f t="shared" si="40"/>
        <v>0.19176671427012865</v>
      </c>
      <c r="R427" s="5">
        <f t="shared" si="41"/>
        <v>1.0019176671427013</v>
      </c>
    </row>
    <row r="428" spans="1:18" x14ac:dyDescent="0.3">
      <c r="A428" s="20">
        <v>45126</v>
      </c>
      <c r="B428" s="23">
        <v>3699.8</v>
      </c>
      <c r="C428" s="3">
        <v>3715</v>
      </c>
      <c r="D428" s="3">
        <v>3673.65</v>
      </c>
      <c r="E428" s="3">
        <v>3699.55</v>
      </c>
      <c r="F428" s="4">
        <v>20008</v>
      </c>
      <c r="G428" s="2">
        <f t="shared" si="36"/>
        <v>3.6624571017756131E-3</v>
      </c>
      <c r="H428" s="2">
        <f t="shared" si="37"/>
        <v>0.3662457101775613</v>
      </c>
      <c r="I428" s="17">
        <f t="shared" si="38"/>
        <v>1.0036624571017756</v>
      </c>
      <c r="J428" s="20">
        <v>45126</v>
      </c>
      <c r="K428" s="38">
        <v>19802.95</v>
      </c>
      <c r="L428" s="2">
        <v>19851.7</v>
      </c>
      <c r="M428" s="2">
        <v>19727.45</v>
      </c>
      <c r="N428" s="2">
        <v>19833.150000000001</v>
      </c>
      <c r="O428" s="2">
        <v>259660464</v>
      </c>
      <c r="P428" s="2">
        <f t="shared" si="39"/>
        <v>4.248262592250412E-3</v>
      </c>
      <c r="Q428" s="17">
        <f t="shared" si="40"/>
        <v>0.42482625922504119</v>
      </c>
      <c r="R428" s="5">
        <f t="shared" si="41"/>
        <v>1.0042482625922504</v>
      </c>
    </row>
    <row r="429" spans="1:18" x14ac:dyDescent="0.3">
      <c r="A429" s="20">
        <v>45127</v>
      </c>
      <c r="B429" s="23">
        <v>3725</v>
      </c>
      <c r="C429" s="3">
        <v>3750</v>
      </c>
      <c r="D429" s="3">
        <v>3679.55</v>
      </c>
      <c r="E429" s="3">
        <v>3746.4</v>
      </c>
      <c r="F429" s="4">
        <v>36501</v>
      </c>
      <c r="G429" s="2">
        <f t="shared" si="36"/>
        <v>1.2663702342176727E-2</v>
      </c>
      <c r="H429" s="2">
        <f t="shared" si="37"/>
        <v>1.2663702342176726</v>
      </c>
      <c r="I429" s="17">
        <f t="shared" si="38"/>
        <v>1.0126637023421767</v>
      </c>
      <c r="J429" s="20">
        <v>45127</v>
      </c>
      <c r="K429" s="38">
        <v>19831.7</v>
      </c>
      <c r="L429" s="2">
        <v>19991.849999999999</v>
      </c>
      <c r="M429" s="2">
        <v>19758.400000000001</v>
      </c>
      <c r="N429" s="2">
        <v>19979.150000000001</v>
      </c>
      <c r="O429" s="2">
        <v>274698867</v>
      </c>
      <c r="P429" s="2">
        <f t="shared" si="39"/>
        <v>7.3614125844860745E-3</v>
      </c>
      <c r="Q429" s="17">
        <f t="shared" si="40"/>
        <v>0.73614125844860745</v>
      </c>
      <c r="R429" s="5">
        <f t="shared" si="41"/>
        <v>1.0073614125844861</v>
      </c>
    </row>
    <row r="430" spans="1:18" x14ac:dyDescent="0.3">
      <c r="A430" s="20">
        <v>45128</v>
      </c>
      <c r="B430" s="23">
        <v>3746.4</v>
      </c>
      <c r="C430" s="3">
        <v>3809.2</v>
      </c>
      <c r="D430" s="3">
        <v>3721.2</v>
      </c>
      <c r="E430" s="3">
        <v>3775.95</v>
      </c>
      <c r="F430" s="4">
        <v>52376</v>
      </c>
      <c r="G430" s="2">
        <f t="shared" si="36"/>
        <v>7.8875720691863466E-3</v>
      </c>
      <c r="H430" s="2">
        <f t="shared" si="37"/>
        <v>0.7887572069186346</v>
      </c>
      <c r="I430" s="17">
        <f t="shared" si="38"/>
        <v>1.0078875720691864</v>
      </c>
      <c r="J430" s="20">
        <v>45128</v>
      </c>
      <c r="K430" s="38">
        <v>19800.45</v>
      </c>
      <c r="L430" s="2">
        <v>19887.400000000001</v>
      </c>
      <c r="M430" s="2">
        <v>19700</v>
      </c>
      <c r="N430" s="2">
        <v>19745</v>
      </c>
      <c r="O430" s="2">
        <v>312461795</v>
      </c>
      <c r="P430" s="2">
        <f t="shared" si="39"/>
        <v>-1.1719717805812631E-2</v>
      </c>
      <c r="Q430" s="17">
        <f t="shared" si="40"/>
        <v>-1.1719717805812631</v>
      </c>
      <c r="R430" s="5">
        <f t="shared" si="41"/>
        <v>0.9882802821941874</v>
      </c>
    </row>
    <row r="431" spans="1:18" x14ac:dyDescent="0.3">
      <c r="A431" s="20">
        <v>45131</v>
      </c>
      <c r="B431" s="23">
        <v>3800</v>
      </c>
      <c r="C431" s="3">
        <v>3811</v>
      </c>
      <c r="D431" s="3">
        <v>3707.05</v>
      </c>
      <c r="E431" s="3">
        <v>3764.35</v>
      </c>
      <c r="F431" s="4">
        <v>31177</v>
      </c>
      <c r="G431" s="2">
        <f t="shared" si="36"/>
        <v>-3.0720745772586794E-3</v>
      </c>
      <c r="H431" s="2">
        <f t="shared" si="37"/>
        <v>-0.30720745772586794</v>
      </c>
      <c r="I431" s="17">
        <f t="shared" si="38"/>
        <v>0.99692792542274133</v>
      </c>
      <c r="J431" s="20">
        <v>45131</v>
      </c>
      <c r="K431" s="38">
        <v>19748.45</v>
      </c>
      <c r="L431" s="2">
        <v>19782.75</v>
      </c>
      <c r="M431" s="2">
        <v>19658.3</v>
      </c>
      <c r="N431" s="2">
        <v>19672.349999999999</v>
      </c>
      <c r="O431" s="2">
        <v>265562151</v>
      </c>
      <c r="P431" s="2">
        <f t="shared" si="39"/>
        <v>-3.6794125094961488E-3</v>
      </c>
      <c r="Q431" s="17">
        <f t="shared" si="40"/>
        <v>-0.36794125094961488</v>
      </c>
      <c r="R431" s="5">
        <f t="shared" si="41"/>
        <v>0.9963205874905039</v>
      </c>
    </row>
    <row r="432" spans="1:18" x14ac:dyDescent="0.3">
      <c r="A432" s="20">
        <v>45132</v>
      </c>
      <c r="B432" s="23">
        <v>3784.2</v>
      </c>
      <c r="C432" s="3">
        <v>3805</v>
      </c>
      <c r="D432" s="3">
        <v>3760.05</v>
      </c>
      <c r="E432" s="3">
        <v>3779.65</v>
      </c>
      <c r="F432" s="4">
        <v>53038</v>
      </c>
      <c r="G432" s="2">
        <f t="shared" si="36"/>
        <v>4.0644467172287861E-3</v>
      </c>
      <c r="H432" s="2">
        <f t="shared" si="37"/>
        <v>0.40644467172287863</v>
      </c>
      <c r="I432" s="17">
        <f t="shared" si="38"/>
        <v>1.0040644467172288</v>
      </c>
      <c r="J432" s="20">
        <v>45132</v>
      </c>
      <c r="K432" s="38">
        <v>19729.349999999999</v>
      </c>
      <c r="L432" s="2">
        <v>19729.349999999999</v>
      </c>
      <c r="M432" s="2">
        <v>19615.95</v>
      </c>
      <c r="N432" s="2">
        <v>19680.599999999999</v>
      </c>
      <c r="O432" s="2">
        <v>369653496</v>
      </c>
      <c r="P432" s="2">
        <f t="shared" si="39"/>
        <v>4.1937033450502868E-4</v>
      </c>
      <c r="Q432" s="17">
        <f t="shared" si="40"/>
        <v>4.193703345050287E-2</v>
      </c>
      <c r="R432" s="5">
        <f t="shared" si="41"/>
        <v>1.000419370334505</v>
      </c>
    </row>
    <row r="433" spans="1:18" x14ac:dyDescent="0.3">
      <c r="A433" s="20">
        <v>45133</v>
      </c>
      <c r="B433" s="23">
        <v>3800</v>
      </c>
      <c r="C433" s="3">
        <v>3847.2</v>
      </c>
      <c r="D433" s="3">
        <v>3796.15</v>
      </c>
      <c r="E433" s="3">
        <v>3831.45</v>
      </c>
      <c r="F433" s="4">
        <v>49364</v>
      </c>
      <c r="G433" s="2">
        <f t="shared" si="36"/>
        <v>1.3704972682655728E-2</v>
      </c>
      <c r="H433" s="2">
        <f t="shared" si="37"/>
        <v>1.3704972682655727</v>
      </c>
      <c r="I433" s="17">
        <f t="shared" si="38"/>
        <v>1.0137049726826557</v>
      </c>
      <c r="J433" s="20">
        <v>45133</v>
      </c>
      <c r="K433" s="38">
        <v>19733.349999999999</v>
      </c>
      <c r="L433" s="2">
        <v>19825.599999999999</v>
      </c>
      <c r="M433" s="2">
        <v>19716.7</v>
      </c>
      <c r="N433" s="2">
        <v>19778.3</v>
      </c>
      <c r="O433" s="2">
        <v>244747425</v>
      </c>
      <c r="P433" s="2">
        <f t="shared" si="39"/>
        <v>4.9642795443228726E-3</v>
      </c>
      <c r="Q433" s="17">
        <f t="shared" si="40"/>
        <v>0.49642795443228727</v>
      </c>
      <c r="R433" s="5">
        <f t="shared" si="41"/>
        <v>1.0049642795443228</v>
      </c>
    </row>
    <row r="434" spans="1:18" x14ac:dyDescent="0.3">
      <c r="A434" s="20">
        <v>45134</v>
      </c>
      <c r="B434" s="23">
        <v>3839.95</v>
      </c>
      <c r="C434" s="3">
        <v>3857</v>
      </c>
      <c r="D434" s="3">
        <v>3824.5</v>
      </c>
      <c r="E434" s="3">
        <v>3840.55</v>
      </c>
      <c r="F434" s="4">
        <v>33906</v>
      </c>
      <c r="G434" s="2">
        <f t="shared" si="36"/>
        <v>2.3750799305746815E-3</v>
      </c>
      <c r="H434" s="2">
        <f t="shared" si="37"/>
        <v>0.23750799305746814</v>
      </c>
      <c r="I434" s="17">
        <f t="shared" si="38"/>
        <v>1.0023750799305746</v>
      </c>
      <c r="J434" s="20">
        <v>45134</v>
      </c>
      <c r="K434" s="38">
        <v>19850.900000000001</v>
      </c>
      <c r="L434" s="2">
        <v>19867.55</v>
      </c>
      <c r="M434" s="2">
        <v>19603.55</v>
      </c>
      <c r="N434" s="2">
        <v>19659.900000000001</v>
      </c>
      <c r="O434" s="2">
        <v>334891351</v>
      </c>
      <c r="P434" s="2">
        <f t="shared" si="39"/>
        <v>-5.9863587871555098E-3</v>
      </c>
      <c r="Q434" s="17">
        <f t="shared" si="40"/>
        <v>-0.59863587871555102</v>
      </c>
      <c r="R434" s="5">
        <f t="shared" si="41"/>
        <v>0.99401364121284452</v>
      </c>
    </row>
    <row r="435" spans="1:18" x14ac:dyDescent="0.3">
      <c r="A435" s="20">
        <v>45135</v>
      </c>
      <c r="B435" s="23">
        <v>3850</v>
      </c>
      <c r="C435" s="3">
        <v>3864.95</v>
      </c>
      <c r="D435" s="3">
        <v>3801.1</v>
      </c>
      <c r="E435" s="3">
        <v>3814.95</v>
      </c>
      <c r="F435" s="4">
        <v>85555</v>
      </c>
      <c r="G435" s="2">
        <f t="shared" si="36"/>
        <v>-6.6657119423000257E-3</v>
      </c>
      <c r="H435" s="2">
        <f t="shared" si="37"/>
        <v>-0.66657119423000255</v>
      </c>
      <c r="I435" s="17">
        <f t="shared" si="38"/>
        <v>0.99333428805769997</v>
      </c>
      <c r="J435" s="20">
        <v>45135</v>
      </c>
      <c r="K435" s="38">
        <v>19659.75</v>
      </c>
      <c r="L435" s="2">
        <v>19695.900000000001</v>
      </c>
      <c r="M435" s="2">
        <v>19563.099999999999</v>
      </c>
      <c r="N435" s="2">
        <v>19646.05</v>
      </c>
      <c r="O435" s="2">
        <v>258671382</v>
      </c>
      <c r="P435" s="2">
        <f t="shared" si="39"/>
        <v>-7.0447967690589379E-4</v>
      </c>
      <c r="Q435" s="17">
        <f t="shared" si="40"/>
        <v>-7.0447967690589378E-2</v>
      </c>
      <c r="R435" s="5">
        <f t="shared" si="41"/>
        <v>0.9992955203230941</v>
      </c>
    </row>
    <row r="436" spans="1:18" x14ac:dyDescent="0.3">
      <c r="A436" s="20">
        <v>45138</v>
      </c>
      <c r="B436" s="23">
        <v>3822.55</v>
      </c>
      <c r="C436" s="3">
        <v>3855</v>
      </c>
      <c r="D436" s="3">
        <v>3762</v>
      </c>
      <c r="E436" s="3">
        <v>3800.55</v>
      </c>
      <c r="F436" s="4">
        <v>61471</v>
      </c>
      <c r="G436" s="2">
        <f t="shared" si="36"/>
        <v>-3.7746235206227176E-3</v>
      </c>
      <c r="H436" s="2">
        <f t="shared" si="37"/>
        <v>-0.37746235206227174</v>
      </c>
      <c r="I436" s="17">
        <f t="shared" si="38"/>
        <v>0.99622537647937726</v>
      </c>
      <c r="J436" s="20">
        <v>45138</v>
      </c>
      <c r="K436" s="38">
        <v>19666.349999999999</v>
      </c>
      <c r="L436" s="2">
        <v>19772.75</v>
      </c>
      <c r="M436" s="2">
        <v>19597.599999999999</v>
      </c>
      <c r="N436" s="2">
        <v>19753.8</v>
      </c>
      <c r="O436" s="2">
        <v>295053318</v>
      </c>
      <c r="P436" s="2">
        <f t="shared" si="39"/>
        <v>5.4845630546598431E-3</v>
      </c>
      <c r="Q436" s="17">
        <f t="shared" si="40"/>
        <v>0.54845630546598434</v>
      </c>
      <c r="R436" s="5">
        <f t="shared" si="41"/>
        <v>1.0054845630546598</v>
      </c>
    </row>
    <row r="437" spans="1:18" x14ac:dyDescent="0.3">
      <c r="A437" s="20">
        <v>45139</v>
      </c>
      <c r="B437" s="23">
        <v>3802.2</v>
      </c>
      <c r="C437" s="3">
        <v>3850</v>
      </c>
      <c r="D437" s="3">
        <v>3802.2</v>
      </c>
      <c r="E437" s="3">
        <v>3848.55</v>
      </c>
      <c r="F437" s="4">
        <v>28283</v>
      </c>
      <c r="G437" s="2">
        <f t="shared" si="36"/>
        <v>1.2629750957098314E-2</v>
      </c>
      <c r="H437" s="2">
        <f t="shared" si="37"/>
        <v>1.2629750957098314</v>
      </c>
      <c r="I437" s="17">
        <f t="shared" si="38"/>
        <v>1.0126297509570983</v>
      </c>
      <c r="J437" s="20">
        <v>45139</v>
      </c>
      <c r="K437" s="38">
        <v>19784</v>
      </c>
      <c r="L437" s="2">
        <v>19795.599999999999</v>
      </c>
      <c r="M437" s="2">
        <v>19704.599999999999</v>
      </c>
      <c r="N437" s="2">
        <v>19733.55</v>
      </c>
      <c r="O437" s="2">
        <v>298048161</v>
      </c>
      <c r="P437" s="2">
        <f t="shared" si="39"/>
        <v>-1.0251192175682654E-3</v>
      </c>
      <c r="Q437" s="17">
        <f t="shared" si="40"/>
        <v>-0.10251192175682654</v>
      </c>
      <c r="R437" s="5">
        <f t="shared" si="41"/>
        <v>0.99897488078243168</v>
      </c>
    </row>
    <row r="438" spans="1:18" x14ac:dyDescent="0.3">
      <c r="A438" s="20">
        <v>45140</v>
      </c>
      <c r="B438" s="23">
        <v>3859.95</v>
      </c>
      <c r="C438" s="3">
        <v>3890</v>
      </c>
      <c r="D438" s="3">
        <v>3824</v>
      </c>
      <c r="E438" s="3">
        <v>3879</v>
      </c>
      <c r="F438" s="4">
        <v>83593</v>
      </c>
      <c r="G438" s="2">
        <f t="shared" si="36"/>
        <v>7.9120707799040721E-3</v>
      </c>
      <c r="H438" s="2">
        <f t="shared" si="37"/>
        <v>0.79120707799040724</v>
      </c>
      <c r="I438" s="17">
        <f t="shared" si="38"/>
        <v>1.0079120707799041</v>
      </c>
      <c r="J438" s="20">
        <v>45140</v>
      </c>
      <c r="K438" s="38">
        <v>19655.400000000001</v>
      </c>
      <c r="L438" s="2">
        <v>19678.25</v>
      </c>
      <c r="M438" s="2">
        <v>19423.55</v>
      </c>
      <c r="N438" s="2">
        <v>19526.55</v>
      </c>
      <c r="O438" s="2">
        <v>290666798</v>
      </c>
      <c r="P438" s="2">
        <f t="shared" si="39"/>
        <v>-1.0489749690248334E-2</v>
      </c>
      <c r="Q438" s="17">
        <f t="shared" si="40"/>
        <v>-1.0489749690248333</v>
      </c>
      <c r="R438" s="5">
        <f t="shared" si="41"/>
        <v>0.9895102503097517</v>
      </c>
    </row>
    <row r="439" spans="1:18" x14ac:dyDescent="0.3">
      <c r="A439" s="20">
        <v>45141</v>
      </c>
      <c r="B439" s="23">
        <v>3888</v>
      </c>
      <c r="C439" s="3">
        <v>3912.7</v>
      </c>
      <c r="D439" s="3">
        <v>3758.05</v>
      </c>
      <c r="E439" s="3">
        <v>3797.95</v>
      </c>
      <c r="F439" s="4">
        <v>58559</v>
      </c>
      <c r="G439" s="2">
        <f t="shared" si="36"/>
        <v>-2.0894560453725234E-2</v>
      </c>
      <c r="H439" s="2">
        <f t="shared" si="37"/>
        <v>-2.0894560453725233</v>
      </c>
      <c r="I439" s="17">
        <f t="shared" si="38"/>
        <v>0.97910543954627471</v>
      </c>
      <c r="J439" s="20">
        <v>45141</v>
      </c>
      <c r="K439" s="38">
        <v>19463.75</v>
      </c>
      <c r="L439" s="2">
        <v>19537.650000000001</v>
      </c>
      <c r="M439" s="2">
        <v>19296.45</v>
      </c>
      <c r="N439" s="2">
        <v>19381.650000000001</v>
      </c>
      <c r="O439" s="2">
        <v>315688612</v>
      </c>
      <c r="P439" s="2">
        <f t="shared" si="39"/>
        <v>-7.4206657089961013E-3</v>
      </c>
      <c r="Q439" s="17">
        <f t="shared" si="40"/>
        <v>-0.74206657089961015</v>
      </c>
      <c r="R439" s="5">
        <f t="shared" si="41"/>
        <v>0.99257933429100387</v>
      </c>
    </row>
    <row r="440" spans="1:18" x14ac:dyDescent="0.3">
      <c r="A440" s="20">
        <v>45142</v>
      </c>
      <c r="B440" s="23">
        <v>3770.15</v>
      </c>
      <c r="C440" s="3">
        <v>3860.8</v>
      </c>
      <c r="D440" s="3">
        <v>3768.25</v>
      </c>
      <c r="E440" s="3">
        <v>3851.85</v>
      </c>
      <c r="F440" s="4">
        <v>38815</v>
      </c>
      <c r="G440" s="2">
        <f t="shared" si="36"/>
        <v>1.4191866664911358E-2</v>
      </c>
      <c r="H440" s="2">
        <f t="shared" si="37"/>
        <v>1.4191866664911357</v>
      </c>
      <c r="I440" s="17">
        <f t="shared" si="38"/>
        <v>1.0141918666649115</v>
      </c>
      <c r="J440" s="20">
        <v>45142</v>
      </c>
      <c r="K440" s="38">
        <v>19462.8</v>
      </c>
      <c r="L440" s="2">
        <v>19538.849999999999</v>
      </c>
      <c r="M440" s="2">
        <v>19436.45</v>
      </c>
      <c r="N440" s="2">
        <v>19517</v>
      </c>
      <c r="O440" s="2">
        <v>280799561</v>
      </c>
      <c r="P440" s="2">
        <f t="shared" si="39"/>
        <v>6.9834095652330187E-3</v>
      </c>
      <c r="Q440" s="17">
        <f t="shared" si="40"/>
        <v>0.69834095652330186</v>
      </c>
      <c r="R440" s="5">
        <f t="shared" si="41"/>
        <v>1.006983409565233</v>
      </c>
    </row>
    <row r="441" spans="1:18" x14ac:dyDescent="0.3">
      <c r="A441" s="20">
        <v>45145</v>
      </c>
      <c r="B441" s="23">
        <v>3875</v>
      </c>
      <c r="C441" s="3">
        <v>3890</v>
      </c>
      <c r="D441" s="3">
        <v>3852.05</v>
      </c>
      <c r="E441" s="3">
        <v>3880.1</v>
      </c>
      <c r="F441" s="4">
        <v>23408</v>
      </c>
      <c r="G441" s="2">
        <f t="shared" si="36"/>
        <v>7.3341381414125679E-3</v>
      </c>
      <c r="H441" s="2">
        <f t="shared" si="37"/>
        <v>0.73341381414125684</v>
      </c>
      <c r="I441" s="17">
        <f t="shared" si="38"/>
        <v>1.0073341381414125</v>
      </c>
      <c r="J441" s="20">
        <v>45145</v>
      </c>
      <c r="K441" s="38">
        <v>19576.849999999999</v>
      </c>
      <c r="L441" s="2">
        <v>19620.45</v>
      </c>
      <c r="M441" s="2">
        <v>19524.8</v>
      </c>
      <c r="N441" s="2">
        <v>19597.3</v>
      </c>
      <c r="O441" s="2">
        <v>216586074</v>
      </c>
      <c r="P441" s="2">
        <f t="shared" si="39"/>
        <v>4.1143618383972574E-3</v>
      </c>
      <c r="Q441" s="17">
        <f t="shared" si="40"/>
        <v>0.41143618383972574</v>
      </c>
      <c r="R441" s="5">
        <f t="shared" si="41"/>
        <v>1.0041143618383972</v>
      </c>
    </row>
    <row r="442" spans="1:18" x14ac:dyDescent="0.3">
      <c r="A442" s="20">
        <v>45146</v>
      </c>
      <c r="B442" s="23">
        <v>3886.3</v>
      </c>
      <c r="C442" s="3">
        <v>3915.9</v>
      </c>
      <c r="D442" s="3">
        <v>3852.25</v>
      </c>
      <c r="E442" s="3">
        <v>3891.5</v>
      </c>
      <c r="F442" s="4">
        <v>243082</v>
      </c>
      <c r="G442" s="2">
        <f t="shared" si="36"/>
        <v>2.9380686064792378E-3</v>
      </c>
      <c r="H442" s="2">
        <f t="shared" si="37"/>
        <v>0.29380686064792377</v>
      </c>
      <c r="I442" s="17">
        <f t="shared" si="38"/>
        <v>1.0029380686064793</v>
      </c>
      <c r="J442" s="20">
        <v>45146</v>
      </c>
      <c r="K442" s="38">
        <v>19627.2</v>
      </c>
      <c r="L442" s="2">
        <v>19634.400000000001</v>
      </c>
      <c r="M442" s="2">
        <v>19533.099999999999</v>
      </c>
      <c r="N442" s="2">
        <v>19570.849999999999</v>
      </c>
      <c r="O442" s="2">
        <v>260294052</v>
      </c>
      <c r="P442" s="2">
        <f t="shared" si="39"/>
        <v>-1.3496757206350226E-3</v>
      </c>
      <c r="Q442" s="17">
        <f t="shared" si="40"/>
        <v>-0.13496757206350227</v>
      </c>
      <c r="R442" s="5">
        <f t="shared" si="41"/>
        <v>0.99865032427936495</v>
      </c>
    </row>
    <row r="443" spans="1:18" x14ac:dyDescent="0.3">
      <c r="A443" s="20">
        <v>45147</v>
      </c>
      <c r="B443" s="23">
        <v>3880</v>
      </c>
      <c r="C443" s="3">
        <v>3970</v>
      </c>
      <c r="D443" s="3">
        <v>3877.65</v>
      </c>
      <c r="E443" s="3">
        <v>3955.65</v>
      </c>
      <c r="F443" s="4">
        <v>57503</v>
      </c>
      <c r="G443" s="2">
        <f t="shared" si="36"/>
        <v>1.6484646023384321E-2</v>
      </c>
      <c r="H443" s="2">
        <f t="shared" si="37"/>
        <v>1.6484646023384322</v>
      </c>
      <c r="I443" s="17">
        <f t="shared" si="38"/>
        <v>1.0164846460233843</v>
      </c>
      <c r="J443" s="20">
        <v>45147</v>
      </c>
      <c r="K443" s="38">
        <v>19578.8</v>
      </c>
      <c r="L443" s="2">
        <v>19645.5</v>
      </c>
      <c r="M443" s="2">
        <v>19467.5</v>
      </c>
      <c r="N443" s="2">
        <v>19632.55</v>
      </c>
      <c r="O443" s="2">
        <v>266495074</v>
      </c>
      <c r="P443" s="2">
        <f t="shared" si="39"/>
        <v>3.1526479432421551E-3</v>
      </c>
      <c r="Q443" s="17">
        <f t="shared" si="40"/>
        <v>0.3152647943242155</v>
      </c>
      <c r="R443" s="5">
        <f t="shared" si="41"/>
        <v>1.0031526479432422</v>
      </c>
    </row>
    <row r="444" spans="1:18" x14ac:dyDescent="0.3">
      <c r="A444" s="20">
        <v>45148</v>
      </c>
      <c r="B444" s="23">
        <v>3970</v>
      </c>
      <c r="C444" s="3">
        <v>4125</v>
      </c>
      <c r="D444" s="3">
        <v>3956.05</v>
      </c>
      <c r="E444" s="3">
        <v>4107.45</v>
      </c>
      <c r="F444" s="4">
        <v>119778</v>
      </c>
      <c r="G444" s="2">
        <f t="shared" si="36"/>
        <v>3.8375488225702407E-2</v>
      </c>
      <c r="H444" s="2">
        <f t="shared" si="37"/>
        <v>3.8375488225702408</v>
      </c>
      <c r="I444" s="17">
        <f t="shared" si="38"/>
        <v>1.0383754882257024</v>
      </c>
      <c r="J444" s="20">
        <v>45148</v>
      </c>
      <c r="K444" s="38">
        <v>19605.55</v>
      </c>
      <c r="L444" s="2">
        <v>19623.599999999999</v>
      </c>
      <c r="M444" s="2">
        <v>19495.400000000001</v>
      </c>
      <c r="N444" s="2">
        <v>19543.099999999999</v>
      </c>
      <c r="O444" s="2">
        <v>312193785</v>
      </c>
      <c r="P444" s="2">
        <f t="shared" si="39"/>
        <v>-4.5562089489139587E-3</v>
      </c>
      <c r="Q444" s="17">
        <f t="shared" si="40"/>
        <v>-0.45562089489139584</v>
      </c>
      <c r="R444" s="5">
        <f t="shared" si="41"/>
        <v>0.99544379105108605</v>
      </c>
    </row>
    <row r="445" spans="1:18" x14ac:dyDescent="0.3">
      <c r="A445" s="20">
        <v>45149</v>
      </c>
      <c r="B445" s="23">
        <v>4130</v>
      </c>
      <c r="C445" s="3">
        <v>4190</v>
      </c>
      <c r="D445" s="3">
        <v>4040</v>
      </c>
      <c r="E445" s="3">
        <v>4073.65</v>
      </c>
      <c r="F445" s="4">
        <v>45658</v>
      </c>
      <c r="G445" s="2">
        <f t="shared" si="36"/>
        <v>-8.2289498350557478E-3</v>
      </c>
      <c r="H445" s="2">
        <f t="shared" si="37"/>
        <v>-0.82289498350557477</v>
      </c>
      <c r="I445" s="17">
        <f t="shared" si="38"/>
        <v>0.99177105016494427</v>
      </c>
      <c r="J445" s="20">
        <v>45149</v>
      </c>
      <c r="K445" s="38">
        <v>19554.25</v>
      </c>
      <c r="L445" s="2">
        <v>19557.75</v>
      </c>
      <c r="M445" s="2">
        <v>19412.75</v>
      </c>
      <c r="N445" s="2">
        <v>19428.3</v>
      </c>
      <c r="O445" s="2">
        <v>235524048</v>
      </c>
      <c r="P445" s="2">
        <f t="shared" si="39"/>
        <v>-5.8741960077981119E-3</v>
      </c>
      <c r="Q445" s="17">
        <f t="shared" si="40"/>
        <v>-0.58741960077981115</v>
      </c>
      <c r="R445" s="5">
        <f t="shared" si="41"/>
        <v>0.99412580399220185</v>
      </c>
    </row>
    <row r="446" spans="1:18" x14ac:dyDescent="0.3">
      <c r="A446" s="20">
        <v>45152</v>
      </c>
      <c r="B446" s="23">
        <v>4107.8999999999996</v>
      </c>
      <c r="C446" s="3">
        <v>4193.8</v>
      </c>
      <c r="D446" s="3">
        <v>4052.55</v>
      </c>
      <c r="E446" s="3">
        <v>4162.25</v>
      </c>
      <c r="F446" s="4">
        <v>46296</v>
      </c>
      <c r="G446" s="2">
        <f t="shared" si="36"/>
        <v>2.1749536656315568E-2</v>
      </c>
      <c r="H446" s="2">
        <f t="shared" si="37"/>
        <v>2.1749536656315569</v>
      </c>
      <c r="I446" s="17">
        <f t="shared" si="38"/>
        <v>1.0217495366563156</v>
      </c>
      <c r="J446" s="20">
        <v>45152</v>
      </c>
      <c r="K446" s="38">
        <v>19383.95</v>
      </c>
      <c r="L446" s="2">
        <v>19465.849999999999</v>
      </c>
      <c r="M446" s="2">
        <v>19257.900000000001</v>
      </c>
      <c r="N446" s="2">
        <v>19434.55</v>
      </c>
      <c r="O446" s="2">
        <v>243850815</v>
      </c>
      <c r="P446" s="2">
        <f t="shared" si="39"/>
        <v>3.2169567074834135E-4</v>
      </c>
      <c r="Q446" s="17">
        <f t="shared" si="40"/>
        <v>3.2169567074834135E-2</v>
      </c>
      <c r="R446" s="5">
        <f t="shared" si="41"/>
        <v>1.0003216956707484</v>
      </c>
    </row>
    <row r="447" spans="1:18" x14ac:dyDescent="0.3">
      <c r="A447" s="20">
        <v>45154</v>
      </c>
      <c r="B447" s="23">
        <v>4184.3999999999996</v>
      </c>
      <c r="C447" s="3">
        <v>4290.5</v>
      </c>
      <c r="D447" s="3">
        <v>4150</v>
      </c>
      <c r="E447" s="3">
        <v>4264.55</v>
      </c>
      <c r="F447" s="4">
        <v>62148</v>
      </c>
      <c r="G447" s="2">
        <f t="shared" si="36"/>
        <v>2.4578052735900097E-2</v>
      </c>
      <c r="H447" s="2">
        <f t="shared" si="37"/>
        <v>2.4578052735900098</v>
      </c>
      <c r="I447" s="17">
        <f t="shared" si="38"/>
        <v>1.0245780527359001</v>
      </c>
      <c r="J447" s="20">
        <v>45154</v>
      </c>
      <c r="K447" s="38">
        <v>19369</v>
      </c>
      <c r="L447" s="2">
        <v>19482.75</v>
      </c>
      <c r="M447" s="2">
        <v>19317.2</v>
      </c>
      <c r="N447" s="2">
        <v>19465</v>
      </c>
      <c r="O447" s="2">
        <v>226627230</v>
      </c>
      <c r="P447" s="2">
        <f t="shared" si="39"/>
        <v>1.5667972759853318E-3</v>
      </c>
      <c r="Q447" s="17">
        <f t="shared" si="40"/>
        <v>0.15667972759853319</v>
      </c>
      <c r="R447" s="5">
        <f t="shared" si="41"/>
        <v>1.0015667972759854</v>
      </c>
    </row>
    <row r="448" spans="1:18" x14ac:dyDescent="0.3">
      <c r="A448" s="20">
        <v>45155</v>
      </c>
      <c r="B448" s="23">
        <v>4285</v>
      </c>
      <c r="C448" s="3">
        <v>4397.8</v>
      </c>
      <c r="D448" s="3">
        <v>4252.55</v>
      </c>
      <c r="E448" s="3">
        <v>4344.45</v>
      </c>
      <c r="F448" s="4">
        <v>60645</v>
      </c>
      <c r="G448" s="2">
        <f t="shared" si="36"/>
        <v>1.8735857241678401E-2</v>
      </c>
      <c r="H448" s="2">
        <f t="shared" si="37"/>
        <v>1.8735857241678402</v>
      </c>
      <c r="I448" s="17">
        <f t="shared" si="38"/>
        <v>1.0187358572416785</v>
      </c>
      <c r="J448" s="20">
        <v>45155</v>
      </c>
      <c r="K448" s="38">
        <v>19450.55</v>
      </c>
      <c r="L448" s="2">
        <v>19461.55</v>
      </c>
      <c r="M448" s="2">
        <v>19326.25</v>
      </c>
      <c r="N448" s="2">
        <v>19365.25</v>
      </c>
      <c r="O448" s="2">
        <v>268663456</v>
      </c>
      <c r="P448" s="2">
        <f t="shared" si="39"/>
        <v>-5.124582584125353E-3</v>
      </c>
      <c r="Q448" s="17">
        <f t="shared" si="40"/>
        <v>-0.51245825841253534</v>
      </c>
      <c r="R448" s="5">
        <f t="shared" si="41"/>
        <v>0.9948754174158746</v>
      </c>
    </row>
    <row r="449" spans="1:18" x14ac:dyDescent="0.3">
      <c r="A449" s="20">
        <v>45156</v>
      </c>
      <c r="B449" s="23">
        <v>4344.45</v>
      </c>
      <c r="C449" s="3">
        <v>4410</v>
      </c>
      <c r="D449" s="3">
        <v>4282.55</v>
      </c>
      <c r="E449" s="3">
        <v>4348.6499999999996</v>
      </c>
      <c r="F449" s="4">
        <v>49407</v>
      </c>
      <c r="G449" s="2">
        <f t="shared" si="36"/>
        <v>9.66750681904457E-4</v>
      </c>
      <c r="H449" s="2">
        <f t="shared" si="37"/>
        <v>9.6675068190445704E-2</v>
      </c>
      <c r="I449" s="17">
        <f t="shared" si="38"/>
        <v>1.0009667506819044</v>
      </c>
      <c r="J449" s="20">
        <v>45156</v>
      </c>
      <c r="K449" s="38">
        <v>19301.75</v>
      </c>
      <c r="L449" s="2">
        <v>19373.8</v>
      </c>
      <c r="M449" s="2">
        <v>19253.599999999999</v>
      </c>
      <c r="N449" s="2">
        <v>19310.150000000001</v>
      </c>
      <c r="O449" s="2">
        <v>256142364</v>
      </c>
      <c r="P449" s="2">
        <f t="shared" si="39"/>
        <v>-2.8453027975367498E-3</v>
      </c>
      <c r="Q449" s="17">
        <f t="shared" si="40"/>
        <v>-0.28453027975367501</v>
      </c>
      <c r="R449" s="5">
        <f t="shared" si="41"/>
        <v>0.9971546972024633</v>
      </c>
    </row>
    <row r="450" spans="1:18" x14ac:dyDescent="0.3">
      <c r="A450" s="20">
        <v>45159</v>
      </c>
      <c r="B450" s="23">
        <v>4374.8999999999996</v>
      </c>
      <c r="C450" s="3">
        <v>4450</v>
      </c>
      <c r="D450" s="3">
        <v>4285</v>
      </c>
      <c r="E450" s="3">
        <v>4364.1000000000004</v>
      </c>
      <c r="F450" s="4">
        <v>61692</v>
      </c>
      <c r="G450" s="2">
        <f t="shared" si="36"/>
        <v>3.5528267393330642E-3</v>
      </c>
      <c r="H450" s="2">
        <f t="shared" si="37"/>
        <v>0.35528267393330643</v>
      </c>
      <c r="I450" s="17">
        <f t="shared" si="38"/>
        <v>1.003552826739333</v>
      </c>
      <c r="J450" s="20">
        <v>45159</v>
      </c>
      <c r="K450" s="38">
        <v>19320.650000000001</v>
      </c>
      <c r="L450" s="2">
        <v>19425.95</v>
      </c>
      <c r="M450" s="2">
        <v>19296.3</v>
      </c>
      <c r="N450" s="2">
        <v>19393.599999999999</v>
      </c>
      <c r="O450" s="2">
        <v>262589133</v>
      </c>
      <c r="P450" s="2">
        <f t="shared" si="39"/>
        <v>4.3215614586109936E-3</v>
      </c>
      <c r="Q450" s="17">
        <f t="shared" si="40"/>
        <v>0.43215614586109935</v>
      </c>
      <c r="R450" s="5">
        <f t="shared" si="41"/>
        <v>1.004321561458611</v>
      </c>
    </row>
    <row r="451" spans="1:18" x14ac:dyDescent="0.3">
      <c r="A451" s="20">
        <v>45160</v>
      </c>
      <c r="B451" s="23">
        <v>4367.1000000000004</v>
      </c>
      <c r="C451" s="3">
        <v>4387.1000000000004</v>
      </c>
      <c r="D451" s="3">
        <v>4285</v>
      </c>
      <c r="E451" s="3">
        <v>4359.3999999999996</v>
      </c>
      <c r="F451" s="4">
        <v>234829</v>
      </c>
      <c r="G451" s="2">
        <f t="shared" si="36"/>
        <v>-1.0769689053873027E-3</v>
      </c>
      <c r="H451" s="2">
        <f t="shared" si="37"/>
        <v>-0.10769689053873027</v>
      </c>
      <c r="I451" s="17">
        <f t="shared" si="38"/>
        <v>0.99892303109461267</v>
      </c>
      <c r="J451" s="20">
        <v>45160</v>
      </c>
      <c r="K451" s="38">
        <v>19417.099999999999</v>
      </c>
      <c r="L451" s="2">
        <v>19443.5</v>
      </c>
      <c r="M451" s="2">
        <v>19381.3</v>
      </c>
      <c r="N451" s="2">
        <v>19396.45</v>
      </c>
      <c r="O451" s="2">
        <v>208704354</v>
      </c>
      <c r="P451" s="2">
        <f t="shared" si="39"/>
        <v>1.4695569672480525E-4</v>
      </c>
      <c r="Q451" s="17">
        <f t="shared" si="40"/>
        <v>1.4695569672480525E-2</v>
      </c>
      <c r="R451" s="5">
        <f t="shared" si="41"/>
        <v>1.0001469556967248</v>
      </c>
    </row>
    <row r="452" spans="1:18" x14ac:dyDescent="0.3">
      <c r="A452" s="20">
        <v>45161</v>
      </c>
      <c r="B452" s="23">
        <v>4369.95</v>
      </c>
      <c r="C452" s="3">
        <v>4425</v>
      </c>
      <c r="D452" s="3">
        <v>4359.8</v>
      </c>
      <c r="E452" s="3">
        <v>4370.75</v>
      </c>
      <c r="F452" s="4">
        <v>33899</v>
      </c>
      <c r="G452" s="2">
        <f t="shared" si="36"/>
        <v>2.6035692985274038E-3</v>
      </c>
      <c r="H452" s="2">
        <f t="shared" si="37"/>
        <v>0.26035692985274039</v>
      </c>
      <c r="I452" s="17">
        <f t="shared" si="38"/>
        <v>1.0026035692985273</v>
      </c>
      <c r="J452" s="20">
        <v>45161</v>
      </c>
      <c r="K452" s="38">
        <v>19439.2</v>
      </c>
      <c r="L452" s="2">
        <v>19472.05</v>
      </c>
      <c r="M452" s="2">
        <v>19366.599999999999</v>
      </c>
      <c r="N452" s="2">
        <v>19444</v>
      </c>
      <c r="O452" s="2">
        <v>225214991</v>
      </c>
      <c r="P452" s="2">
        <f t="shared" si="39"/>
        <v>2.4514795233147959E-3</v>
      </c>
      <c r="Q452" s="17">
        <f t="shared" si="40"/>
        <v>0.2451479523314796</v>
      </c>
      <c r="R452" s="5">
        <f t="shared" si="41"/>
        <v>1.0024514795233148</v>
      </c>
    </row>
    <row r="453" spans="1:18" x14ac:dyDescent="0.3">
      <c r="A453" s="20">
        <v>45162</v>
      </c>
      <c r="B453" s="23">
        <v>4404.95</v>
      </c>
      <c r="C453" s="3">
        <v>4519.75</v>
      </c>
      <c r="D453" s="3">
        <v>4375</v>
      </c>
      <c r="E453" s="3">
        <v>4505.55</v>
      </c>
      <c r="F453" s="4">
        <v>64543</v>
      </c>
      <c r="G453" s="2">
        <f t="shared" ref="G453:G516" si="42">(E453-E452)/E452</f>
        <v>3.0841388777669777E-2</v>
      </c>
      <c r="H453" s="2">
        <f t="shared" ref="H453:H516" si="43">G453*100</f>
        <v>3.0841388777669776</v>
      </c>
      <c r="I453" s="17">
        <f t="shared" ref="I453:I516" si="44">1+G453</f>
        <v>1.0308413887776697</v>
      </c>
      <c r="J453" s="20">
        <v>45162</v>
      </c>
      <c r="K453" s="38">
        <v>19535.150000000001</v>
      </c>
      <c r="L453" s="2">
        <v>19584.45</v>
      </c>
      <c r="M453" s="2">
        <v>19369</v>
      </c>
      <c r="N453" s="2">
        <v>19386.7</v>
      </c>
      <c r="O453" s="2">
        <v>268256859</v>
      </c>
      <c r="P453" s="2">
        <f t="shared" ref="P453:P516" si="45">(N453-N452)/N452</f>
        <v>-2.9469245011314168E-3</v>
      </c>
      <c r="Q453" s="17">
        <f t="shared" ref="Q453:Q516" si="46">P453*100</f>
        <v>-0.29469245011314166</v>
      </c>
      <c r="R453" s="5">
        <f t="shared" ref="R453:R516" si="47">1+P453</f>
        <v>0.99705307549886857</v>
      </c>
    </row>
    <row r="454" spans="1:18" x14ac:dyDescent="0.3">
      <c r="A454" s="20">
        <v>45163</v>
      </c>
      <c r="B454" s="23">
        <v>4499</v>
      </c>
      <c r="C454" s="3">
        <v>4615.5</v>
      </c>
      <c r="D454" s="3">
        <v>4473.05</v>
      </c>
      <c r="E454" s="3">
        <v>4597.3999999999996</v>
      </c>
      <c r="F454" s="4">
        <v>58629</v>
      </c>
      <c r="G454" s="2">
        <f t="shared" si="42"/>
        <v>2.0385968416730356E-2</v>
      </c>
      <c r="H454" s="2">
        <f t="shared" si="43"/>
        <v>2.0385968416730358</v>
      </c>
      <c r="I454" s="17">
        <f t="shared" si="44"/>
        <v>1.0203859684167305</v>
      </c>
      <c r="J454" s="20">
        <v>45163</v>
      </c>
      <c r="K454" s="38">
        <v>19297.400000000001</v>
      </c>
      <c r="L454" s="2">
        <v>19339.55</v>
      </c>
      <c r="M454" s="2">
        <v>19229.7</v>
      </c>
      <c r="N454" s="2">
        <v>19265.8</v>
      </c>
      <c r="O454" s="2">
        <v>466518217</v>
      </c>
      <c r="P454" s="2">
        <f t="shared" si="45"/>
        <v>-6.2362341192674078E-3</v>
      </c>
      <c r="Q454" s="17">
        <f t="shared" si="46"/>
        <v>-0.62362341192674076</v>
      </c>
      <c r="R454" s="5">
        <f t="shared" si="47"/>
        <v>0.99376376588073256</v>
      </c>
    </row>
    <row r="455" spans="1:18" x14ac:dyDescent="0.3">
      <c r="A455" s="20">
        <v>45166</v>
      </c>
      <c r="B455" s="23">
        <v>4615</v>
      </c>
      <c r="C455" s="3">
        <v>4980</v>
      </c>
      <c r="D455" s="3">
        <v>4601.05</v>
      </c>
      <c r="E455" s="3">
        <v>4889.8999999999996</v>
      </c>
      <c r="F455" s="4">
        <v>176355</v>
      </c>
      <c r="G455" s="2">
        <f t="shared" si="42"/>
        <v>6.3622917301083229E-2</v>
      </c>
      <c r="H455" s="2">
        <f t="shared" si="43"/>
        <v>6.3622917301083231</v>
      </c>
      <c r="I455" s="17">
        <f t="shared" si="44"/>
        <v>1.0636229173010832</v>
      </c>
      <c r="J455" s="20">
        <v>45166</v>
      </c>
      <c r="K455" s="38">
        <v>19298.349999999999</v>
      </c>
      <c r="L455" s="2">
        <v>19366.849999999999</v>
      </c>
      <c r="M455" s="2">
        <v>19249.7</v>
      </c>
      <c r="N455" s="2">
        <v>19306.05</v>
      </c>
      <c r="O455" s="2">
        <v>248178769</v>
      </c>
      <c r="P455" s="2">
        <f t="shared" si="45"/>
        <v>2.0891943236200938E-3</v>
      </c>
      <c r="Q455" s="17">
        <f t="shared" si="46"/>
        <v>0.20891943236200938</v>
      </c>
      <c r="R455" s="5">
        <f t="shared" si="47"/>
        <v>1.0020891943236201</v>
      </c>
    </row>
    <row r="456" spans="1:18" x14ac:dyDescent="0.3">
      <c r="A456" s="20">
        <v>45167</v>
      </c>
      <c r="B456" s="23">
        <v>4895</v>
      </c>
      <c r="C456" s="3">
        <v>4913.45</v>
      </c>
      <c r="D456" s="3">
        <v>4805.25</v>
      </c>
      <c r="E456" s="3">
        <v>4893.8500000000004</v>
      </c>
      <c r="F456" s="4">
        <v>77053</v>
      </c>
      <c r="G456" s="2">
        <f t="shared" si="42"/>
        <v>8.077874803167198E-4</v>
      </c>
      <c r="H456" s="2">
        <f t="shared" si="43"/>
        <v>8.0778748031671982E-2</v>
      </c>
      <c r="I456" s="17">
        <f t="shared" si="44"/>
        <v>1.0008077874803167</v>
      </c>
      <c r="J456" s="20">
        <v>45167</v>
      </c>
      <c r="K456" s="38">
        <v>19374.849999999999</v>
      </c>
      <c r="L456" s="2">
        <v>19377.900000000001</v>
      </c>
      <c r="M456" s="2">
        <v>19309.099999999999</v>
      </c>
      <c r="N456" s="2">
        <v>19342.650000000001</v>
      </c>
      <c r="O456" s="2">
        <v>307388116</v>
      </c>
      <c r="P456" s="2">
        <f t="shared" si="45"/>
        <v>1.8957787843708156E-3</v>
      </c>
      <c r="Q456" s="17">
        <f t="shared" si="46"/>
        <v>0.18957787843708157</v>
      </c>
      <c r="R456" s="5">
        <f t="shared" si="47"/>
        <v>1.0018957787843707</v>
      </c>
    </row>
    <row r="457" spans="1:18" x14ac:dyDescent="0.3">
      <c r="A457" s="20">
        <v>45168</v>
      </c>
      <c r="B457" s="23">
        <v>4893.8500000000004</v>
      </c>
      <c r="C457" s="3">
        <v>4940</v>
      </c>
      <c r="D457" s="3">
        <v>4846.6000000000004</v>
      </c>
      <c r="E457" s="3">
        <v>4900.5</v>
      </c>
      <c r="F457" s="4">
        <v>47227</v>
      </c>
      <c r="G457" s="2">
        <f t="shared" si="42"/>
        <v>1.358848350480631E-3</v>
      </c>
      <c r="H457" s="2">
        <f t="shared" si="43"/>
        <v>0.13588483504806309</v>
      </c>
      <c r="I457" s="17">
        <f t="shared" si="44"/>
        <v>1.0013588483504807</v>
      </c>
      <c r="J457" s="20">
        <v>45168</v>
      </c>
      <c r="K457" s="38">
        <v>19433.45</v>
      </c>
      <c r="L457" s="2">
        <v>19452.8</v>
      </c>
      <c r="M457" s="2">
        <v>19334.75</v>
      </c>
      <c r="N457" s="2">
        <v>19347.45</v>
      </c>
      <c r="O457" s="2">
        <v>233004568</v>
      </c>
      <c r="P457" s="2">
        <f t="shared" si="45"/>
        <v>2.4815627641503477E-4</v>
      </c>
      <c r="Q457" s="17">
        <f t="shared" si="46"/>
        <v>2.4815627641503475E-2</v>
      </c>
      <c r="R457" s="5">
        <f t="shared" si="47"/>
        <v>1.0002481562764149</v>
      </c>
    </row>
    <row r="458" spans="1:18" x14ac:dyDescent="0.3">
      <c r="A458" s="20">
        <v>45169</v>
      </c>
      <c r="B458" s="23">
        <v>4920</v>
      </c>
      <c r="C458" s="3">
        <v>4926.3</v>
      </c>
      <c r="D458" s="3">
        <v>4803</v>
      </c>
      <c r="E458" s="3">
        <v>4838.3</v>
      </c>
      <c r="F458" s="4">
        <v>52310</v>
      </c>
      <c r="G458" s="2">
        <f t="shared" si="42"/>
        <v>-1.2692582389552049E-2</v>
      </c>
      <c r="H458" s="2">
        <f t="shared" si="43"/>
        <v>-1.269258238955205</v>
      </c>
      <c r="I458" s="17">
        <f t="shared" si="44"/>
        <v>0.98730741761044793</v>
      </c>
      <c r="J458" s="20">
        <v>45169</v>
      </c>
      <c r="K458" s="38">
        <v>19375.55</v>
      </c>
      <c r="L458" s="2">
        <v>19388.2</v>
      </c>
      <c r="M458" s="2">
        <v>19223.650000000001</v>
      </c>
      <c r="N458" s="2">
        <v>19253.8</v>
      </c>
      <c r="O458" s="2">
        <v>562557215</v>
      </c>
      <c r="P458" s="2">
        <f t="shared" si="45"/>
        <v>-4.8404311679317667E-3</v>
      </c>
      <c r="Q458" s="17">
        <f t="shared" si="46"/>
        <v>-0.48404311679317669</v>
      </c>
      <c r="R458" s="5">
        <f t="shared" si="47"/>
        <v>0.99515956883206824</v>
      </c>
    </row>
    <row r="459" spans="1:18" x14ac:dyDescent="0.3">
      <c r="A459" s="20">
        <v>45170</v>
      </c>
      <c r="B459" s="23">
        <v>4862.45</v>
      </c>
      <c r="C459" s="3">
        <v>4974.75</v>
      </c>
      <c r="D459" s="3">
        <v>4740.1000000000004</v>
      </c>
      <c r="E459" s="3">
        <v>4753.3500000000004</v>
      </c>
      <c r="F459" s="4">
        <v>81074</v>
      </c>
      <c r="G459" s="2">
        <f t="shared" si="42"/>
        <v>-1.7557819895417773E-2</v>
      </c>
      <c r="H459" s="2">
        <f t="shared" si="43"/>
        <v>-1.7557819895417774</v>
      </c>
      <c r="I459" s="17">
        <f t="shared" si="44"/>
        <v>0.98244218010458217</v>
      </c>
      <c r="J459" s="20">
        <v>45170</v>
      </c>
      <c r="K459" s="38">
        <v>19258.150000000001</v>
      </c>
      <c r="L459" s="2">
        <v>19458.55</v>
      </c>
      <c r="M459" s="2">
        <v>19255.7</v>
      </c>
      <c r="N459" s="2">
        <v>19435.3</v>
      </c>
      <c r="O459" s="2">
        <v>372502191</v>
      </c>
      <c r="P459" s="2">
        <f t="shared" si="45"/>
        <v>9.4267105714196681E-3</v>
      </c>
      <c r="Q459" s="17">
        <f t="shared" si="46"/>
        <v>0.94267105714196686</v>
      </c>
      <c r="R459" s="5">
        <f t="shared" si="47"/>
        <v>1.0094267105714196</v>
      </c>
    </row>
    <row r="460" spans="1:18" x14ac:dyDescent="0.3">
      <c r="A460" s="20">
        <v>45173</v>
      </c>
      <c r="B460" s="23">
        <v>4929.95</v>
      </c>
      <c r="C460" s="3">
        <v>4929.95</v>
      </c>
      <c r="D460" s="3">
        <v>4680.05</v>
      </c>
      <c r="E460" s="3">
        <v>4688.8999999999996</v>
      </c>
      <c r="F460" s="4">
        <v>67945</v>
      </c>
      <c r="G460" s="2">
        <f t="shared" si="42"/>
        <v>-1.3558858489276137E-2</v>
      </c>
      <c r="H460" s="2">
        <f t="shared" si="43"/>
        <v>-1.3558858489276138</v>
      </c>
      <c r="I460" s="17">
        <f t="shared" si="44"/>
        <v>0.98644114151072382</v>
      </c>
      <c r="J460" s="20">
        <v>45173</v>
      </c>
      <c r="K460" s="38">
        <v>19525.05</v>
      </c>
      <c r="L460" s="2">
        <v>19545.150000000001</v>
      </c>
      <c r="M460" s="2">
        <v>19432.849999999999</v>
      </c>
      <c r="N460" s="2">
        <v>19528.8</v>
      </c>
      <c r="O460" s="2">
        <v>396071122</v>
      </c>
      <c r="P460" s="2">
        <f t="shared" si="45"/>
        <v>4.8108338950260607E-3</v>
      </c>
      <c r="Q460" s="17">
        <f t="shared" si="46"/>
        <v>0.4810833895026061</v>
      </c>
      <c r="R460" s="5">
        <f t="shared" si="47"/>
        <v>1.0048108338950261</v>
      </c>
    </row>
    <row r="461" spans="1:18" x14ac:dyDescent="0.3">
      <c r="A461" s="20">
        <v>45174</v>
      </c>
      <c r="B461" s="23">
        <v>4713.6000000000004</v>
      </c>
      <c r="C461" s="3">
        <v>4769.8500000000004</v>
      </c>
      <c r="D461" s="3">
        <v>4650</v>
      </c>
      <c r="E461" s="3">
        <v>4667.3500000000004</v>
      </c>
      <c r="F461" s="4">
        <v>30499</v>
      </c>
      <c r="G461" s="2">
        <f t="shared" si="42"/>
        <v>-4.5959606730788189E-3</v>
      </c>
      <c r="H461" s="2">
        <f t="shared" si="43"/>
        <v>-0.45959606730788188</v>
      </c>
      <c r="I461" s="17">
        <f t="shared" si="44"/>
        <v>0.99540403932692123</v>
      </c>
      <c r="J461" s="20">
        <v>45174</v>
      </c>
      <c r="K461" s="38">
        <v>19564.650000000001</v>
      </c>
      <c r="L461" s="2">
        <v>19587.05</v>
      </c>
      <c r="M461" s="2">
        <v>19525.75</v>
      </c>
      <c r="N461" s="2">
        <v>19574.900000000001</v>
      </c>
      <c r="O461" s="2">
        <v>303958622</v>
      </c>
      <c r="P461" s="2">
        <f t="shared" si="45"/>
        <v>2.3606161156856636E-3</v>
      </c>
      <c r="Q461" s="17">
        <f t="shared" si="46"/>
        <v>0.23606161156856637</v>
      </c>
      <c r="R461" s="5">
        <f t="shared" si="47"/>
        <v>1.0023606161156857</v>
      </c>
    </row>
    <row r="462" spans="1:18" x14ac:dyDescent="0.3">
      <c r="A462" s="20">
        <v>45175</v>
      </c>
      <c r="B462" s="23">
        <v>4667.95</v>
      </c>
      <c r="C462" s="3">
        <v>4699.95</v>
      </c>
      <c r="D462" s="3">
        <v>4580</v>
      </c>
      <c r="E462" s="3">
        <v>4596.75</v>
      </c>
      <c r="F462" s="4">
        <v>39442</v>
      </c>
      <c r="G462" s="2">
        <f t="shared" si="42"/>
        <v>-1.5126356497798614E-2</v>
      </c>
      <c r="H462" s="2">
        <f t="shared" si="43"/>
        <v>-1.5126356497798614</v>
      </c>
      <c r="I462" s="17">
        <f t="shared" si="44"/>
        <v>0.98487364350220141</v>
      </c>
      <c r="J462" s="20">
        <v>45175</v>
      </c>
      <c r="K462" s="38">
        <v>19581.2</v>
      </c>
      <c r="L462" s="2">
        <v>19636.45</v>
      </c>
      <c r="M462" s="2">
        <v>19491.5</v>
      </c>
      <c r="N462" s="2">
        <v>19611.05</v>
      </c>
      <c r="O462" s="2">
        <v>512974083</v>
      </c>
      <c r="P462" s="2">
        <f t="shared" si="45"/>
        <v>1.8467527292603187E-3</v>
      </c>
      <c r="Q462" s="17">
        <f t="shared" si="46"/>
        <v>0.18467527292603186</v>
      </c>
      <c r="R462" s="5">
        <f t="shared" si="47"/>
        <v>1.0018467527292603</v>
      </c>
    </row>
    <row r="463" spans="1:18" x14ac:dyDescent="0.3">
      <c r="A463" s="20">
        <v>45176</v>
      </c>
      <c r="B463" s="23">
        <v>4619.7</v>
      </c>
      <c r="C463" s="3">
        <v>4635.3500000000004</v>
      </c>
      <c r="D463" s="3">
        <v>4525.25</v>
      </c>
      <c r="E463" s="3">
        <v>4542.1499999999996</v>
      </c>
      <c r="F463" s="4">
        <v>45415</v>
      </c>
      <c r="G463" s="2">
        <f t="shared" si="42"/>
        <v>-1.187795725240667E-2</v>
      </c>
      <c r="H463" s="2">
        <f t="shared" si="43"/>
        <v>-1.187795725240667</v>
      </c>
      <c r="I463" s="17">
        <f t="shared" si="44"/>
        <v>0.9881220427475933</v>
      </c>
      <c r="J463" s="20">
        <v>45176</v>
      </c>
      <c r="K463" s="38">
        <v>19598.650000000001</v>
      </c>
      <c r="L463" s="2">
        <v>19737</v>
      </c>
      <c r="M463" s="2">
        <v>19550.05</v>
      </c>
      <c r="N463" s="2">
        <v>19727.05</v>
      </c>
      <c r="O463" s="2">
        <v>304929822</v>
      </c>
      <c r="P463" s="2">
        <f t="shared" si="45"/>
        <v>5.9150325964188559E-3</v>
      </c>
      <c r="Q463" s="17">
        <f t="shared" si="46"/>
        <v>0.59150325964188555</v>
      </c>
      <c r="R463" s="5">
        <f t="shared" si="47"/>
        <v>1.0059150325964188</v>
      </c>
    </row>
    <row r="464" spans="1:18" x14ac:dyDescent="0.3">
      <c r="A464" s="20">
        <v>45177</v>
      </c>
      <c r="B464" s="23">
        <v>4550</v>
      </c>
      <c r="C464" s="3">
        <v>4668.95</v>
      </c>
      <c r="D464" s="3">
        <v>4525.25</v>
      </c>
      <c r="E464" s="3">
        <v>4641.75</v>
      </c>
      <c r="F464" s="4">
        <v>50067</v>
      </c>
      <c r="G464" s="2">
        <f t="shared" si="42"/>
        <v>2.1927941613553135E-2</v>
      </c>
      <c r="H464" s="2">
        <f t="shared" si="43"/>
        <v>2.1927941613553137</v>
      </c>
      <c r="I464" s="17">
        <f t="shared" si="44"/>
        <v>1.0219279416135532</v>
      </c>
      <c r="J464" s="20">
        <v>45177</v>
      </c>
      <c r="K464" s="38">
        <v>19774.8</v>
      </c>
      <c r="L464" s="2">
        <v>19867.150000000001</v>
      </c>
      <c r="M464" s="2">
        <v>19728.05</v>
      </c>
      <c r="N464" s="2">
        <v>19819.95</v>
      </c>
      <c r="O464" s="2">
        <v>288093693</v>
      </c>
      <c r="P464" s="2">
        <f t="shared" si="45"/>
        <v>4.709269759036524E-3</v>
      </c>
      <c r="Q464" s="17">
        <f t="shared" si="46"/>
        <v>0.4709269759036524</v>
      </c>
      <c r="R464" s="5">
        <f t="shared" si="47"/>
        <v>1.0047092697590365</v>
      </c>
    </row>
    <row r="465" spans="1:18" x14ac:dyDescent="0.3">
      <c r="A465" s="20">
        <v>45180</v>
      </c>
      <c r="B465" s="23">
        <v>4701.1499999999996</v>
      </c>
      <c r="C465" s="3">
        <v>4739.95</v>
      </c>
      <c r="D465" s="3">
        <v>4586.05</v>
      </c>
      <c r="E465" s="3">
        <v>4672.95</v>
      </c>
      <c r="F465" s="4">
        <v>42083</v>
      </c>
      <c r="G465" s="2">
        <f t="shared" si="42"/>
        <v>6.7216028437550104E-3</v>
      </c>
      <c r="H465" s="2">
        <f t="shared" si="43"/>
        <v>0.67216028437550102</v>
      </c>
      <c r="I465" s="17">
        <f t="shared" si="44"/>
        <v>1.0067216028437551</v>
      </c>
      <c r="J465" s="20">
        <v>45180</v>
      </c>
      <c r="K465" s="38">
        <v>19890</v>
      </c>
      <c r="L465" s="2">
        <v>20008.150000000001</v>
      </c>
      <c r="M465" s="2">
        <v>19865.349999999999</v>
      </c>
      <c r="N465" s="2">
        <v>19996.349999999999</v>
      </c>
      <c r="O465" s="2">
        <v>248763130</v>
      </c>
      <c r="P465" s="2">
        <f t="shared" si="45"/>
        <v>8.9001233605532706E-3</v>
      </c>
      <c r="Q465" s="17">
        <f t="shared" si="46"/>
        <v>0.89001233605532704</v>
      </c>
      <c r="R465" s="5">
        <f t="shared" si="47"/>
        <v>1.0089001233605532</v>
      </c>
    </row>
    <row r="466" spans="1:18" x14ac:dyDescent="0.3">
      <c r="A466" s="20">
        <v>45181</v>
      </c>
      <c r="B466" s="23">
        <v>4697.95</v>
      </c>
      <c r="C466" s="3">
        <v>4718.8</v>
      </c>
      <c r="D466" s="3">
        <v>4480</v>
      </c>
      <c r="E466" s="3">
        <v>4522.05</v>
      </c>
      <c r="F466" s="4">
        <v>48163</v>
      </c>
      <c r="G466" s="2">
        <f t="shared" si="42"/>
        <v>-3.2292235097743316E-2</v>
      </c>
      <c r="H466" s="2">
        <f t="shared" si="43"/>
        <v>-3.2292235097743314</v>
      </c>
      <c r="I466" s="17">
        <f t="shared" si="44"/>
        <v>0.96770776490225674</v>
      </c>
      <c r="J466" s="20">
        <v>45181</v>
      </c>
      <c r="K466" s="38">
        <v>20110.150000000001</v>
      </c>
      <c r="L466" s="2">
        <v>20110.349999999999</v>
      </c>
      <c r="M466" s="2">
        <v>19914.650000000001</v>
      </c>
      <c r="N466" s="2">
        <v>19993.2</v>
      </c>
      <c r="O466" s="2">
        <v>328064239</v>
      </c>
      <c r="P466" s="2">
        <f t="shared" si="45"/>
        <v>-1.5752874899658276E-4</v>
      </c>
      <c r="Q466" s="17">
        <f t="shared" si="46"/>
        <v>-1.5752874899658275E-2</v>
      </c>
      <c r="R466" s="5">
        <f t="shared" si="47"/>
        <v>0.99984247125100345</v>
      </c>
    </row>
    <row r="467" spans="1:18" x14ac:dyDescent="0.3">
      <c r="A467" s="20">
        <v>45182</v>
      </c>
      <c r="B467" s="23">
        <v>4522</v>
      </c>
      <c r="C467" s="3">
        <v>4614.25</v>
      </c>
      <c r="D467" s="3">
        <v>4378.05</v>
      </c>
      <c r="E467" s="3">
        <v>4530.75</v>
      </c>
      <c r="F467" s="4">
        <v>43457</v>
      </c>
      <c r="G467" s="2">
        <f t="shared" si="42"/>
        <v>1.9239061929876534E-3</v>
      </c>
      <c r="H467" s="2">
        <f t="shared" si="43"/>
        <v>0.19239061929876533</v>
      </c>
      <c r="I467" s="17">
        <f t="shared" si="44"/>
        <v>1.0019239061929877</v>
      </c>
      <c r="J467" s="20">
        <v>45182</v>
      </c>
      <c r="K467" s="38">
        <v>19989.5</v>
      </c>
      <c r="L467" s="2">
        <v>20096.900000000001</v>
      </c>
      <c r="M467" s="2">
        <v>19944.099999999999</v>
      </c>
      <c r="N467" s="2">
        <v>20070</v>
      </c>
      <c r="O467" s="2">
        <v>251394599</v>
      </c>
      <c r="P467" s="2">
        <f t="shared" si="45"/>
        <v>3.841306044054942E-3</v>
      </c>
      <c r="Q467" s="17">
        <f t="shared" si="46"/>
        <v>0.38413060440549418</v>
      </c>
      <c r="R467" s="5">
        <f t="shared" si="47"/>
        <v>1.003841306044055</v>
      </c>
    </row>
    <row r="468" spans="1:18" x14ac:dyDescent="0.3">
      <c r="A468" s="20">
        <v>45183</v>
      </c>
      <c r="B468" s="23">
        <v>4540</v>
      </c>
      <c r="C468" s="3">
        <v>4597.95</v>
      </c>
      <c r="D468" s="3">
        <v>4490</v>
      </c>
      <c r="E468" s="3">
        <v>4587.3500000000004</v>
      </c>
      <c r="F468" s="4">
        <v>24770</v>
      </c>
      <c r="G468" s="2">
        <f t="shared" si="42"/>
        <v>1.2492412955912456E-2</v>
      </c>
      <c r="H468" s="2">
        <f t="shared" si="43"/>
        <v>1.2492412955912457</v>
      </c>
      <c r="I468" s="17">
        <f t="shared" si="44"/>
        <v>1.0124924129559125</v>
      </c>
      <c r="J468" s="20">
        <v>45183</v>
      </c>
      <c r="K468" s="38">
        <v>20127.95</v>
      </c>
      <c r="L468" s="2">
        <v>20167.650000000001</v>
      </c>
      <c r="M468" s="2">
        <v>20043.45</v>
      </c>
      <c r="N468" s="2">
        <v>20103.099999999999</v>
      </c>
      <c r="O468" s="2">
        <v>275111881</v>
      </c>
      <c r="P468" s="2">
        <f t="shared" si="45"/>
        <v>1.6492277030392898E-3</v>
      </c>
      <c r="Q468" s="17">
        <f t="shared" si="46"/>
        <v>0.16492277030392899</v>
      </c>
      <c r="R468" s="5">
        <f t="shared" si="47"/>
        <v>1.0016492277030393</v>
      </c>
    </row>
    <row r="469" spans="1:18" x14ac:dyDescent="0.3">
      <c r="A469" s="20">
        <v>45184</v>
      </c>
      <c r="B469" s="23">
        <v>4600.55</v>
      </c>
      <c r="C469" s="3">
        <v>4680</v>
      </c>
      <c r="D469" s="3">
        <v>4523.3500000000004</v>
      </c>
      <c r="E469" s="3">
        <v>4646.1000000000004</v>
      </c>
      <c r="F469" s="4">
        <v>55939</v>
      </c>
      <c r="G469" s="2">
        <f t="shared" si="42"/>
        <v>1.2806958265665361E-2</v>
      </c>
      <c r="H469" s="2">
        <f t="shared" si="43"/>
        <v>1.2806958265665362</v>
      </c>
      <c r="I469" s="17">
        <f t="shared" si="44"/>
        <v>1.0128069582656654</v>
      </c>
      <c r="J469" s="20">
        <v>45184</v>
      </c>
      <c r="K469" s="38">
        <v>20156.45</v>
      </c>
      <c r="L469" s="2">
        <v>20222.45</v>
      </c>
      <c r="M469" s="2">
        <v>20129.7</v>
      </c>
      <c r="N469" s="2">
        <v>20192.349999999999</v>
      </c>
      <c r="O469" s="2">
        <v>438185104</v>
      </c>
      <c r="P469" s="2">
        <f t="shared" si="45"/>
        <v>4.4396137909078707E-3</v>
      </c>
      <c r="Q469" s="17">
        <f t="shared" si="46"/>
        <v>0.44396137909078709</v>
      </c>
      <c r="R469" s="5">
        <f t="shared" si="47"/>
        <v>1.004439613790908</v>
      </c>
    </row>
    <row r="470" spans="1:18" x14ac:dyDescent="0.3">
      <c r="A470" s="20">
        <v>45187</v>
      </c>
      <c r="B470" s="23">
        <v>4698</v>
      </c>
      <c r="C470" s="3">
        <v>4698</v>
      </c>
      <c r="D470" s="3">
        <v>4599.45</v>
      </c>
      <c r="E470" s="3">
        <v>4613.3500000000004</v>
      </c>
      <c r="F470" s="4">
        <v>30017</v>
      </c>
      <c r="G470" s="2">
        <f t="shared" si="42"/>
        <v>-7.0489227524160045E-3</v>
      </c>
      <c r="H470" s="2">
        <f t="shared" si="43"/>
        <v>-0.70489227524160047</v>
      </c>
      <c r="I470" s="17">
        <f t="shared" si="44"/>
        <v>0.99295107724758402</v>
      </c>
      <c r="J470" s="20">
        <v>45187</v>
      </c>
      <c r="K470" s="38">
        <v>20155.95</v>
      </c>
      <c r="L470" s="2">
        <v>20195.349999999999</v>
      </c>
      <c r="M470" s="2">
        <v>20115.7</v>
      </c>
      <c r="N470" s="2">
        <v>20133.3</v>
      </c>
      <c r="O470" s="2">
        <v>264870758</v>
      </c>
      <c r="P470" s="2">
        <f t="shared" si="45"/>
        <v>-2.9243748251193782E-3</v>
      </c>
      <c r="Q470" s="17">
        <f t="shared" si="46"/>
        <v>-0.2924374825119378</v>
      </c>
      <c r="R470" s="5">
        <f t="shared" si="47"/>
        <v>0.99707562517488058</v>
      </c>
    </row>
    <row r="471" spans="1:18" x14ac:dyDescent="0.3">
      <c r="A471" s="20">
        <v>45189</v>
      </c>
      <c r="B471" s="23">
        <v>4616.1000000000004</v>
      </c>
      <c r="C471" s="3">
        <v>4637.6000000000004</v>
      </c>
      <c r="D471" s="3">
        <v>4550</v>
      </c>
      <c r="E471" s="3">
        <v>4597.8</v>
      </c>
      <c r="F471" s="4">
        <v>16799</v>
      </c>
      <c r="G471" s="2">
        <f t="shared" si="42"/>
        <v>-3.3706525626714169E-3</v>
      </c>
      <c r="H471" s="2">
        <f t="shared" si="43"/>
        <v>-0.33706525626714168</v>
      </c>
      <c r="I471" s="17">
        <f t="shared" si="44"/>
        <v>0.99662934743732856</v>
      </c>
      <c r="J471" s="20">
        <v>45189</v>
      </c>
      <c r="K471" s="38">
        <v>19980.75</v>
      </c>
      <c r="L471" s="2">
        <v>20050.650000000001</v>
      </c>
      <c r="M471" s="2">
        <v>19878.849999999999</v>
      </c>
      <c r="N471" s="2">
        <v>19901.400000000001</v>
      </c>
      <c r="O471" s="2">
        <v>378065882</v>
      </c>
      <c r="P471" s="2">
        <f t="shared" si="45"/>
        <v>-1.1518230990448552E-2</v>
      </c>
      <c r="Q471" s="17">
        <f t="shared" si="46"/>
        <v>-1.1518230990448552</v>
      </c>
      <c r="R471" s="5">
        <f t="shared" si="47"/>
        <v>0.98848176900955143</v>
      </c>
    </row>
    <row r="472" spans="1:18" x14ac:dyDescent="0.3">
      <c r="A472" s="20">
        <v>45190</v>
      </c>
      <c r="B472" s="23">
        <v>4590</v>
      </c>
      <c r="C472" s="3">
        <v>4610</v>
      </c>
      <c r="D472" s="3">
        <v>4551.8999999999996</v>
      </c>
      <c r="E472" s="3">
        <v>4591.95</v>
      </c>
      <c r="F472" s="4">
        <v>20783</v>
      </c>
      <c r="G472" s="2">
        <f t="shared" si="42"/>
        <v>-1.2723476445257217E-3</v>
      </c>
      <c r="H472" s="2">
        <f t="shared" si="43"/>
        <v>-0.12723476445257217</v>
      </c>
      <c r="I472" s="17">
        <f t="shared" si="44"/>
        <v>0.99872765235547423</v>
      </c>
      <c r="J472" s="20">
        <v>45190</v>
      </c>
      <c r="K472" s="38">
        <v>19840.55</v>
      </c>
      <c r="L472" s="2">
        <v>19848.75</v>
      </c>
      <c r="M472" s="2">
        <v>19709.95</v>
      </c>
      <c r="N472" s="2">
        <v>19742.349999999999</v>
      </c>
      <c r="O472" s="2">
        <v>275132260</v>
      </c>
      <c r="P472" s="2">
        <f t="shared" si="45"/>
        <v>-7.9919000673320927E-3</v>
      </c>
      <c r="Q472" s="17">
        <f t="shared" si="46"/>
        <v>-0.79919000673320928</v>
      </c>
      <c r="R472" s="5">
        <f t="shared" si="47"/>
        <v>0.99200809993266792</v>
      </c>
    </row>
    <row r="473" spans="1:18" x14ac:dyDescent="0.3">
      <c r="A473" s="20">
        <v>45191</v>
      </c>
      <c r="B473" s="23">
        <v>4580</v>
      </c>
      <c r="C473" s="3">
        <v>4634.95</v>
      </c>
      <c r="D473" s="3">
        <v>4558.6499999999996</v>
      </c>
      <c r="E473" s="3">
        <v>4620.7</v>
      </c>
      <c r="F473" s="4">
        <v>13406</v>
      </c>
      <c r="G473" s="2">
        <f t="shared" si="42"/>
        <v>6.2609566741798151E-3</v>
      </c>
      <c r="H473" s="2">
        <f t="shared" si="43"/>
        <v>0.62609566741798151</v>
      </c>
      <c r="I473" s="17">
        <f t="shared" si="44"/>
        <v>1.0062609566741798</v>
      </c>
      <c r="J473" s="20">
        <v>45191</v>
      </c>
      <c r="K473" s="38">
        <v>19744.849999999999</v>
      </c>
      <c r="L473" s="2">
        <v>19798.650000000001</v>
      </c>
      <c r="M473" s="2">
        <v>19657.5</v>
      </c>
      <c r="N473" s="2">
        <v>19674.25</v>
      </c>
      <c r="O473" s="2">
        <v>246410075</v>
      </c>
      <c r="P473" s="2">
        <f t="shared" si="45"/>
        <v>-3.449437377009249E-3</v>
      </c>
      <c r="Q473" s="17">
        <f t="shared" si="46"/>
        <v>-0.3449437377009249</v>
      </c>
      <c r="R473" s="5">
        <f t="shared" si="47"/>
        <v>0.9965505626229908</v>
      </c>
    </row>
    <row r="474" spans="1:18" x14ac:dyDescent="0.3">
      <c r="A474" s="20">
        <v>45194</v>
      </c>
      <c r="B474" s="23">
        <v>4635</v>
      </c>
      <c r="C474" s="3">
        <v>4637</v>
      </c>
      <c r="D474" s="3">
        <v>4588.05</v>
      </c>
      <c r="E474" s="3">
        <v>4612.55</v>
      </c>
      <c r="F474" s="4">
        <v>10822</v>
      </c>
      <c r="G474" s="2">
        <f t="shared" si="42"/>
        <v>-1.7638020213386796E-3</v>
      </c>
      <c r="H474" s="2">
        <f t="shared" si="43"/>
        <v>-0.17638020213386796</v>
      </c>
      <c r="I474" s="17">
        <f t="shared" si="44"/>
        <v>0.99823619797866137</v>
      </c>
      <c r="J474" s="20">
        <v>45194</v>
      </c>
      <c r="K474" s="38">
        <v>19678.2</v>
      </c>
      <c r="L474" s="2">
        <v>19734.150000000001</v>
      </c>
      <c r="M474" s="2">
        <v>19601.55</v>
      </c>
      <c r="N474" s="2">
        <v>19674.55</v>
      </c>
      <c r="O474" s="2">
        <v>188398392</v>
      </c>
      <c r="P474" s="2">
        <f t="shared" si="45"/>
        <v>1.5248357624777179E-5</v>
      </c>
      <c r="Q474" s="17">
        <f t="shared" si="46"/>
        <v>1.5248357624777179E-3</v>
      </c>
      <c r="R474" s="5">
        <f t="shared" si="47"/>
        <v>1.0000152483576248</v>
      </c>
    </row>
    <row r="475" spans="1:18" x14ac:dyDescent="0.3">
      <c r="A475" s="20">
        <v>45195</v>
      </c>
      <c r="B475" s="23">
        <v>4599</v>
      </c>
      <c r="C475" s="3">
        <v>4615</v>
      </c>
      <c r="D475" s="3">
        <v>4540</v>
      </c>
      <c r="E475" s="3">
        <v>4601.3</v>
      </c>
      <c r="F475" s="4">
        <v>25624</v>
      </c>
      <c r="G475" s="2">
        <f t="shared" si="42"/>
        <v>-2.4389979512417208E-3</v>
      </c>
      <c r="H475" s="2">
        <f t="shared" si="43"/>
        <v>-0.24389979512417209</v>
      </c>
      <c r="I475" s="17">
        <f t="shared" si="44"/>
        <v>0.99756100204875831</v>
      </c>
      <c r="J475" s="20">
        <v>45195</v>
      </c>
      <c r="K475" s="38">
        <v>19682.8</v>
      </c>
      <c r="L475" s="2">
        <v>19699.349999999999</v>
      </c>
      <c r="M475" s="2">
        <v>19637.45</v>
      </c>
      <c r="N475" s="2">
        <v>19664.7</v>
      </c>
      <c r="O475" s="2">
        <v>204869058</v>
      </c>
      <c r="P475" s="2">
        <f t="shared" si="45"/>
        <v>-5.0064677464026089E-4</v>
      </c>
      <c r="Q475" s="17">
        <f t="shared" si="46"/>
        <v>-5.006467746402609E-2</v>
      </c>
      <c r="R475" s="5">
        <f t="shared" si="47"/>
        <v>0.99949935322535977</v>
      </c>
    </row>
    <row r="476" spans="1:18" x14ac:dyDescent="0.3">
      <c r="A476" s="20">
        <v>45196</v>
      </c>
      <c r="B476" s="23">
        <v>4624.5</v>
      </c>
      <c r="C476" s="3">
        <v>4735</v>
      </c>
      <c r="D476" s="3">
        <v>4589.8</v>
      </c>
      <c r="E476" s="3">
        <v>4718.3500000000004</v>
      </c>
      <c r="F476" s="4">
        <v>24767</v>
      </c>
      <c r="G476" s="2">
        <f t="shared" si="42"/>
        <v>2.543846304305309E-2</v>
      </c>
      <c r="H476" s="2">
        <f t="shared" si="43"/>
        <v>2.5438463043053092</v>
      </c>
      <c r="I476" s="17">
        <f t="shared" si="44"/>
        <v>1.0254384630430531</v>
      </c>
      <c r="J476" s="20">
        <v>45196</v>
      </c>
      <c r="K476" s="38">
        <v>19637.05</v>
      </c>
      <c r="L476" s="2">
        <v>19730.7</v>
      </c>
      <c r="M476" s="2">
        <v>19554</v>
      </c>
      <c r="N476" s="2">
        <v>19716.45</v>
      </c>
      <c r="O476" s="2">
        <v>203559874</v>
      </c>
      <c r="P476" s="2">
        <f t="shared" si="45"/>
        <v>2.6316190941128009E-3</v>
      </c>
      <c r="Q476" s="17">
        <f t="shared" si="46"/>
        <v>0.26316190941128009</v>
      </c>
      <c r="R476" s="5">
        <f t="shared" si="47"/>
        <v>1.0026316190941127</v>
      </c>
    </row>
    <row r="477" spans="1:18" x14ac:dyDescent="0.3">
      <c r="A477" s="20">
        <v>45197</v>
      </c>
      <c r="B477" s="23">
        <v>4718.3500000000004</v>
      </c>
      <c r="C477" s="3">
        <v>4756.3</v>
      </c>
      <c r="D477" s="3">
        <v>4660.1000000000004</v>
      </c>
      <c r="E477" s="3">
        <v>4689.2</v>
      </c>
      <c r="F477" s="4">
        <v>39915</v>
      </c>
      <c r="G477" s="2">
        <f t="shared" si="42"/>
        <v>-6.1780071423274121E-3</v>
      </c>
      <c r="H477" s="2">
        <f t="shared" si="43"/>
        <v>-0.61780071423274119</v>
      </c>
      <c r="I477" s="17">
        <f t="shared" si="44"/>
        <v>0.99382199285767259</v>
      </c>
      <c r="J477" s="20">
        <v>45197</v>
      </c>
      <c r="K477" s="38">
        <v>19761.8</v>
      </c>
      <c r="L477" s="2">
        <v>19766.650000000001</v>
      </c>
      <c r="M477" s="2">
        <v>19492.099999999999</v>
      </c>
      <c r="N477" s="2">
        <v>19523.55</v>
      </c>
      <c r="O477" s="2">
        <v>352810261</v>
      </c>
      <c r="P477" s="2">
        <f t="shared" si="45"/>
        <v>-9.7837085276508418E-3</v>
      </c>
      <c r="Q477" s="17">
        <f t="shared" si="46"/>
        <v>-0.97837085276508418</v>
      </c>
      <c r="R477" s="5">
        <f t="shared" si="47"/>
        <v>0.99021629147234913</v>
      </c>
    </row>
    <row r="478" spans="1:18" x14ac:dyDescent="0.3">
      <c r="A478" s="20">
        <v>45198</v>
      </c>
      <c r="B478" s="23">
        <v>4699.8999999999996</v>
      </c>
      <c r="C478" s="3">
        <v>4875</v>
      </c>
      <c r="D478" s="3">
        <v>4699.8999999999996</v>
      </c>
      <c r="E478" s="3">
        <v>4820</v>
      </c>
      <c r="F478" s="4">
        <v>44472</v>
      </c>
      <c r="G478" s="2">
        <f t="shared" si="42"/>
        <v>2.7893883818135328E-2</v>
      </c>
      <c r="H478" s="2">
        <f t="shared" si="43"/>
        <v>2.789388381813533</v>
      </c>
      <c r="I478" s="17">
        <f t="shared" si="44"/>
        <v>1.0278938838181353</v>
      </c>
      <c r="J478" s="20">
        <v>45198</v>
      </c>
      <c r="K478" s="38">
        <v>19581.2</v>
      </c>
      <c r="L478" s="2">
        <v>19726.25</v>
      </c>
      <c r="M478" s="2">
        <v>19551.05</v>
      </c>
      <c r="N478" s="2">
        <v>19638.3</v>
      </c>
      <c r="O478" s="2">
        <v>243508919</v>
      </c>
      <c r="P478" s="2">
        <f t="shared" si="45"/>
        <v>5.8775171523621477E-3</v>
      </c>
      <c r="Q478" s="17">
        <f t="shared" si="46"/>
        <v>0.58775171523621472</v>
      </c>
      <c r="R478" s="5">
        <f t="shared" si="47"/>
        <v>1.0058775171523622</v>
      </c>
    </row>
    <row r="479" spans="1:18" x14ac:dyDescent="0.3">
      <c r="A479" s="20">
        <v>45202</v>
      </c>
      <c r="B479" s="23">
        <v>4850</v>
      </c>
      <c r="C479" s="3">
        <v>5000</v>
      </c>
      <c r="D479" s="3">
        <v>4780.05</v>
      </c>
      <c r="E479" s="3">
        <v>4973.75</v>
      </c>
      <c r="F479" s="4">
        <v>130253</v>
      </c>
      <c r="G479" s="2">
        <f t="shared" si="42"/>
        <v>3.1898340248962653E-2</v>
      </c>
      <c r="H479" s="2">
        <f t="shared" si="43"/>
        <v>3.1898340248962653</v>
      </c>
      <c r="I479" s="17">
        <f t="shared" si="44"/>
        <v>1.0318983402489628</v>
      </c>
      <c r="J479" s="20">
        <v>45202</v>
      </c>
      <c r="K479" s="38">
        <v>19622.400000000001</v>
      </c>
      <c r="L479" s="2">
        <v>19623.2</v>
      </c>
      <c r="M479" s="2">
        <v>19479.650000000001</v>
      </c>
      <c r="N479" s="2">
        <v>19528.75</v>
      </c>
      <c r="O479" s="2">
        <v>221719625</v>
      </c>
      <c r="P479" s="2">
        <f t="shared" si="45"/>
        <v>-5.578385094432781E-3</v>
      </c>
      <c r="Q479" s="17">
        <f t="shared" si="46"/>
        <v>-0.55783850944327806</v>
      </c>
      <c r="R479" s="5">
        <f t="shared" si="47"/>
        <v>0.99442161490556724</v>
      </c>
    </row>
    <row r="480" spans="1:18" x14ac:dyDescent="0.3">
      <c r="A480" s="20">
        <v>45203</v>
      </c>
      <c r="B480" s="23">
        <v>4970</v>
      </c>
      <c r="C480" s="3">
        <v>5088.8</v>
      </c>
      <c r="D480" s="3">
        <v>4780.05</v>
      </c>
      <c r="E480" s="3">
        <v>4905.2</v>
      </c>
      <c r="F480" s="4">
        <v>102047</v>
      </c>
      <c r="G480" s="2">
        <f t="shared" si="42"/>
        <v>-1.3782357376225218E-2</v>
      </c>
      <c r="H480" s="2">
        <f t="shared" si="43"/>
        <v>-1.3782357376225218</v>
      </c>
      <c r="I480" s="17">
        <f t="shared" si="44"/>
        <v>0.98621764262377476</v>
      </c>
      <c r="J480" s="20">
        <v>45203</v>
      </c>
      <c r="K480" s="38">
        <v>19446.3</v>
      </c>
      <c r="L480" s="2">
        <v>19457.8</v>
      </c>
      <c r="M480" s="2">
        <v>19333.599999999999</v>
      </c>
      <c r="N480" s="2">
        <v>19436.099999999999</v>
      </c>
      <c r="O480" s="2">
        <v>277148310</v>
      </c>
      <c r="P480" s="2">
        <f t="shared" si="45"/>
        <v>-4.744287268770477E-3</v>
      </c>
      <c r="Q480" s="17">
        <f t="shared" si="46"/>
        <v>-0.47442872687704768</v>
      </c>
      <c r="R480" s="5">
        <f t="shared" si="47"/>
        <v>0.99525571273122948</v>
      </c>
    </row>
    <row r="481" spans="1:18" x14ac:dyDescent="0.3">
      <c r="A481" s="20">
        <v>45204</v>
      </c>
      <c r="B481" s="23">
        <v>4905.25</v>
      </c>
      <c r="C481" s="3">
        <v>4997.8</v>
      </c>
      <c r="D481" s="3">
        <v>4894.8999999999996</v>
      </c>
      <c r="E481" s="3">
        <v>4977.3500000000004</v>
      </c>
      <c r="F481" s="4">
        <v>29738</v>
      </c>
      <c r="G481" s="2">
        <f t="shared" si="42"/>
        <v>1.4708880371850393E-2</v>
      </c>
      <c r="H481" s="2">
        <f t="shared" si="43"/>
        <v>1.4708880371850392</v>
      </c>
      <c r="I481" s="17">
        <f t="shared" si="44"/>
        <v>1.0147088803718505</v>
      </c>
      <c r="J481" s="20">
        <v>45204</v>
      </c>
      <c r="K481" s="38">
        <v>19521.849999999999</v>
      </c>
      <c r="L481" s="2">
        <v>19576.95</v>
      </c>
      <c r="M481" s="2">
        <v>19487.3</v>
      </c>
      <c r="N481" s="2">
        <v>19545.75</v>
      </c>
      <c r="O481" s="2">
        <v>234865323</v>
      </c>
      <c r="P481" s="2">
        <f t="shared" si="45"/>
        <v>5.6415638939911542E-3</v>
      </c>
      <c r="Q481" s="17">
        <f t="shared" si="46"/>
        <v>0.56415638939911539</v>
      </c>
      <c r="R481" s="5">
        <f t="shared" si="47"/>
        <v>1.0056415638939911</v>
      </c>
    </row>
    <row r="482" spans="1:18" x14ac:dyDescent="0.3">
      <c r="A482" s="20">
        <v>45205</v>
      </c>
      <c r="B482" s="23">
        <v>5049.8</v>
      </c>
      <c r="C482" s="3">
        <v>5177</v>
      </c>
      <c r="D482" s="3">
        <v>5010.3</v>
      </c>
      <c r="E482" s="3">
        <v>5147.95</v>
      </c>
      <c r="F482" s="4">
        <v>79605</v>
      </c>
      <c r="G482" s="2">
        <f t="shared" si="42"/>
        <v>3.4275266959325631E-2</v>
      </c>
      <c r="H482" s="2">
        <f t="shared" si="43"/>
        <v>3.427526695932563</v>
      </c>
      <c r="I482" s="17">
        <f t="shared" si="44"/>
        <v>1.0342752669593256</v>
      </c>
      <c r="J482" s="20">
        <v>45205</v>
      </c>
      <c r="K482" s="38">
        <v>19621.2</v>
      </c>
      <c r="L482" s="2">
        <v>19675.75</v>
      </c>
      <c r="M482" s="2">
        <v>19589.400000000001</v>
      </c>
      <c r="N482" s="2">
        <v>19653.5</v>
      </c>
      <c r="O482" s="2">
        <v>159051277</v>
      </c>
      <c r="P482" s="2">
        <f t="shared" si="45"/>
        <v>5.512707366051443E-3</v>
      </c>
      <c r="Q482" s="17">
        <f t="shared" si="46"/>
        <v>0.55127073660514425</v>
      </c>
      <c r="R482" s="5">
        <f t="shared" si="47"/>
        <v>1.0055127073660515</v>
      </c>
    </row>
    <row r="483" spans="1:18" x14ac:dyDescent="0.3">
      <c r="A483" s="20">
        <v>45208</v>
      </c>
      <c r="B483" s="23">
        <v>5205.05</v>
      </c>
      <c r="C483" s="3">
        <v>5320.4</v>
      </c>
      <c r="D483" s="3">
        <v>5112</v>
      </c>
      <c r="E483" s="3">
        <v>5163.5</v>
      </c>
      <c r="F483" s="4">
        <v>162649</v>
      </c>
      <c r="G483" s="2">
        <f t="shared" si="42"/>
        <v>3.0206198583902686E-3</v>
      </c>
      <c r="H483" s="2">
        <f t="shared" si="43"/>
        <v>0.30206198583902688</v>
      </c>
      <c r="I483" s="17">
        <f t="shared" si="44"/>
        <v>1.0030206198583902</v>
      </c>
      <c r="J483" s="20">
        <v>45208</v>
      </c>
      <c r="K483" s="38">
        <v>19539.45</v>
      </c>
      <c r="L483" s="2">
        <v>19588.95</v>
      </c>
      <c r="M483" s="2">
        <v>19480.5</v>
      </c>
      <c r="N483" s="2">
        <v>19512.349999999999</v>
      </c>
      <c r="O483" s="2">
        <v>165094800</v>
      </c>
      <c r="P483" s="2">
        <f t="shared" si="45"/>
        <v>-7.1819268832524208E-3</v>
      </c>
      <c r="Q483" s="17">
        <f t="shared" si="46"/>
        <v>-0.71819268832524208</v>
      </c>
      <c r="R483" s="5">
        <f t="shared" si="47"/>
        <v>0.99281807311674752</v>
      </c>
    </row>
    <row r="484" spans="1:18" x14ac:dyDescent="0.3">
      <c r="A484" s="20">
        <v>45209</v>
      </c>
      <c r="B484" s="23">
        <v>5180.05</v>
      </c>
      <c r="C484" s="3">
        <v>5248.8</v>
      </c>
      <c r="D484" s="3">
        <v>5149</v>
      </c>
      <c r="E484" s="3">
        <v>5211.25</v>
      </c>
      <c r="F484" s="4">
        <v>52619</v>
      </c>
      <c r="G484" s="2">
        <f t="shared" si="42"/>
        <v>9.2476033698073012E-3</v>
      </c>
      <c r="H484" s="2">
        <f t="shared" si="43"/>
        <v>0.92476033698073012</v>
      </c>
      <c r="I484" s="17">
        <f t="shared" si="44"/>
        <v>1.0092476033698072</v>
      </c>
      <c r="J484" s="20">
        <v>45209</v>
      </c>
      <c r="K484" s="38">
        <v>19565.599999999999</v>
      </c>
      <c r="L484" s="2">
        <v>19717.8</v>
      </c>
      <c r="M484" s="2">
        <v>19565.45</v>
      </c>
      <c r="N484" s="2">
        <v>19689.849999999999</v>
      </c>
      <c r="O484" s="2">
        <v>216559447</v>
      </c>
      <c r="P484" s="2">
        <f t="shared" si="45"/>
        <v>9.0968027941278218E-3</v>
      </c>
      <c r="Q484" s="17">
        <f t="shared" si="46"/>
        <v>0.90968027941278218</v>
      </c>
      <c r="R484" s="5">
        <f t="shared" si="47"/>
        <v>1.0090968027941278</v>
      </c>
    </row>
    <row r="485" spans="1:18" x14ac:dyDescent="0.3">
      <c r="A485" s="20">
        <v>45210</v>
      </c>
      <c r="B485" s="23">
        <v>5248.8</v>
      </c>
      <c r="C485" s="3">
        <v>5339</v>
      </c>
      <c r="D485" s="3">
        <v>5230</v>
      </c>
      <c r="E485" s="3">
        <v>5324.4</v>
      </c>
      <c r="F485" s="4">
        <v>49223</v>
      </c>
      <c r="G485" s="2">
        <f t="shared" si="42"/>
        <v>2.1712640921084124E-2</v>
      </c>
      <c r="H485" s="2">
        <f t="shared" si="43"/>
        <v>2.1712640921084123</v>
      </c>
      <c r="I485" s="17">
        <f t="shared" si="44"/>
        <v>1.0217126409210842</v>
      </c>
      <c r="J485" s="20">
        <v>45210</v>
      </c>
      <c r="K485" s="38">
        <v>19767</v>
      </c>
      <c r="L485" s="2">
        <v>19839.2</v>
      </c>
      <c r="M485" s="2">
        <v>19756.95</v>
      </c>
      <c r="N485" s="2">
        <v>19811.349999999999</v>
      </c>
      <c r="O485" s="2">
        <v>213729730</v>
      </c>
      <c r="P485" s="2">
        <f t="shared" si="45"/>
        <v>6.1706920062875037E-3</v>
      </c>
      <c r="Q485" s="17">
        <f t="shared" si="46"/>
        <v>0.61706920062875037</v>
      </c>
      <c r="R485" s="5">
        <f t="shared" si="47"/>
        <v>1.0061706920062874</v>
      </c>
    </row>
    <row r="486" spans="1:18" x14ac:dyDescent="0.3">
      <c r="A486" s="20">
        <v>45211</v>
      </c>
      <c r="B486" s="23">
        <v>5324</v>
      </c>
      <c r="C486" s="3">
        <v>5422</v>
      </c>
      <c r="D486" s="3">
        <v>5283.45</v>
      </c>
      <c r="E486" s="3">
        <v>5309.8</v>
      </c>
      <c r="F486" s="4">
        <v>39507</v>
      </c>
      <c r="G486" s="2">
        <f t="shared" si="42"/>
        <v>-2.7420930057845869E-3</v>
      </c>
      <c r="H486" s="2">
        <f t="shared" si="43"/>
        <v>-0.27420930057845871</v>
      </c>
      <c r="I486" s="17">
        <f t="shared" si="44"/>
        <v>0.99725790699421546</v>
      </c>
      <c r="J486" s="20">
        <v>45211</v>
      </c>
      <c r="K486" s="38">
        <v>19822.7</v>
      </c>
      <c r="L486" s="2">
        <v>19843.3</v>
      </c>
      <c r="M486" s="2">
        <v>19772.650000000001</v>
      </c>
      <c r="N486" s="2">
        <v>19794</v>
      </c>
      <c r="O486" s="2">
        <v>217904144</v>
      </c>
      <c r="P486" s="2">
        <f t="shared" si="45"/>
        <v>-8.7576061197235653E-4</v>
      </c>
      <c r="Q486" s="17">
        <f t="shared" si="46"/>
        <v>-8.7576061197235655E-2</v>
      </c>
      <c r="R486" s="5">
        <f t="shared" si="47"/>
        <v>0.99912423938802764</v>
      </c>
    </row>
    <row r="487" spans="1:18" x14ac:dyDescent="0.3">
      <c r="A487" s="20">
        <v>45212</v>
      </c>
      <c r="B487" s="23">
        <v>5275.1</v>
      </c>
      <c r="C487" s="3">
        <v>5415</v>
      </c>
      <c r="D487" s="3">
        <v>5275.1</v>
      </c>
      <c r="E487" s="3">
        <v>5348.4</v>
      </c>
      <c r="F487" s="4">
        <v>38989</v>
      </c>
      <c r="G487" s="2">
        <f t="shared" si="42"/>
        <v>7.2695770085501252E-3</v>
      </c>
      <c r="H487" s="2">
        <f t="shared" si="43"/>
        <v>0.72695770085501255</v>
      </c>
      <c r="I487" s="17">
        <f t="shared" si="44"/>
        <v>1.00726957700855</v>
      </c>
      <c r="J487" s="20">
        <v>45212</v>
      </c>
      <c r="K487" s="38">
        <v>19654.55</v>
      </c>
      <c r="L487" s="2">
        <v>19805.400000000001</v>
      </c>
      <c r="M487" s="2">
        <v>19635.3</v>
      </c>
      <c r="N487" s="2">
        <v>19751.05</v>
      </c>
      <c r="O487" s="2">
        <v>254955979</v>
      </c>
      <c r="P487" s="2">
        <f t="shared" si="45"/>
        <v>-2.1698494493281161E-3</v>
      </c>
      <c r="Q487" s="17">
        <f t="shared" si="46"/>
        <v>-0.21698494493281162</v>
      </c>
      <c r="R487" s="5">
        <f t="shared" si="47"/>
        <v>0.99783015055067192</v>
      </c>
    </row>
    <row r="488" spans="1:18" x14ac:dyDescent="0.3">
      <c r="A488" s="20">
        <v>45215</v>
      </c>
      <c r="B488" s="23">
        <v>5390</v>
      </c>
      <c r="C488" s="3">
        <v>5438.75</v>
      </c>
      <c r="D488" s="3">
        <v>5230</v>
      </c>
      <c r="E488" s="3">
        <v>5250.3</v>
      </c>
      <c r="F488" s="4">
        <v>50325</v>
      </c>
      <c r="G488" s="2">
        <f t="shared" si="42"/>
        <v>-1.8341934036347218E-2</v>
      </c>
      <c r="H488" s="2">
        <f t="shared" si="43"/>
        <v>-1.8341934036347218</v>
      </c>
      <c r="I488" s="17">
        <f t="shared" si="44"/>
        <v>0.98165806596365279</v>
      </c>
      <c r="J488" s="20">
        <v>45215</v>
      </c>
      <c r="K488" s="38">
        <v>19737.25</v>
      </c>
      <c r="L488" s="2">
        <v>19781.3</v>
      </c>
      <c r="M488" s="2">
        <v>19691.849999999999</v>
      </c>
      <c r="N488" s="2">
        <v>19731.75</v>
      </c>
      <c r="O488" s="2">
        <v>180964341</v>
      </c>
      <c r="P488" s="2">
        <f t="shared" si="45"/>
        <v>-9.7716323942267751E-4</v>
      </c>
      <c r="Q488" s="17">
        <f t="shared" si="46"/>
        <v>-9.7716323942267758E-2</v>
      </c>
      <c r="R488" s="5">
        <f t="shared" si="47"/>
        <v>0.99902283676057735</v>
      </c>
    </row>
    <row r="489" spans="1:18" x14ac:dyDescent="0.3">
      <c r="A489" s="20">
        <v>45216</v>
      </c>
      <c r="B489" s="23">
        <v>5305.05</v>
      </c>
      <c r="C489" s="3">
        <v>5324.95</v>
      </c>
      <c r="D489" s="3">
        <v>5130</v>
      </c>
      <c r="E489" s="3">
        <v>5186.25</v>
      </c>
      <c r="F489" s="4">
        <v>61474</v>
      </c>
      <c r="G489" s="2">
        <f t="shared" si="42"/>
        <v>-1.219930289697735E-2</v>
      </c>
      <c r="H489" s="2">
        <f t="shared" si="43"/>
        <v>-1.2199302896977351</v>
      </c>
      <c r="I489" s="17">
        <f t="shared" si="44"/>
        <v>0.98780069710302265</v>
      </c>
      <c r="J489" s="20">
        <v>45216</v>
      </c>
      <c r="K489" s="38">
        <v>19843.2</v>
      </c>
      <c r="L489" s="2">
        <v>19849.75</v>
      </c>
      <c r="M489" s="2">
        <v>19775.650000000001</v>
      </c>
      <c r="N489" s="2">
        <v>19811.5</v>
      </c>
      <c r="O489" s="2">
        <v>185846716</v>
      </c>
      <c r="P489" s="2">
        <f t="shared" si="45"/>
        <v>4.0417094276990126E-3</v>
      </c>
      <c r="Q489" s="17">
        <f t="shared" si="46"/>
        <v>0.40417094276990129</v>
      </c>
      <c r="R489" s="5">
        <f t="shared" si="47"/>
        <v>1.004041709427699</v>
      </c>
    </row>
    <row r="490" spans="1:18" x14ac:dyDescent="0.3">
      <c r="A490" s="20">
        <v>45217</v>
      </c>
      <c r="B490" s="23">
        <v>5209.95</v>
      </c>
      <c r="C490" s="3">
        <v>5235.25</v>
      </c>
      <c r="D490" s="3">
        <v>5140</v>
      </c>
      <c r="E490" s="3">
        <v>5174</v>
      </c>
      <c r="F490" s="4">
        <v>45972</v>
      </c>
      <c r="G490" s="2">
        <f t="shared" si="42"/>
        <v>-2.3620149433598459E-3</v>
      </c>
      <c r="H490" s="2">
        <f t="shared" si="43"/>
        <v>-0.23620149433598459</v>
      </c>
      <c r="I490" s="17">
        <f t="shared" si="44"/>
        <v>0.99763798505664014</v>
      </c>
      <c r="J490" s="20">
        <v>45217</v>
      </c>
      <c r="K490" s="38">
        <v>19820.45</v>
      </c>
      <c r="L490" s="2">
        <v>19840.95</v>
      </c>
      <c r="M490" s="2">
        <v>19659.95</v>
      </c>
      <c r="N490" s="2">
        <v>19671.099999999999</v>
      </c>
      <c r="O490" s="2">
        <v>198942937</v>
      </c>
      <c r="P490" s="2">
        <f t="shared" si="45"/>
        <v>-7.0867930242536634E-3</v>
      </c>
      <c r="Q490" s="17">
        <f t="shared" si="46"/>
        <v>-0.70867930242536636</v>
      </c>
      <c r="R490" s="5">
        <f t="shared" si="47"/>
        <v>0.99291320697574637</v>
      </c>
    </row>
    <row r="491" spans="1:18" x14ac:dyDescent="0.3">
      <c r="A491" s="20">
        <v>45218</v>
      </c>
      <c r="B491" s="23">
        <v>5156</v>
      </c>
      <c r="C491" s="3">
        <v>5240</v>
      </c>
      <c r="D491" s="3">
        <v>5114</v>
      </c>
      <c r="E491" s="3">
        <v>5205.25</v>
      </c>
      <c r="F491" s="4">
        <v>25376</v>
      </c>
      <c r="G491" s="2">
        <f t="shared" si="42"/>
        <v>6.0398144568998844E-3</v>
      </c>
      <c r="H491" s="2">
        <f t="shared" si="43"/>
        <v>0.60398144568998846</v>
      </c>
      <c r="I491" s="17">
        <f t="shared" si="44"/>
        <v>1.0060398144568998</v>
      </c>
      <c r="J491" s="20">
        <v>45218</v>
      </c>
      <c r="K491" s="38">
        <v>19545.2</v>
      </c>
      <c r="L491" s="2">
        <v>19681.8</v>
      </c>
      <c r="M491" s="2">
        <v>19512.349999999999</v>
      </c>
      <c r="N491" s="2">
        <v>19624.7</v>
      </c>
      <c r="O491" s="2">
        <v>230312163</v>
      </c>
      <c r="P491" s="2">
        <f t="shared" si="45"/>
        <v>-2.3587903065917931E-3</v>
      </c>
      <c r="Q491" s="17">
        <f t="shared" si="46"/>
        <v>-0.23587903065917931</v>
      </c>
      <c r="R491" s="5">
        <f t="shared" si="47"/>
        <v>0.99764120969340819</v>
      </c>
    </row>
    <row r="492" spans="1:18" x14ac:dyDescent="0.3">
      <c r="A492" s="20">
        <v>45219</v>
      </c>
      <c r="B492" s="23">
        <v>5200</v>
      </c>
      <c r="C492" s="3">
        <v>5290</v>
      </c>
      <c r="D492" s="3">
        <v>5180</v>
      </c>
      <c r="E492" s="3">
        <v>5269.25</v>
      </c>
      <c r="F492" s="4">
        <v>20956</v>
      </c>
      <c r="G492" s="2">
        <f t="shared" si="42"/>
        <v>1.229527880505259E-2</v>
      </c>
      <c r="H492" s="2">
        <f t="shared" si="43"/>
        <v>1.229527880505259</v>
      </c>
      <c r="I492" s="17">
        <f t="shared" si="44"/>
        <v>1.0122952788050525</v>
      </c>
      <c r="J492" s="20">
        <v>45219</v>
      </c>
      <c r="K492" s="38">
        <v>19542.150000000001</v>
      </c>
      <c r="L492" s="2">
        <v>19593.8</v>
      </c>
      <c r="M492" s="2">
        <v>19518.7</v>
      </c>
      <c r="N492" s="2">
        <v>19542.650000000001</v>
      </c>
      <c r="O492" s="2">
        <v>198341255</v>
      </c>
      <c r="P492" s="2">
        <f t="shared" si="45"/>
        <v>-4.1809556324427519E-3</v>
      </c>
      <c r="Q492" s="17">
        <f t="shared" si="46"/>
        <v>-0.41809556324427521</v>
      </c>
      <c r="R492" s="5">
        <f t="shared" si="47"/>
        <v>0.99581904436755719</v>
      </c>
    </row>
    <row r="493" spans="1:18" x14ac:dyDescent="0.3">
      <c r="A493" s="20">
        <v>45222</v>
      </c>
      <c r="B493" s="23">
        <v>5306.75</v>
      </c>
      <c r="C493" s="3">
        <v>5306.75</v>
      </c>
      <c r="D493" s="3">
        <v>5125</v>
      </c>
      <c r="E493" s="3">
        <v>5171.8999999999996</v>
      </c>
      <c r="F493" s="4">
        <v>43390</v>
      </c>
      <c r="G493" s="2">
        <f t="shared" si="42"/>
        <v>-1.8475115054324687E-2</v>
      </c>
      <c r="H493" s="2">
        <f t="shared" si="43"/>
        <v>-1.8475115054324687</v>
      </c>
      <c r="I493" s="17">
        <f t="shared" si="44"/>
        <v>0.98152488494567536</v>
      </c>
      <c r="J493" s="20">
        <v>45222</v>
      </c>
      <c r="K493" s="38">
        <v>19521.599999999999</v>
      </c>
      <c r="L493" s="2">
        <v>19556.849999999999</v>
      </c>
      <c r="M493" s="2">
        <v>19257.849999999999</v>
      </c>
      <c r="N493" s="2">
        <v>19281.75</v>
      </c>
      <c r="O493" s="2">
        <v>176044288</v>
      </c>
      <c r="P493" s="2">
        <f t="shared" si="45"/>
        <v>-1.335028770407296E-2</v>
      </c>
      <c r="Q493" s="17">
        <f t="shared" si="46"/>
        <v>-1.3350287704072961</v>
      </c>
      <c r="R493" s="5">
        <f t="shared" si="47"/>
        <v>0.98664971229592702</v>
      </c>
    </row>
    <row r="494" spans="1:18" x14ac:dyDescent="0.3">
      <c r="A494" s="20">
        <v>45224</v>
      </c>
      <c r="B494" s="23">
        <v>5197.75</v>
      </c>
      <c r="C494" s="3">
        <v>5219.6499999999996</v>
      </c>
      <c r="D494" s="3">
        <v>5065.05</v>
      </c>
      <c r="E494" s="3">
        <v>5097.75</v>
      </c>
      <c r="F494" s="4">
        <v>31905</v>
      </c>
      <c r="G494" s="2">
        <f t="shared" si="42"/>
        <v>-1.433709081768782E-2</v>
      </c>
      <c r="H494" s="2">
        <f t="shared" si="43"/>
        <v>-1.4337090817687821</v>
      </c>
      <c r="I494" s="17">
        <f t="shared" si="44"/>
        <v>0.98566290918231214</v>
      </c>
      <c r="J494" s="20">
        <v>45224</v>
      </c>
      <c r="K494" s="38">
        <v>19286.45</v>
      </c>
      <c r="L494" s="2">
        <v>19347.3</v>
      </c>
      <c r="M494" s="2">
        <v>19074.150000000001</v>
      </c>
      <c r="N494" s="2">
        <v>19122.150000000001</v>
      </c>
      <c r="O494" s="2">
        <v>225291741</v>
      </c>
      <c r="P494" s="2">
        <f t="shared" si="45"/>
        <v>-8.2772569917148875E-3</v>
      </c>
      <c r="Q494" s="17">
        <f t="shared" si="46"/>
        <v>-0.82772569917148875</v>
      </c>
      <c r="R494" s="5">
        <f t="shared" si="47"/>
        <v>0.99172274300828511</v>
      </c>
    </row>
    <row r="495" spans="1:18" x14ac:dyDescent="0.3">
      <c r="A495" s="20">
        <v>45225</v>
      </c>
      <c r="B495" s="23">
        <v>5050</v>
      </c>
      <c r="C495" s="3">
        <v>5337.35</v>
      </c>
      <c r="D495" s="3">
        <v>4995.8500000000004</v>
      </c>
      <c r="E495" s="3">
        <v>5277.35</v>
      </c>
      <c r="F495" s="4">
        <v>78356</v>
      </c>
      <c r="G495" s="2">
        <f t="shared" si="42"/>
        <v>3.5231229463979274E-2</v>
      </c>
      <c r="H495" s="2">
        <f t="shared" si="43"/>
        <v>3.5231229463979274</v>
      </c>
      <c r="I495" s="17">
        <f t="shared" si="44"/>
        <v>1.0352312294639794</v>
      </c>
      <c r="J495" s="20">
        <v>45225</v>
      </c>
      <c r="K495" s="38">
        <v>19027.25</v>
      </c>
      <c r="L495" s="2">
        <v>19041.7</v>
      </c>
      <c r="M495" s="2">
        <v>18837.849999999999</v>
      </c>
      <c r="N495" s="2">
        <v>18857.25</v>
      </c>
      <c r="O495" s="2">
        <v>300356469</v>
      </c>
      <c r="P495" s="2">
        <f t="shared" si="45"/>
        <v>-1.3853044767455618E-2</v>
      </c>
      <c r="Q495" s="17">
        <f t="shared" si="46"/>
        <v>-1.3853044767455618</v>
      </c>
      <c r="R495" s="5">
        <f t="shared" si="47"/>
        <v>0.98614695523254436</v>
      </c>
    </row>
    <row r="496" spans="1:18" x14ac:dyDescent="0.3">
      <c r="A496" s="20">
        <v>45226</v>
      </c>
      <c r="B496" s="23">
        <v>5300</v>
      </c>
      <c r="C496" s="3">
        <v>5359.8</v>
      </c>
      <c r="D496" s="3">
        <v>5219.6499999999996</v>
      </c>
      <c r="E496" s="3">
        <v>5237.7</v>
      </c>
      <c r="F496" s="4">
        <v>29446</v>
      </c>
      <c r="G496" s="2">
        <f t="shared" si="42"/>
        <v>-7.51324054686548E-3</v>
      </c>
      <c r="H496" s="2">
        <f t="shared" si="43"/>
        <v>-0.75132405468654795</v>
      </c>
      <c r="I496" s="17">
        <f t="shared" si="44"/>
        <v>0.99248675945313447</v>
      </c>
      <c r="J496" s="20">
        <v>45226</v>
      </c>
      <c r="K496" s="38">
        <v>18928.75</v>
      </c>
      <c r="L496" s="2">
        <v>19076.150000000001</v>
      </c>
      <c r="M496" s="2">
        <v>18926.650000000001</v>
      </c>
      <c r="N496" s="2">
        <v>19047.25</v>
      </c>
      <c r="O496" s="2">
        <v>205201044</v>
      </c>
      <c r="P496" s="2">
        <f t="shared" si="45"/>
        <v>1.007570032746026E-2</v>
      </c>
      <c r="Q496" s="17">
        <f t="shared" si="46"/>
        <v>1.007570032746026</v>
      </c>
      <c r="R496" s="5">
        <f t="shared" si="47"/>
        <v>1.0100757003274603</v>
      </c>
    </row>
    <row r="497" spans="1:18" x14ac:dyDescent="0.3">
      <c r="A497" s="20">
        <v>45229</v>
      </c>
      <c r="B497" s="23">
        <v>5237.7</v>
      </c>
      <c r="C497" s="3">
        <v>5382.9</v>
      </c>
      <c r="D497" s="3">
        <v>5214.05</v>
      </c>
      <c r="E497" s="3">
        <v>5308.95</v>
      </c>
      <c r="F497" s="4">
        <v>51527</v>
      </c>
      <c r="G497" s="2">
        <f t="shared" si="42"/>
        <v>1.3603299158027379E-2</v>
      </c>
      <c r="H497" s="2">
        <f t="shared" si="43"/>
        <v>1.3603299158027378</v>
      </c>
      <c r="I497" s="17">
        <f t="shared" si="44"/>
        <v>1.0136032991580273</v>
      </c>
      <c r="J497" s="20">
        <v>45229</v>
      </c>
      <c r="K497" s="38">
        <v>19053.400000000001</v>
      </c>
      <c r="L497" s="2">
        <v>19158.5</v>
      </c>
      <c r="M497" s="2">
        <v>18940</v>
      </c>
      <c r="N497" s="2">
        <v>19140.900000000001</v>
      </c>
      <c r="O497" s="2">
        <v>180132492</v>
      </c>
      <c r="P497" s="2">
        <f t="shared" si="45"/>
        <v>4.9167202614551417E-3</v>
      </c>
      <c r="Q497" s="17">
        <f t="shared" si="46"/>
        <v>0.4916720261455142</v>
      </c>
      <c r="R497" s="5">
        <f t="shared" si="47"/>
        <v>1.0049167202614551</v>
      </c>
    </row>
    <row r="498" spans="1:18" x14ac:dyDescent="0.3">
      <c r="A498" s="20">
        <v>45230</v>
      </c>
      <c r="B498" s="23">
        <v>5340</v>
      </c>
      <c r="C498" s="3">
        <v>5590.05</v>
      </c>
      <c r="D498" s="3">
        <v>5309</v>
      </c>
      <c r="E498" s="3">
        <v>5500.5</v>
      </c>
      <c r="F498" s="4">
        <v>61686</v>
      </c>
      <c r="G498" s="2">
        <f t="shared" si="42"/>
        <v>3.6080580905828871E-2</v>
      </c>
      <c r="H498" s="2">
        <f t="shared" si="43"/>
        <v>3.6080580905828872</v>
      </c>
      <c r="I498" s="17">
        <f t="shared" si="44"/>
        <v>1.0360805809058289</v>
      </c>
      <c r="J498" s="20">
        <v>45230</v>
      </c>
      <c r="K498" s="38">
        <v>19232.95</v>
      </c>
      <c r="L498" s="2">
        <v>19233.7</v>
      </c>
      <c r="M498" s="2">
        <v>19056.45</v>
      </c>
      <c r="N498" s="2">
        <v>19079.599999999999</v>
      </c>
      <c r="O498" s="2">
        <v>206049341</v>
      </c>
      <c r="P498" s="2">
        <f t="shared" si="45"/>
        <v>-3.2025662325179541E-3</v>
      </c>
      <c r="Q498" s="17">
        <f t="shared" si="46"/>
        <v>-0.32025662325179544</v>
      </c>
      <c r="R498" s="5">
        <f t="shared" si="47"/>
        <v>0.99679743376748209</v>
      </c>
    </row>
    <row r="499" spans="1:18" x14ac:dyDescent="0.3">
      <c r="A499" s="20">
        <v>45231</v>
      </c>
      <c r="B499" s="23">
        <v>5544.9</v>
      </c>
      <c r="C499" s="3">
        <v>5681.6</v>
      </c>
      <c r="D499" s="3">
        <v>5482.4</v>
      </c>
      <c r="E499" s="3">
        <v>5521.35</v>
      </c>
      <c r="F499" s="4">
        <v>106552</v>
      </c>
      <c r="G499" s="2">
        <f t="shared" si="42"/>
        <v>3.7905644941369629E-3</v>
      </c>
      <c r="H499" s="2">
        <f t="shared" si="43"/>
        <v>0.37905644941369626</v>
      </c>
      <c r="I499" s="17">
        <f t="shared" si="44"/>
        <v>1.0037905644941369</v>
      </c>
      <c r="J499" s="20">
        <v>45231</v>
      </c>
      <c r="K499" s="38">
        <v>19064.05</v>
      </c>
      <c r="L499" s="2">
        <v>19096.05</v>
      </c>
      <c r="M499" s="2">
        <v>18973.7</v>
      </c>
      <c r="N499" s="2">
        <v>18989.150000000001</v>
      </c>
      <c r="O499" s="2">
        <v>194103279</v>
      </c>
      <c r="P499" s="2">
        <f t="shared" si="45"/>
        <v>-4.7406654227550417E-3</v>
      </c>
      <c r="Q499" s="17">
        <f t="shared" si="46"/>
        <v>-0.47406654227550415</v>
      </c>
      <c r="R499" s="5">
        <f t="shared" si="47"/>
        <v>0.99525933457724491</v>
      </c>
    </row>
    <row r="500" spans="1:18" x14ac:dyDescent="0.3">
      <c r="A500" s="20">
        <v>45232</v>
      </c>
      <c r="B500" s="23">
        <v>5574.1</v>
      </c>
      <c r="C500" s="3">
        <v>5587.2</v>
      </c>
      <c r="D500" s="3">
        <v>5300</v>
      </c>
      <c r="E500" s="3">
        <v>5318.5</v>
      </c>
      <c r="F500" s="4">
        <v>65382</v>
      </c>
      <c r="G500" s="2">
        <f t="shared" si="42"/>
        <v>-3.6739203274561538E-2</v>
      </c>
      <c r="H500" s="2">
        <f t="shared" si="43"/>
        <v>-3.6739203274561536</v>
      </c>
      <c r="I500" s="17">
        <f t="shared" si="44"/>
        <v>0.96326079672543852</v>
      </c>
      <c r="J500" s="20">
        <v>45232</v>
      </c>
      <c r="K500" s="38">
        <v>19120</v>
      </c>
      <c r="L500" s="2">
        <v>19175.25</v>
      </c>
      <c r="M500" s="2">
        <v>19064.150000000001</v>
      </c>
      <c r="N500" s="2">
        <v>19133.25</v>
      </c>
      <c r="O500" s="2">
        <v>245595109</v>
      </c>
      <c r="P500" s="2">
        <f t="shared" si="45"/>
        <v>7.5885439843278151E-3</v>
      </c>
      <c r="Q500" s="17">
        <f t="shared" si="46"/>
        <v>0.75885439843278146</v>
      </c>
      <c r="R500" s="5">
        <f t="shared" si="47"/>
        <v>1.0075885439843277</v>
      </c>
    </row>
    <row r="501" spans="1:18" x14ac:dyDescent="0.3">
      <c r="A501" s="20">
        <v>45233</v>
      </c>
      <c r="B501" s="23">
        <v>5346.5</v>
      </c>
      <c r="C501" s="3">
        <v>5633.2</v>
      </c>
      <c r="D501" s="3">
        <v>5346.5</v>
      </c>
      <c r="E501" s="3">
        <v>5577.5</v>
      </c>
      <c r="F501" s="4">
        <v>127361</v>
      </c>
      <c r="G501" s="2">
        <f t="shared" si="42"/>
        <v>4.8697941148820159E-2</v>
      </c>
      <c r="H501" s="2">
        <f t="shared" si="43"/>
        <v>4.8697941148820156</v>
      </c>
      <c r="I501" s="17">
        <f t="shared" si="44"/>
        <v>1.0486979411488202</v>
      </c>
      <c r="J501" s="20">
        <v>45233</v>
      </c>
      <c r="K501" s="38">
        <v>19241</v>
      </c>
      <c r="L501" s="2">
        <v>19276.25</v>
      </c>
      <c r="M501" s="2">
        <v>19210.900000000001</v>
      </c>
      <c r="N501" s="2">
        <v>19230.599999999999</v>
      </c>
      <c r="O501" s="2">
        <v>189516123</v>
      </c>
      <c r="P501" s="2">
        <f t="shared" si="45"/>
        <v>5.0880012543607876E-3</v>
      </c>
      <c r="Q501" s="17">
        <f t="shared" si="46"/>
        <v>0.50880012543607878</v>
      </c>
      <c r="R501" s="5">
        <f t="shared" si="47"/>
        <v>1.0050880012543608</v>
      </c>
    </row>
    <row r="502" spans="1:18" x14ac:dyDescent="0.3">
      <c r="A502" s="20">
        <v>45236</v>
      </c>
      <c r="B502" s="23">
        <v>5584.95</v>
      </c>
      <c r="C502" s="3">
        <v>5699</v>
      </c>
      <c r="D502" s="3">
        <v>5550.55</v>
      </c>
      <c r="E502" s="3">
        <v>5585.75</v>
      </c>
      <c r="F502" s="4">
        <v>39413</v>
      </c>
      <c r="G502" s="2">
        <f t="shared" si="42"/>
        <v>1.4791573285522187E-3</v>
      </c>
      <c r="H502" s="2">
        <f t="shared" si="43"/>
        <v>0.14791573285522186</v>
      </c>
      <c r="I502" s="17">
        <f t="shared" si="44"/>
        <v>1.0014791573285522</v>
      </c>
      <c r="J502" s="20">
        <v>45236</v>
      </c>
      <c r="K502" s="38">
        <v>19345.849999999999</v>
      </c>
      <c r="L502" s="2">
        <v>19423</v>
      </c>
      <c r="M502" s="2">
        <v>19309.7</v>
      </c>
      <c r="N502" s="2">
        <v>19411.75</v>
      </c>
      <c r="O502" s="2">
        <v>180690631</v>
      </c>
      <c r="P502" s="2">
        <f t="shared" si="45"/>
        <v>9.4198828949695525E-3</v>
      </c>
      <c r="Q502" s="17">
        <f t="shared" si="46"/>
        <v>0.94198828949695523</v>
      </c>
      <c r="R502" s="5">
        <f t="shared" si="47"/>
        <v>1.0094198828949696</v>
      </c>
    </row>
    <row r="503" spans="1:18" x14ac:dyDescent="0.3">
      <c r="A503" s="20">
        <v>45237</v>
      </c>
      <c r="B503" s="23">
        <v>5630.55</v>
      </c>
      <c r="C503" s="3">
        <v>5974.8</v>
      </c>
      <c r="D503" s="3">
        <v>5600</v>
      </c>
      <c r="E503" s="3">
        <v>5941.45</v>
      </c>
      <c r="F503" s="4">
        <v>203304</v>
      </c>
      <c r="G503" s="2">
        <f t="shared" si="42"/>
        <v>6.3679899744886512E-2</v>
      </c>
      <c r="H503" s="2">
        <f t="shared" si="43"/>
        <v>6.3679899744886512</v>
      </c>
      <c r="I503" s="17">
        <f t="shared" si="44"/>
        <v>1.0636798997448864</v>
      </c>
      <c r="J503" s="20">
        <v>45237</v>
      </c>
      <c r="K503" s="38">
        <v>19404.05</v>
      </c>
      <c r="L503" s="2">
        <v>19423.5</v>
      </c>
      <c r="M503" s="2">
        <v>19329.099999999999</v>
      </c>
      <c r="N503" s="2">
        <v>19406.7</v>
      </c>
      <c r="O503" s="2">
        <v>198660124</v>
      </c>
      <c r="P503" s="2">
        <f t="shared" si="45"/>
        <v>-2.6015171223610817E-4</v>
      </c>
      <c r="Q503" s="17">
        <f t="shared" si="46"/>
        <v>-2.6015171223610817E-2</v>
      </c>
      <c r="R503" s="5">
        <f t="shared" si="47"/>
        <v>0.99973984828776385</v>
      </c>
    </row>
    <row r="504" spans="1:18" x14ac:dyDescent="0.3">
      <c r="A504" s="20">
        <v>45238</v>
      </c>
      <c r="B504" s="23">
        <v>5969</v>
      </c>
      <c r="C504" s="3">
        <v>6165.95</v>
      </c>
      <c r="D504" s="3">
        <v>5950.05</v>
      </c>
      <c r="E504" s="3">
        <v>5993.75</v>
      </c>
      <c r="F504" s="4">
        <v>179020</v>
      </c>
      <c r="G504" s="2">
        <f t="shared" si="42"/>
        <v>8.8025650304218977E-3</v>
      </c>
      <c r="H504" s="2">
        <f t="shared" si="43"/>
        <v>0.88025650304218972</v>
      </c>
      <c r="I504" s="17">
        <f t="shared" si="44"/>
        <v>1.008802565030422</v>
      </c>
      <c r="J504" s="20">
        <v>45238</v>
      </c>
      <c r="K504" s="38">
        <v>19449.599999999999</v>
      </c>
      <c r="L504" s="2">
        <v>19464.400000000001</v>
      </c>
      <c r="M504" s="2">
        <v>19401.5</v>
      </c>
      <c r="N504" s="2">
        <v>19443.5</v>
      </c>
      <c r="O504" s="2">
        <v>194967997</v>
      </c>
      <c r="P504" s="2">
        <f t="shared" si="45"/>
        <v>1.8962523252278477E-3</v>
      </c>
      <c r="Q504" s="17">
        <f t="shared" si="46"/>
        <v>0.18962523252278476</v>
      </c>
      <c r="R504" s="5">
        <f t="shared" si="47"/>
        <v>1.0018962523252279</v>
      </c>
    </row>
    <row r="505" spans="1:18" x14ac:dyDescent="0.3">
      <c r="A505" s="20">
        <v>45239</v>
      </c>
      <c r="B505" s="23">
        <v>6041.9</v>
      </c>
      <c r="C505" s="3">
        <v>6224.95</v>
      </c>
      <c r="D505" s="3">
        <v>6015.1</v>
      </c>
      <c r="E505" s="3">
        <v>6169.3</v>
      </c>
      <c r="F505" s="4">
        <v>133277</v>
      </c>
      <c r="G505" s="2">
        <f t="shared" si="42"/>
        <v>2.9288842544317028E-2</v>
      </c>
      <c r="H505" s="2">
        <f t="shared" si="43"/>
        <v>2.9288842544317029</v>
      </c>
      <c r="I505" s="17">
        <f t="shared" si="44"/>
        <v>1.029288842544317</v>
      </c>
      <c r="J505" s="20">
        <v>45239</v>
      </c>
      <c r="K505" s="38">
        <v>19457.400000000001</v>
      </c>
      <c r="L505" s="2">
        <v>19463.900000000001</v>
      </c>
      <c r="M505" s="2">
        <v>19378.349999999999</v>
      </c>
      <c r="N505" s="2">
        <v>19395.3</v>
      </c>
      <c r="O505" s="2">
        <v>208418472</v>
      </c>
      <c r="P505" s="2">
        <f t="shared" si="45"/>
        <v>-2.4789775503381967E-3</v>
      </c>
      <c r="Q505" s="17">
        <f t="shared" si="46"/>
        <v>-0.24789775503381967</v>
      </c>
      <c r="R505" s="5">
        <f t="shared" si="47"/>
        <v>0.99752102244966179</v>
      </c>
    </row>
    <row r="506" spans="1:18" x14ac:dyDescent="0.3">
      <c r="A506" s="20">
        <v>45240</v>
      </c>
      <c r="B506" s="23">
        <v>6175</v>
      </c>
      <c r="C506" s="3">
        <v>6249.5</v>
      </c>
      <c r="D506" s="3">
        <v>6072.15</v>
      </c>
      <c r="E506" s="3">
        <v>6104.55</v>
      </c>
      <c r="F506" s="4">
        <v>71893</v>
      </c>
      <c r="G506" s="2">
        <f t="shared" si="42"/>
        <v>-1.0495518130095796E-2</v>
      </c>
      <c r="H506" s="2">
        <f t="shared" si="43"/>
        <v>-1.0495518130095796</v>
      </c>
      <c r="I506" s="17">
        <f t="shared" si="44"/>
        <v>0.98950448186990425</v>
      </c>
      <c r="J506" s="20">
        <v>45240</v>
      </c>
      <c r="K506" s="38">
        <v>19351.849999999999</v>
      </c>
      <c r="L506" s="2">
        <v>19451.3</v>
      </c>
      <c r="M506" s="2">
        <v>19329.45</v>
      </c>
      <c r="N506" s="2">
        <v>19425.349999999999</v>
      </c>
      <c r="O506" s="2">
        <v>152215785</v>
      </c>
      <c r="P506" s="2">
        <f t="shared" si="45"/>
        <v>1.5493444288048792E-3</v>
      </c>
      <c r="Q506" s="17">
        <f t="shared" si="46"/>
        <v>0.15493444288048791</v>
      </c>
      <c r="R506" s="5">
        <f t="shared" si="47"/>
        <v>1.0015493444288048</v>
      </c>
    </row>
    <row r="507" spans="1:18" x14ac:dyDescent="0.3">
      <c r="A507" s="20">
        <v>45242</v>
      </c>
      <c r="B507" s="23">
        <v>6153.4</v>
      </c>
      <c r="C507" s="3">
        <v>6250</v>
      </c>
      <c r="D507" s="3">
        <v>6153.4</v>
      </c>
      <c r="E507" s="3">
        <v>6217.25</v>
      </c>
      <c r="F507" s="4">
        <v>11801</v>
      </c>
      <c r="G507" s="2">
        <f t="shared" si="42"/>
        <v>1.8461639269069761E-2</v>
      </c>
      <c r="H507" s="2">
        <f t="shared" si="43"/>
        <v>1.8461639269069761</v>
      </c>
      <c r="I507" s="17">
        <f t="shared" si="44"/>
        <v>1.0184616392690697</v>
      </c>
      <c r="J507" s="20">
        <v>45242</v>
      </c>
      <c r="K507" s="38">
        <v>19547.25</v>
      </c>
      <c r="L507" s="2">
        <v>19547.25</v>
      </c>
      <c r="M507" s="2">
        <v>19510.25</v>
      </c>
      <c r="N507" s="2">
        <v>19525.55</v>
      </c>
      <c r="O507" s="2">
        <v>37311902</v>
      </c>
      <c r="P507" s="2">
        <f t="shared" si="45"/>
        <v>5.1582082176125903E-3</v>
      </c>
      <c r="Q507" s="17">
        <f t="shared" si="46"/>
        <v>0.51582082176125899</v>
      </c>
      <c r="R507" s="5">
        <f t="shared" si="47"/>
        <v>1.0051582082176125</v>
      </c>
    </row>
    <row r="508" spans="1:18" x14ac:dyDescent="0.3">
      <c r="A508" s="20">
        <v>45243</v>
      </c>
      <c r="B508" s="23">
        <v>6207.55</v>
      </c>
      <c r="C508" s="3">
        <v>6250</v>
      </c>
      <c r="D508" s="3">
        <v>6128</v>
      </c>
      <c r="E508" s="3">
        <v>6199.3</v>
      </c>
      <c r="F508" s="4">
        <v>50798</v>
      </c>
      <c r="G508" s="2">
        <f t="shared" si="42"/>
        <v>-2.8871285536209448E-3</v>
      </c>
      <c r="H508" s="2">
        <f t="shared" si="43"/>
        <v>-0.28871285536209446</v>
      </c>
      <c r="I508" s="17">
        <f t="shared" si="44"/>
        <v>0.99711287144637906</v>
      </c>
      <c r="J508" s="20">
        <v>45243</v>
      </c>
      <c r="K508" s="38">
        <v>19486.75</v>
      </c>
      <c r="L508" s="2">
        <v>19494.400000000001</v>
      </c>
      <c r="M508" s="2">
        <v>19414.75</v>
      </c>
      <c r="N508" s="2">
        <v>19443.55</v>
      </c>
      <c r="O508" s="2">
        <v>189275733</v>
      </c>
      <c r="P508" s="2">
        <f t="shared" si="45"/>
        <v>-4.1996256187405738E-3</v>
      </c>
      <c r="Q508" s="17">
        <f t="shared" si="46"/>
        <v>-0.41996256187405739</v>
      </c>
      <c r="R508" s="5">
        <f t="shared" si="47"/>
        <v>0.99580037438125946</v>
      </c>
    </row>
    <row r="509" spans="1:18" x14ac:dyDescent="0.3">
      <c r="A509" s="20">
        <v>45245</v>
      </c>
      <c r="B509" s="23">
        <v>6235.05</v>
      </c>
      <c r="C509" s="3">
        <v>6678.65</v>
      </c>
      <c r="D509" s="3">
        <v>6235.05</v>
      </c>
      <c r="E509" s="3">
        <v>6559.25</v>
      </c>
      <c r="F509" s="4">
        <v>188798</v>
      </c>
      <c r="G509" s="2">
        <f t="shared" si="42"/>
        <v>5.8063007113706357E-2</v>
      </c>
      <c r="H509" s="2">
        <f t="shared" si="43"/>
        <v>5.8063007113706355</v>
      </c>
      <c r="I509" s="17">
        <f t="shared" si="44"/>
        <v>1.0580630071137063</v>
      </c>
      <c r="J509" s="20">
        <v>45245</v>
      </c>
      <c r="K509" s="38">
        <v>19651.400000000001</v>
      </c>
      <c r="L509" s="2">
        <v>19693.2</v>
      </c>
      <c r="M509" s="2">
        <v>19579.650000000001</v>
      </c>
      <c r="N509" s="2">
        <v>19675.45</v>
      </c>
      <c r="O509" s="2">
        <v>291464988</v>
      </c>
      <c r="P509" s="2">
        <f t="shared" si="45"/>
        <v>1.1926834348665828E-2</v>
      </c>
      <c r="Q509" s="17">
        <f t="shared" si="46"/>
        <v>1.1926834348665827</v>
      </c>
      <c r="R509" s="5">
        <f t="shared" si="47"/>
        <v>1.0119268343486658</v>
      </c>
    </row>
    <row r="510" spans="1:18" x14ac:dyDescent="0.3">
      <c r="A510" s="20">
        <v>45246</v>
      </c>
      <c r="B510" s="23">
        <v>6603.75</v>
      </c>
      <c r="C510" s="3">
        <v>6975</v>
      </c>
      <c r="D510" s="3">
        <v>6581.35</v>
      </c>
      <c r="E510" s="3">
        <v>6847</v>
      </c>
      <c r="F510" s="4">
        <v>380849</v>
      </c>
      <c r="G510" s="2">
        <f t="shared" si="42"/>
        <v>4.3869344818386245E-2</v>
      </c>
      <c r="H510" s="2">
        <f t="shared" si="43"/>
        <v>4.3869344818386242</v>
      </c>
      <c r="I510" s="17">
        <f t="shared" si="44"/>
        <v>1.0438693448183862</v>
      </c>
      <c r="J510" s="20">
        <v>45246</v>
      </c>
      <c r="K510" s="38">
        <v>19674.7</v>
      </c>
      <c r="L510" s="2">
        <v>19875.25</v>
      </c>
      <c r="M510" s="2">
        <v>19627</v>
      </c>
      <c r="N510" s="2">
        <v>19765.2</v>
      </c>
      <c r="O510" s="2">
        <v>282686669</v>
      </c>
      <c r="P510" s="2">
        <f t="shared" si="45"/>
        <v>4.5615220998757337E-3</v>
      </c>
      <c r="Q510" s="17">
        <f t="shared" si="46"/>
        <v>0.45615220998757339</v>
      </c>
      <c r="R510" s="5">
        <f t="shared" si="47"/>
        <v>1.0045615220998758</v>
      </c>
    </row>
    <row r="511" spans="1:18" x14ac:dyDescent="0.3">
      <c r="A511" s="20">
        <v>45247</v>
      </c>
      <c r="B511" s="23">
        <v>6940</v>
      </c>
      <c r="C511" s="3">
        <v>7499</v>
      </c>
      <c r="D511" s="3">
        <v>6880</v>
      </c>
      <c r="E511" s="3">
        <v>7390.5</v>
      </c>
      <c r="F511" s="4">
        <v>556689</v>
      </c>
      <c r="G511" s="2">
        <f t="shared" si="42"/>
        <v>7.9377829706440778E-2</v>
      </c>
      <c r="H511" s="2">
        <f t="shared" si="43"/>
        <v>7.9377829706440775</v>
      </c>
      <c r="I511" s="17">
        <f t="shared" si="44"/>
        <v>1.0793778297064407</v>
      </c>
      <c r="J511" s="20">
        <v>45247</v>
      </c>
      <c r="K511" s="38">
        <v>19674.75</v>
      </c>
      <c r="L511" s="2">
        <v>19806</v>
      </c>
      <c r="M511" s="2">
        <v>19667.45</v>
      </c>
      <c r="N511" s="2">
        <v>19731.8</v>
      </c>
      <c r="O511" s="2">
        <v>236827462</v>
      </c>
      <c r="P511" s="2">
        <f t="shared" si="45"/>
        <v>-1.6898387064133657E-3</v>
      </c>
      <c r="Q511" s="17">
        <f t="shared" si="46"/>
        <v>-0.16898387064133658</v>
      </c>
      <c r="R511" s="5">
        <f t="shared" si="47"/>
        <v>0.99831016129358663</v>
      </c>
    </row>
    <row r="512" spans="1:18" x14ac:dyDescent="0.3">
      <c r="A512" s="20">
        <v>45250</v>
      </c>
      <c r="B512" s="23">
        <v>7500</v>
      </c>
      <c r="C512" s="3">
        <v>7832.9</v>
      </c>
      <c r="D512" s="3">
        <v>6826.6</v>
      </c>
      <c r="E512" s="3">
        <v>6956.5</v>
      </c>
      <c r="F512" s="4">
        <v>546444</v>
      </c>
      <c r="G512" s="2">
        <f t="shared" si="42"/>
        <v>-5.8724037615858198E-2</v>
      </c>
      <c r="H512" s="2">
        <f t="shared" si="43"/>
        <v>-5.8724037615858196</v>
      </c>
      <c r="I512" s="17">
        <f t="shared" si="44"/>
        <v>0.9412759623841418</v>
      </c>
      <c r="J512" s="20">
        <v>45250</v>
      </c>
      <c r="K512" s="38">
        <v>19731.150000000001</v>
      </c>
      <c r="L512" s="2">
        <v>19756.45</v>
      </c>
      <c r="M512" s="2">
        <v>19670.5</v>
      </c>
      <c r="N512" s="2">
        <v>19694</v>
      </c>
      <c r="O512" s="2">
        <v>173780543</v>
      </c>
      <c r="P512" s="2">
        <f t="shared" si="45"/>
        <v>-1.9156893947840173E-3</v>
      </c>
      <c r="Q512" s="17">
        <f t="shared" si="46"/>
        <v>-0.19156893947840173</v>
      </c>
      <c r="R512" s="5">
        <f t="shared" si="47"/>
        <v>0.99808431060521596</v>
      </c>
    </row>
    <row r="513" spans="1:18" x14ac:dyDescent="0.3">
      <c r="A513" s="20">
        <v>45251</v>
      </c>
      <c r="B513" s="23">
        <v>7100</v>
      </c>
      <c r="C513" s="3">
        <v>7198.85</v>
      </c>
      <c r="D513" s="3">
        <v>6861.75</v>
      </c>
      <c r="E513" s="3">
        <v>6944.1</v>
      </c>
      <c r="F513" s="4">
        <v>160148</v>
      </c>
      <c r="G513" s="2">
        <f t="shared" si="42"/>
        <v>-1.7825055703298549E-3</v>
      </c>
      <c r="H513" s="2">
        <f t="shared" si="43"/>
        <v>-0.17825055703298551</v>
      </c>
      <c r="I513" s="17">
        <f t="shared" si="44"/>
        <v>0.99821749442967012</v>
      </c>
      <c r="J513" s="20">
        <v>45251</v>
      </c>
      <c r="K513" s="38">
        <v>19770.900000000001</v>
      </c>
      <c r="L513" s="2">
        <v>19829.099999999999</v>
      </c>
      <c r="M513" s="2">
        <v>19754.05</v>
      </c>
      <c r="N513" s="2">
        <v>19783.400000000001</v>
      </c>
      <c r="O513" s="2">
        <v>194969012</v>
      </c>
      <c r="P513" s="2">
        <f t="shared" si="45"/>
        <v>4.5394536407028256E-3</v>
      </c>
      <c r="Q513" s="17">
        <f t="shared" si="46"/>
        <v>0.45394536407028258</v>
      </c>
      <c r="R513" s="5">
        <f t="shared" si="47"/>
        <v>1.0045394536407029</v>
      </c>
    </row>
    <row r="514" spans="1:18" x14ac:dyDescent="0.3">
      <c r="A514" s="20">
        <v>45252</v>
      </c>
      <c r="B514" s="23">
        <v>7000</v>
      </c>
      <c r="C514" s="3">
        <v>7046.05</v>
      </c>
      <c r="D514" s="3">
        <v>6565.7</v>
      </c>
      <c r="E514" s="3">
        <v>6649.25</v>
      </c>
      <c r="F514" s="4">
        <v>110689</v>
      </c>
      <c r="G514" s="2">
        <f t="shared" si="42"/>
        <v>-4.2460506041099688E-2</v>
      </c>
      <c r="H514" s="2">
        <f t="shared" si="43"/>
        <v>-4.2460506041099686</v>
      </c>
      <c r="I514" s="17">
        <f t="shared" si="44"/>
        <v>0.95753949395890037</v>
      </c>
      <c r="J514" s="20">
        <v>45252</v>
      </c>
      <c r="K514" s="38">
        <v>19784</v>
      </c>
      <c r="L514" s="2">
        <v>19825.55</v>
      </c>
      <c r="M514" s="2">
        <v>19703.849999999999</v>
      </c>
      <c r="N514" s="2">
        <v>19811.849999999999</v>
      </c>
      <c r="O514" s="2">
        <v>184497984</v>
      </c>
      <c r="P514" s="2">
        <f t="shared" si="45"/>
        <v>1.4380743451579145E-3</v>
      </c>
      <c r="Q514" s="17">
        <f t="shared" si="46"/>
        <v>0.14380743451579145</v>
      </c>
      <c r="R514" s="5">
        <f t="shared" si="47"/>
        <v>1.0014380743451579</v>
      </c>
    </row>
    <row r="515" spans="1:18" x14ac:dyDescent="0.3">
      <c r="A515" s="20">
        <v>45253</v>
      </c>
      <c r="B515" s="23">
        <v>6650</v>
      </c>
      <c r="C515" s="3">
        <v>6925</v>
      </c>
      <c r="D515" s="3">
        <v>6520.1</v>
      </c>
      <c r="E515" s="3">
        <v>6746.35</v>
      </c>
      <c r="F515" s="4">
        <v>109601</v>
      </c>
      <c r="G515" s="2">
        <f t="shared" si="42"/>
        <v>1.4603150731285538E-2</v>
      </c>
      <c r="H515" s="2">
        <f t="shared" si="43"/>
        <v>1.4603150731285537</v>
      </c>
      <c r="I515" s="17">
        <f t="shared" si="44"/>
        <v>1.0146031507312856</v>
      </c>
      <c r="J515" s="20">
        <v>45253</v>
      </c>
      <c r="K515" s="38">
        <v>19828.45</v>
      </c>
      <c r="L515" s="2">
        <v>19875.150000000001</v>
      </c>
      <c r="M515" s="2">
        <v>19786.75</v>
      </c>
      <c r="N515" s="2">
        <v>19802</v>
      </c>
      <c r="O515" s="2">
        <v>170024085</v>
      </c>
      <c r="P515" s="2">
        <f t="shared" si="45"/>
        <v>-4.9717719445677947E-4</v>
      </c>
      <c r="Q515" s="17">
        <f t="shared" si="46"/>
        <v>-4.9717719445677946E-2</v>
      </c>
      <c r="R515" s="5">
        <f t="shared" si="47"/>
        <v>0.99950282280554326</v>
      </c>
    </row>
    <row r="516" spans="1:18" x14ac:dyDescent="0.3">
      <c r="A516" s="20">
        <v>45254</v>
      </c>
      <c r="B516" s="23">
        <v>6764</v>
      </c>
      <c r="C516" s="3">
        <v>6850</v>
      </c>
      <c r="D516" s="3">
        <v>6661</v>
      </c>
      <c r="E516" s="3">
        <v>6786.4</v>
      </c>
      <c r="F516" s="4">
        <v>112024</v>
      </c>
      <c r="G516" s="2">
        <f t="shared" si="42"/>
        <v>5.9365434642435202E-3</v>
      </c>
      <c r="H516" s="2">
        <f t="shared" si="43"/>
        <v>0.593654346424352</v>
      </c>
      <c r="I516" s="17">
        <f t="shared" si="44"/>
        <v>1.0059365434642435</v>
      </c>
      <c r="J516" s="20">
        <v>45254</v>
      </c>
      <c r="K516" s="38">
        <v>19809.599999999999</v>
      </c>
      <c r="L516" s="2">
        <v>19832.849999999999</v>
      </c>
      <c r="M516" s="2">
        <v>19768.849999999999</v>
      </c>
      <c r="N516" s="2">
        <v>19794.7</v>
      </c>
      <c r="O516" s="2">
        <v>145895044</v>
      </c>
      <c r="P516" s="2">
        <f t="shared" si="45"/>
        <v>-3.6864963135033191E-4</v>
      </c>
      <c r="Q516" s="17">
        <f t="shared" si="46"/>
        <v>-3.6864963135033194E-2</v>
      </c>
      <c r="R516" s="5">
        <f t="shared" si="47"/>
        <v>0.9996313503686497</v>
      </c>
    </row>
    <row r="517" spans="1:18" x14ac:dyDescent="0.3">
      <c r="A517" s="20">
        <v>45258</v>
      </c>
      <c r="B517" s="23">
        <v>6838.45</v>
      </c>
      <c r="C517" s="3">
        <v>6838.45</v>
      </c>
      <c r="D517" s="3">
        <v>6640</v>
      </c>
      <c r="E517" s="3">
        <v>6666.95</v>
      </c>
      <c r="F517" s="4">
        <v>80274</v>
      </c>
      <c r="G517" s="2">
        <f t="shared" ref="G517:G580" si="48">(E517-E516)/E516</f>
        <v>-1.7601379229046303E-2</v>
      </c>
      <c r="H517" s="2">
        <f t="shared" ref="H517:H580" si="49">G517*100</f>
        <v>-1.7601379229046303</v>
      </c>
      <c r="I517" s="17">
        <f t="shared" ref="I517:I580" si="50">1+G517</f>
        <v>0.98239862077095375</v>
      </c>
      <c r="J517" s="20">
        <v>45258</v>
      </c>
      <c r="K517" s="38">
        <v>19844.650000000001</v>
      </c>
      <c r="L517" s="2">
        <v>19916.849999999999</v>
      </c>
      <c r="M517" s="2">
        <v>19800</v>
      </c>
      <c r="N517" s="2">
        <v>19889.7</v>
      </c>
      <c r="O517" s="2">
        <v>229595031</v>
      </c>
      <c r="P517" s="2">
        <f t="shared" ref="P517:P580" si="51">(N517-N516)/N516</f>
        <v>4.7992644495748861E-3</v>
      </c>
      <c r="Q517" s="17">
        <f t="shared" ref="Q517:Q580" si="52">P517*100</f>
        <v>0.4799264449574886</v>
      </c>
      <c r="R517" s="5">
        <f t="shared" ref="R517:R580" si="53">1+P517</f>
        <v>1.0047992644495749</v>
      </c>
    </row>
    <row r="518" spans="1:18" x14ac:dyDescent="0.3">
      <c r="A518" s="20">
        <v>45259</v>
      </c>
      <c r="B518" s="23">
        <v>6700.1</v>
      </c>
      <c r="C518" s="3">
        <v>6720</v>
      </c>
      <c r="D518" s="3">
        <v>6491.4</v>
      </c>
      <c r="E518" s="3">
        <v>6536.35</v>
      </c>
      <c r="F518" s="4">
        <v>86331</v>
      </c>
      <c r="G518" s="2">
        <f t="shared" si="48"/>
        <v>-1.9589167460382851E-2</v>
      </c>
      <c r="H518" s="2">
        <f t="shared" si="49"/>
        <v>-1.958916746038285</v>
      </c>
      <c r="I518" s="17">
        <f t="shared" si="50"/>
        <v>0.98041083253961714</v>
      </c>
      <c r="J518" s="20">
        <v>45259</v>
      </c>
      <c r="K518" s="38">
        <v>19976.55</v>
      </c>
      <c r="L518" s="2">
        <v>20104.650000000001</v>
      </c>
      <c r="M518" s="2">
        <v>19956.3</v>
      </c>
      <c r="N518" s="2">
        <v>20096.599999999999</v>
      </c>
      <c r="O518" s="2">
        <v>236241768</v>
      </c>
      <c r="P518" s="2">
        <f t="shared" si="51"/>
        <v>1.0402369065395546E-2</v>
      </c>
      <c r="Q518" s="17">
        <f t="shared" si="52"/>
        <v>1.0402369065395547</v>
      </c>
      <c r="R518" s="5">
        <f t="shared" si="53"/>
        <v>1.0104023690653956</v>
      </c>
    </row>
    <row r="519" spans="1:18" x14ac:dyDescent="0.3">
      <c r="A519" s="20">
        <v>45260</v>
      </c>
      <c r="B519" s="23">
        <v>6554.95</v>
      </c>
      <c r="C519" s="3">
        <v>6592.65</v>
      </c>
      <c r="D519" s="3">
        <v>6079</v>
      </c>
      <c r="E519" s="3">
        <v>6288.9</v>
      </c>
      <c r="F519" s="4">
        <v>930123</v>
      </c>
      <c r="G519" s="2">
        <f t="shared" si="48"/>
        <v>-3.7857519869652134E-2</v>
      </c>
      <c r="H519" s="2">
        <f t="shared" si="49"/>
        <v>-3.7857519869652134</v>
      </c>
      <c r="I519" s="17">
        <f t="shared" si="50"/>
        <v>0.96214248013034787</v>
      </c>
      <c r="J519" s="20">
        <v>45260</v>
      </c>
      <c r="K519" s="38">
        <v>20108.5</v>
      </c>
      <c r="L519" s="2">
        <v>20158.7</v>
      </c>
      <c r="M519" s="2">
        <v>20015.849999999999</v>
      </c>
      <c r="N519" s="2">
        <v>20133.150000000001</v>
      </c>
      <c r="O519" s="2">
        <v>486585349</v>
      </c>
      <c r="P519" s="2">
        <f t="shared" si="51"/>
        <v>1.8187156036345905E-3</v>
      </c>
      <c r="Q519" s="17">
        <f t="shared" si="52"/>
        <v>0.18187156036345906</v>
      </c>
      <c r="R519" s="5">
        <f t="shared" si="53"/>
        <v>1.0018187156036347</v>
      </c>
    </row>
    <row r="520" spans="1:18" x14ac:dyDescent="0.3">
      <c r="A520" s="20">
        <v>45261</v>
      </c>
      <c r="B520" s="23">
        <v>6235.05</v>
      </c>
      <c r="C520" s="3">
        <v>6270.8</v>
      </c>
      <c r="D520" s="3">
        <v>6125</v>
      </c>
      <c r="E520" s="3">
        <v>6188.75</v>
      </c>
      <c r="F520" s="4">
        <v>146972</v>
      </c>
      <c r="G520" s="2">
        <f t="shared" si="48"/>
        <v>-1.5924883524940713E-2</v>
      </c>
      <c r="H520" s="2">
        <f t="shared" si="49"/>
        <v>-1.5924883524940714</v>
      </c>
      <c r="I520" s="17">
        <f t="shared" si="50"/>
        <v>0.9840751164750593</v>
      </c>
      <c r="J520" s="20">
        <v>45261</v>
      </c>
      <c r="K520" s="38">
        <v>20194.099999999999</v>
      </c>
      <c r="L520" s="2">
        <v>20291.55</v>
      </c>
      <c r="M520" s="2">
        <v>20183.7</v>
      </c>
      <c r="N520" s="2">
        <v>20267.900000000001</v>
      </c>
      <c r="O520" s="2">
        <v>265812566</v>
      </c>
      <c r="P520" s="2">
        <f t="shared" si="51"/>
        <v>6.6929417403635292E-3</v>
      </c>
      <c r="Q520" s="17">
        <f t="shared" si="52"/>
        <v>0.66929417403635294</v>
      </c>
      <c r="R520" s="5">
        <f t="shared" si="53"/>
        <v>1.0066929417403636</v>
      </c>
    </row>
    <row r="521" spans="1:18" x14ac:dyDescent="0.3">
      <c r="A521" s="20">
        <v>45264</v>
      </c>
      <c r="B521" s="23">
        <v>6310.2</v>
      </c>
      <c r="C521" s="3">
        <v>6310.2</v>
      </c>
      <c r="D521" s="3">
        <v>6000</v>
      </c>
      <c r="E521" s="3">
        <v>6033.1</v>
      </c>
      <c r="F521" s="4">
        <v>174187</v>
      </c>
      <c r="G521" s="2">
        <f t="shared" si="48"/>
        <v>-2.5150474651585479E-2</v>
      </c>
      <c r="H521" s="2">
        <f t="shared" si="49"/>
        <v>-2.5150474651585477</v>
      </c>
      <c r="I521" s="17">
        <f t="shared" si="50"/>
        <v>0.97484952534841451</v>
      </c>
      <c r="J521" s="20">
        <v>45264</v>
      </c>
      <c r="K521" s="38">
        <v>20601.95</v>
      </c>
      <c r="L521" s="2">
        <v>20702.650000000001</v>
      </c>
      <c r="M521" s="2">
        <v>20507.75</v>
      </c>
      <c r="N521" s="2">
        <v>20686.8</v>
      </c>
      <c r="O521" s="2">
        <v>381107418</v>
      </c>
      <c r="P521" s="2">
        <f t="shared" si="51"/>
        <v>2.0668150129021644E-2</v>
      </c>
      <c r="Q521" s="17">
        <f t="shared" si="52"/>
        <v>2.0668150129021643</v>
      </c>
      <c r="R521" s="5">
        <f t="shared" si="53"/>
        <v>1.0206681501290216</v>
      </c>
    </row>
    <row r="522" spans="1:18" x14ac:dyDescent="0.3">
      <c r="A522" s="20">
        <v>45265</v>
      </c>
      <c r="B522" s="23">
        <v>6035</v>
      </c>
      <c r="C522" s="3">
        <v>6095</v>
      </c>
      <c r="D522" s="3">
        <v>5909.35</v>
      </c>
      <c r="E522" s="3">
        <v>5937.65</v>
      </c>
      <c r="F522" s="4">
        <v>144363</v>
      </c>
      <c r="G522" s="2">
        <f t="shared" si="48"/>
        <v>-1.5821053852911559E-2</v>
      </c>
      <c r="H522" s="2">
        <f t="shared" si="49"/>
        <v>-1.582105385291156</v>
      </c>
      <c r="I522" s="17">
        <f t="shared" si="50"/>
        <v>0.98417894614708845</v>
      </c>
      <c r="J522" s="20">
        <v>45265</v>
      </c>
      <c r="K522" s="38">
        <v>20808.900000000001</v>
      </c>
      <c r="L522" s="2">
        <v>20864.05</v>
      </c>
      <c r="M522" s="2">
        <v>20711.150000000001</v>
      </c>
      <c r="N522" s="2">
        <v>20855.099999999999</v>
      </c>
      <c r="O522" s="2">
        <v>421008350</v>
      </c>
      <c r="P522" s="2">
        <f t="shared" si="51"/>
        <v>8.1356227159347649E-3</v>
      </c>
      <c r="Q522" s="17">
        <f t="shared" si="52"/>
        <v>0.81356227159347649</v>
      </c>
      <c r="R522" s="5">
        <f t="shared" si="53"/>
        <v>1.0081356227159348</v>
      </c>
    </row>
    <row r="523" spans="1:18" x14ac:dyDescent="0.3">
      <c r="A523" s="20">
        <v>45266</v>
      </c>
      <c r="B523" s="23">
        <v>5999.45</v>
      </c>
      <c r="C523" s="3">
        <v>6400</v>
      </c>
      <c r="D523" s="3">
        <v>5999.45</v>
      </c>
      <c r="E523" s="3">
        <v>6273.9</v>
      </c>
      <c r="F523" s="4">
        <v>199165</v>
      </c>
      <c r="G523" s="2">
        <f t="shared" si="48"/>
        <v>5.6630148290990549E-2</v>
      </c>
      <c r="H523" s="2">
        <f t="shared" si="49"/>
        <v>5.6630148290990547</v>
      </c>
      <c r="I523" s="17">
        <f t="shared" si="50"/>
        <v>1.0566301482909906</v>
      </c>
      <c r="J523" s="20">
        <v>45266</v>
      </c>
      <c r="K523" s="38">
        <v>20950.75</v>
      </c>
      <c r="L523" s="2">
        <v>20961.95</v>
      </c>
      <c r="M523" s="2">
        <v>20852.150000000001</v>
      </c>
      <c r="N523" s="2">
        <v>20937.7</v>
      </c>
      <c r="O523" s="2">
        <v>359212958</v>
      </c>
      <c r="P523" s="2">
        <f t="shared" si="51"/>
        <v>3.9606619004465184E-3</v>
      </c>
      <c r="Q523" s="17">
        <f t="shared" si="52"/>
        <v>0.39606619004465182</v>
      </c>
      <c r="R523" s="5">
        <f t="shared" si="53"/>
        <v>1.0039606619004464</v>
      </c>
    </row>
    <row r="524" spans="1:18" x14ac:dyDescent="0.3">
      <c r="A524" s="20">
        <v>45267</v>
      </c>
      <c r="B524" s="23">
        <v>6273.9</v>
      </c>
      <c r="C524" s="3">
        <v>6350</v>
      </c>
      <c r="D524" s="3">
        <v>6221</v>
      </c>
      <c r="E524" s="3">
        <v>6294.2</v>
      </c>
      <c r="F524" s="4">
        <v>68352</v>
      </c>
      <c r="G524" s="2">
        <f t="shared" si="48"/>
        <v>3.2356269624954468E-3</v>
      </c>
      <c r="H524" s="2">
        <f t="shared" si="49"/>
        <v>0.3235626962495447</v>
      </c>
      <c r="I524" s="17">
        <f t="shared" si="50"/>
        <v>1.0032356269624954</v>
      </c>
      <c r="J524" s="20">
        <v>45267</v>
      </c>
      <c r="K524" s="38">
        <v>20932.400000000001</v>
      </c>
      <c r="L524" s="2">
        <v>20941.25</v>
      </c>
      <c r="M524" s="2">
        <v>20850.8</v>
      </c>
      <c r="N524" s="2">
        <v>20901.150000000001</v>
      </c>
      <c r="O524" s="2">
        <v>274985308</v>
      </c>
      <c r="P524" s="2">
        <f t="shared" si="51"/>
        <v>-1.7456549668778934E-3</v>
      </c>
      <c r="Q524" s="17">
        <f t="shared" si="52"/>
        <v>-0.17456549668778934</v>
      </c>
      <c r="R524" s="5">
        <f t="shared" si="53"/>
        <v>0.99825434503312216</v>
      </c>
    </row>
    <row r="525" spans="1:18" x14ac:dyDescent="0.3">
      <c r="A525" s="20">
        <v>45268</v>
      </c>
      <c r="B525" s="23">
        <v>6345</v>
      </c>
      <c r="C525" s="3">
        <v>6346</v>
      </c>
      <c r="D525" s="3">
        <v>6251</v>
      </c>
      <c r="E525" s="3">
        <v>6298.55</v>
      </c>
      <c r="F525" s="4">
        <v>72026</v>
      </c>
      <c r="G525" s="2">
        <f t="shared" si="48"/>
        <v>6.9111245273432108E-4</v>
      </c>
      <c r="H525" s="2">
        <f t="shared" si="49"/>
        <v>6.9111245273432112E-2</v>
      </c>
      <c r="I525" s="17">
        <f t="shared" si="50"/>
        <v>1.0006911124527342</v>
      </c>
      <c r="J525" s="20">
        <v>45268</v>
      </c>
      <c r="K525" s="38">
        <v>20934.099999999999</v>
      </c>
      <c r="L525" s="2">
        <v>21006.1</v>
      </c>
      <c r="M525" s="2">
        <v>20862.7</v>
      </c>
      <c r="N525" s="2">
        <v>20969.400000000001</v>
      </c>
      <c r="O525" s="2">
        <v>292440768</v>
      </c>
      <c r="P525" s="2">
        <f t="shared" si="51"/>
        <v>3.2653705657344212E-3</v>
      </c>
      <c r="Q525" s="17">
        <f t="shared" si="52"/>
        <v>0.32653705657344212</v>
      </c>
      <c r="R525" s="5">
        <f t="shared" si="53"/>
        <v>1.0032653705657344</v>
      </c>
    </row>
    <row r="526" spans="1:18" x14ac:dyDescent="0.3">
      <c r="A526" s="20">
        <v>45271</v>
      </c>
      <c r="B526" s="23">
        <v>6349.25</v>
      </c>
      <c r="C526" s="3">
        <v>6650</v>
      </c>
      <c r="D526" s="3">
        <v>6221</v>
      </c>
      <c r="E526" s="3">
        <v>6605.2</v>
      </c>
      <c r="F526" s="4">
        <v>87251</v>
      </c>
      <c r="G526" s="2">
        <f t="shared" si="48"/>
        <v>4.86858086384961E-2</v>
      </c>
      <c r="H526" s="2">
        <f t="shared" si="49"/>
        <v>4.8685808638496102</v>
      </c>
      <c r="I526" s="17">
        <f t="shared" si="50"/>
        <v>1.048685808638496</v>
      </c>
      <c r="J526" s="20">
        <v>45271</v>
      </c>
      <c r="K526" s="38">
        <v>20965.3</v>
      </c>
      <c r="L526" s="2">
        <v>21026.1</v>
      </c>
      <c r="M526" s="2">
        <v>20923.7</v>
      </c>
      <c r="N526" s="2">
        <v>20997.1</v>
      </c>
      <c r="O526" s="2">
        <v>212921451</v>
      </c>
      <c r="P526" s="2">
        <f t="shared" si="51"/>
        <v>1.3209724646388113E-3</v>
      </c>
      <c r="Q526" s="17">
        <f t="shared" si="52"/>
        <v>0.13209724646388113</v>
      </c>
      <c r="R526" s="5">
        <f t="shared" si="53"/>
        <v>1.0013209724646388</v>
      </c>
    </row>
    <row r="527" spans="1:18" x14ac:dyDescent="0.3">
      <c r="A527" s="20">
        <v>45272</v>
      </c>
      <c r="B527" s="23">
        <v>6650</v>
      </c>
      <c r="C527" s="3">
        <v>6739</v>
      </c>
      <c r="D527" s="3">
        <v>6450</v>
      </c>
      <c r="E527" s="3">
        <v>6529.1</v>
      </c>
      <c r="F527" s="4">
        <v>72697</v>
      </c>
      <c r="G527" s="2">
        <f t="shared" si="48"/>
        <v>-1.1521225700962796E-2</v>
      </c>
      <c r="H527" s="2">
        <f t="shared" si="49"/>
        <v>-1.1521225700962796</v>
      </c>
      <c r="I527" s="17">
        <f t="shared" si="50"/>
        <v>0.98847877429903719</v>
      </c>
      <c r="J527" s="20">
        <v>45272</v>
      </c>
      <c r="K527" s="38">
        <v>21018.55</v>
      </c>
      <c r="L527" s="2">
        <v>21037.9</v>
      </c>
      <c r="M527" s="2">
        <v>20867.150000000001</v>
      </c>
      <c r="N527" s="2">
        <v>20906.400000000001</v>
      </c>
      <c r="O527" s="2">
        <v>244867128</v>
      </c>
      <c r="P527" s="2">
        <f t="shared" si="51"/>
        <v>-4.3196441413336653E-3</v>
      </c>
      <c r="Q527" s="17">
        <f t="shared" si="52"/>
        <v>-0.43196441413336656</v>
      </c>
      <c r="R527" s="5">
        <f t="shared" si="53"/>
        <v>0.99568035585866632</v>
      </c>
    </row>
    <row r="528" spans="1:18" x14ac:dyDescent="0.3">
      <c r="A528" s="20">
        <v>45273</v>
      </c>
      <c r="B528" s="23">
        <v>6580</v>
      </c>
      <c r="C528" s="3">
        <v>6605.15</v>
      </c>
      <c r="D528" s="3">
        <v>6452.7</v>
      </c>
      <c r="E528" s="3">
        <v>6490.7</v>
      </c>
      <c r="F528" s="4">
        <v>42855</v>
      </c>
      <c r="G528" s="2">
        <f t="shared" si="48"/>
        <v>-5.8813619028657152E-3</v>
      </c>
      <c r="H528" s="2">
        <f t="shared" si="49"/>
        <v>-0.58813619028657149</v>
      </c>
      <c r="I528" s="17">
        <f t="shared" si="50"/>
        <v>0.9941186380971343</v>
      </c>
      <c r="J528" s="20">
        <v>45273</v>
      </c>
      <c r="K528" s="38">
        <v>20929.75</v>
      </c>
      <c r="L528" s="2">
        <v>20950</v>
      </c>
      <c r="M528" s="2">
        <v>20769.5</v>
      </c>
      <c r="N528" s="2">
        <v>20926.349999999999</v>
      </c>
      <c r="O528" s="2">
        <v>260269318</v>
      </c>
      <c r="P528" s="2">
        <f t="shared" si="51"/>
        <v>9.5425324302591977E-4</v>
      </c>
      <c r="Q528" s="17">
        <f t="shared" si="52"/>
        <v>9.5425324302591971E-2</v>
      </c>
      <c r="R528" s="5">
        <f t="shared" si="53"/>
        <v>1.000954253243026</v>
      </c>
    </row>
    <row r="529" spans="1:18" x14ac:dyDescent="0.3">
      <c r="A529" s="20">
        <v>45274</v>
      </c>
      <c r="B529" s="23">
        <v>6725</v>
      </c>
      <c r="C529" s="3">
        <v>6880</v>
      </c>
      <c r="D529" s="3">
        <v>6650</v>
      </c>
      <c r="E529" s="3">
        <v>6796.8</v>
      </c>
      <c r="F529" s="4">
        <v>192257</v>
      </c>
      <c r="G529" s="2">
        <f t="shared" si="48"/>
        <v>4.7159782457978396E-2</v>
      </c>
      <c r="H529" s="2">
        <f t="shared" si="49"/>
        <v>4.7159782457978396</v>
      </c>
      <c r="I529" s="17">
        <f t="shared" si="50"/>
        <v>1.0471597824579784</v>
      </c>
      <c r="J529" s="20">
        <v>45274</v>
      </c>
      <c r="K529" s="38">
        <v>21110.400000000001</v>
      </c>
      <c r="L529" s="2">
        <v>21210.9</v>
      </c>
      <c r="M529" s="2">
        <v>21074.45</v>
      </c>
      <c r="N529" s="2">
        <v>21182.7</v>
      </c>
      <c r="O529" s="2">
        <v>334410589</v>
      </c>
      <c r="P529" s="2">
        <f t="shared" si="51"/>
        <v>1.2250105727945973E-2</v>
      </c>
      <c r="Q529" s="17">
        <f t="shared" si="52"/>
        <v>1.2250105727945972</v>
      </c>
      <c r="R529" s="5">
        <f t="shared" si="53"/>
        <v>1.012250105727946</v>
      </c>
    </row>
    <row r="530" spans="1:18" x14ac:dyDescent="0.3">
      <c r="A530" s="20">
        <v>45275</v>
      </c>
      <c r="B530" s="23">
        <v>6839</v>
      </c>
      <c r="C530" s="3">
        <v>6930</v>
      </c>
      <c r="D530" s="3">
        <v>6770</v>
      </c>
      <c r="E530" s="3">
        <v>6884.9</v>
      </c>
      <c r="F530" s="4">
        <v>124726</v>
      </c>
      <c r="G530" s="2">
        <f t="shared" si="48"/>
        <v>1.2961982109227792E-2</v>
      </c>
      <c r="H530" s="2">
        <f t="shared" si="49"/>
        <v>1.2961982109227792</v>
      </c>
      <c r="I530" s="17">
        <f t="shared" si="50"/>
        <v>1.0129619821092277</v>
      </c>
      <c r="J530" s="20">
        <v>45275</v>
      </c>
      <c r="K530" s="38">
        <v>21287.45</v>
      </c>
      <c r="L530" s="2">
        <v>21492.3</v>
      </c>
      <c r="M530" s="2">
        <v>21235.3</v>
      </c>
      <c r="N530" s="2">
        <v>21456.65</v>
      </c>
      <c r="O530" s="2">
        <v>508761756</v>
      </c>
      <c r="P530" s="2">
        <f t="shared" si="51"/>
        <v>1.2932723401643828E-2</v>
      </c>
      <c r="Q530" s="17">
        <f t="shared" si="52"/>
        <v>1.2932723401643829</v>
      </c>
      <c r="R530" s="5">
        <f t="shared" si="53"/>
        <v>1.0129327234016439</v>
      </c>
    </row>
    <row r="531" spans="1:18" x14ac:dyDescent="0.3">
      <c r="A531" s="20">
        <v>45278</v>
      </c>
      <c r="B531" s="23">
        <v>6349.95</v>
      </c>
      <c r="C531" s="3">
        <v>6939.75</v>
      </c>
      <c r="D531" s="3">
        <v>6150</v>
      </c>
      <c r="E531" s="3">
        <v>6861.8</v>
      </c>
      <c r="F531" s="4">
        <v>454436</v>
      </c>
      <c r="G531" s="2">
        <f t="shared" si="48"/>
        <v>-3.3551685572774412E-3</v>
      </c>
      <c r="H531" s="2">
        <f t="shared" si="49"/>
        <v>-0.33551685572774409</v>
      </c>
      <c r="I531" s="17">
        <f t="shared" si="50"/>
        <v>0.99664483144272253</v>
      </c>
      <c r="J531" s="20">
        <v>45278</v>
      </c>
      <c r="K531" s="38">
        <v>21434.799999999999</v>
      </c>
      <c r="L531" s="2">
        <v>21482.799999999999</v>
      </c>
      <c r="M531" s="2">
        <v>21365.35</v>
      </c>
      <c r="N531" s="2">
        <v>21418.65</v>
      </c>
      <c r="O531" s="2">
        <v>249668965</v>
      </c>
      <c r="P531" s="2">
        <f t="shared" si="51"/>
        <v>-1.7710127163373592E-3</v>
      </c>
      <c r="Q531" s="17">
        <f t="shared" si="52"/>
        <v>-0.17710127163373593</v>
      </c>
      <c r="R531" s="5">
        <f t="shared" si="53"/>
        <v>0.99822898728366261</v>
      </c>
    </row>
    <row r="532" spans="1:18" x14ac:dyDescent="0.3">
      <c r="A532" s="20">
        <v>45279</v>
      </c>
      <c r="B532" s="23">
        <v>6861.8</v>
      </c>
      <c r="C532" s="3">
        <v>6866.35</v>
      </c>
      <c r="D532" s="3">
        <v>6682.05</v>
      </c>
      <c r="E532" s="3">
        <v>6761.9</v>
      </c>
      <c r="F532" s="4">
        <v>80665</v>
      </c>
      <c r="G532" s="2">
        <f t="shared" si="48"/>
        <v>-1.4558862106152983E-2</v>
      </c>
      <c r="H532" s="2">
        <f t="shared" si="49"/>
        <v>-1.4558862106152983</v>
      </c>
      <c r="I532" s="17">
        <f t="shared" si="50"/>
        <v>0.98544113789384702</v>
      </c>
      <c r="J532" s="20">
        <v>45279</v>
      </c>
      <c r="K532" s="38">
        <v>21477.65</v>
      </c>
      <c r="L532" s="2">
        <v>21505.05</v>
      </c>
      <c r="M532" s="2">
        <v>21337.75</v>
      </c>
      <c r="N532" s="2">
        <v>21453.1</v>
      </c>
      <c r="O532" s="2">
        <v>249750062</v>
      </c>
      <c r="P532" s="2">
        <f t="shared" si="51"/>
        <v>1.6084113611267324E-3</v>
      </c>
      <c r="Q532" s="17">
        <f t="shared" si="52"/>
        <v>0.16084113611267323</v>
      </c>
      <c r="R532" s="5">
        <f t="shared" si="53"/>
        <v>1.0016084113611268</v>
      </c>
    </row>
    <row r="533" spans="1:18" x14ac:dyDescent="0.3">
      <c r="A533" s="20">
        <v>45280</v>
      </c>
      <c r="B533" s="23">
        <v>6769</v>
      </c>
      <c r="C533" s="3">
        <v>6801.25</v>
      </c>
      <c r="D533" s="3">
        <v>6400</v>
      </c>
      <c r="E533" s="3">
        <v>6512.35</v>
      </c>
      <c r="F533" s="4">
        <v>114621</v>
      </c>
      <c r="G533" s="2">
        <f t="shared" si="48"/>
        <v>-3.6905307679794032E-2</v>
      </c>
      <c r="H533" s="2">
        <f t="shared" si="49"/>
        <v>-3.690530767979403</v>
      </c>
      <c r="I533" s="17">
        <f t="shared" si="50"/>
        <v>0.96309469232020595</v>
      </c>
      <c r="J533" s="20">
        <v>45280</v>
      </c>
      <c r="K533" s="38">
        <v>21543.5</v>
      </c>
      <c r="L533" s="2">
        <v>21593</v>
      </c>
      <c r="M533" s="2">
        <v>21087.35</v>
      </c>
      <c r="N533" s="2">
        <v>21150.15</v>
      </c>
      <c r="O533" s="2">
        <v>363886229</v>
      </c>
      <c r="P533" s="2">
        <f t="shared" si="51"/>
        <v>-1.4121502253753401E-2</v>
      </c>
      <c r="Q533" s="17">
        <f t="shared" si="52"/>
        <v>-1.4121502253753402</v>
      </c>
      <c r="R533" s="5">
        <f t="shared" si="53"/>
        <v>0.98587849774624658</v>
      </c>
    </row>
    <row r="534" spans="1:18" x14ac:dyDescent="0.3">
      <c r="A534" s="20">
        <v>45281</v>
      </c>
      <c r="B534" s="23">
        <v>6430</v>
      </c>
      <c r="C534" s="3">
        <v>6638.95</v>
      </c>
      <c r="D534" s="3">
        <v>6311.1</v>
      </c>
      <c r="E534" s="3">
        <v>6559.25</v>
      </c>
      <c r="F534" s="4">
        <v>101276</v>
      </c>
      <c r="G534" s="2">
        <f t="shared" si="48"/>
        <v>7.2017013827573202E-3</v>
      </c>
      <c r="H534" s="2">
        <f t="shared" si="49"/>
        <v>0.72017013827573206</v>
      </c>
      <c r="I534" s="17">
        <f t="shared" si="50"/>
        <v>1.0072017013827572</v>
      </c>
      <c r="J534" s="20">
        <v>45281</v>
      </c>
      <c r="K534" s="38">
        <v>21033.95</v>
      </c>
      <c r="L534" s="2">
        <v>21288.35</v>
      </c>
      <c r="M534" s="2">
        <v>20976.799999999999</v>
      </c>
      <c r="N534" s="2">
        <v>21255.05</v>
      </c>
      <c r="O534" s="2">
        <v>277548079</v>
      </c>
      <c r="P534" s="2">
        <f t="shared" si="51"/>
        <v>4.9597756989902108E-3</v>
      </c>
      <c r="Q534" s="17">
        <f t="shared" si="52"/>
        <v>0.49597756989902109</v>
      </c>
      <c r="R534" s="5">
        <f t="shared" si="53"/>
        <v>1.0049597756989903</v>
      </c>
    </row>
    <row r="535" spans="1:18" x14ac:dyDescent="0.3">
      <c r="A535" s="20">
        <v>45282</v>
      </c>
      <c r="B535" s="23">
        <v>6654.55</v>
      </c>
      <c r="C535" s="3">
        <v>6720.15</v>
      </c>
      <c r="D535" s="3">
        <v>6539.95</v>
      </c>
      <c r="E535" s="3">
        <v>6594.9</v>
      </c>
      <c r="F535" s="4">
        <v>69091</v>
      </c>
      <c r="G535" s="2">
        <f t="shared" si="48"/>
        <v>5.4350726073864597E-3</v>
      </c>
      <c r="H535" s="2">
        <f t="shared" si="49"/>
        <v>0.54350726073864597</v>
      </c>
      <c r="I535" s="17">
        <f t="shared" si="50"/>
        <v>1.0054350726073864</v>
      </c>
      <c r="J535" s="20">
        <v>45282</v>
      </c>
      <c r="K535" s="38">
        <v>21295.85</v>
      </c>
      <c r="L535" s="2">
        <v>21390.5</v>
      </c>
      <c r="M535" s="2">
        <v>21232.45</v>
      </c>
      <c r="N535" s="2">
        <v>21349.4</v>
      </c>
      <c r="O535" s="2">
        <v>284708918</v>
      </c>
      <c r="P535" s="2">
        <f t="shared" si="51"/>
        <v>4.4389450977533424E-3</v>
      </c>
      <c r="Q535" s="17">
        <f t="shared" si="52"/>
        <v>0.44389450977533423</v>
      </c>
      <c r="R535" s="5">
        <f t="shared" si="53"/>
        <v>1.0044389450977533</v>
      </c>
    </row>
    <row r="536" spans="1:18" x14ac:dyDescent="0.3">
      <c r="A536" s="20">
        <v>45286</v>
      </c>
      <c r="B536" s="23">
        <v>6600.9</v>
      </c>
      <c r="C536" s="3">
        <v>6825</v>
      </c>
      <c r="D536" s="3">
        <v>6596.65</v>
      </c>
      <c r="E536" s="3">
        <v>6793.15</v>
      </c>
      <c r="F536" s="4">
        <v>83150</v>
      </c>
      <c r="G536" s="2">
        <f t="shared" si="48"/>
        <v>3.0061107825744136E-2</v>
      </c>
      <c r="H536" s="2">
        <f t="shared" si="49"/>
        <v>3.0061107825744138</v>
      </c>
      <c r="I536" s="17">
        <f t="shared" si="50"/>
        <v>1.0300611078257442</v>
      </c>
      <c r="J536" s="20">
        <v>45286</v>
      </c>
      <c r="K536" s="38">
        <v>21365.200000000001</v>
      </c>
      <c r="L536" s="2">
        <v>21477.15</v>
      </c>
      <c r="M536" s="2">
        <v>21329.45</v>
      </c>
      <c r="N536" s="2">
        <v>21441.35</v>
      </c>
      <c r="O536" s="2">
        <v>219467748</v>
      </c>
      <c r="P536" s="2">
        <f t="shared" si="51"/>
        <v>4.3069126064431357E-3</v>
      </c>
      <c r="Q536" s="17">
        <f t="shared" si="52"/>
        <v>0.43069126064431357</v>
      </c>
      <c r="R536" s="5">
        <f t="shared" si="53"/>
        <v>1.0043069126064432</v>
      </c>
    </row>
    <row r="537" spans="1:18" x14ac:dyDescent="0.3">
      <c r="A537" s="20">
        <v>45287</v>
      </c>
      <c r="B537" s="23">
        <v>6853.45</v>
      </c>
      <c r="C537" s="3">
        <v>6865.75</v>
      </c>
      <c r="D537" s="3">
        <v>6700.6</v>
      </c>
      <c r="E537" s="3">
        <v>6755.2</v>
      </c>
      <c r="F537" s="4">
        <v>51537</v>
      </c>
      <c r="G537" s="2">
        <f t="shared" si="48"/>
        <v>-5.586509940160282E-3</v>
      </c>
      <c r="H537" s="2">
        <f t="shared" si="49"/>
        <v>-0.55865099401602825</v>
      </c>
      <c r="I537" s="17">
        <f t="shared" si="50"/>
        <v>0.9944134900598397</v>
      </c>
      <c r="J537" s="20">
        <v>45287</v>
      </c>
      <c r="K537" s="38">
        <v>21497.65</v>
      </c>
      <c r="L537" s="2">
        <v>21675.75</v>
      </c>
      <c r="M537" s="2">
        <v>21495.8</v>
      </c>
      <c r="N537" s="2">
        <v>21654.75</v>
      </c>
      <c r="O537" s="2">
        <v>256542963</v>
      </c>
      <c r="P537" s="2">
        <f t="shared" si="51"/>
        <v>9.9527315211029848E-3</v>
      </c>
      <c r="Q537" s="17">
        <f t="shared" si="52"/>
        <v>0.99527315211029843</v>
      </c>
      <c r="R537" s="5">
        <f t="shared" si="53"/>
        <v>1.009952731521103</v>
      </c>
    </row>
    <row r="538" spans="1:18" x14ac:dyDescent="0.3">
      <c r="A538" s="20">
        <v>45288</v>
      </c>
      <c r="B538" s="23">
        <v>6800</v>
      </c>
      <c r="C538" s="3">
        <v>6880</v>
      </c>
      <c r="D538" s="3">
        <v>6768</v>
      </c>
      <c r="E538" s="3">
        <v>6797.9</v>
      </c>
      <c r="F538" s="4">
        <v>70291</v>
      </c>
      <c r="G538" s="2">
        <f t="shared" si="48"/>
        <v>6.3210563713879406E-3</v>
      </c>
      <c r="H538" s="2">
        <f t="shared" si="49"/>
        <v>0.63210563713879409</v>
      </c>
      <c r="I538" s="17">
        <f t="shared" si="50"/>
        <v>1.006321056371388</v>
      </c>
      <c r="J538" s="20">
        <v>45288</v>
      </c>
      <c r="K538" s="38">
        <v>21715</v>
      </c>
      <c r="L538" s="2">
        <v>21801.45</v>
      </c>
      <c r="M538" s="2">
        <v>21678</v>
      </c>
      <c r="N538" s="2">
        <v>21778.7</v>
      </c>
      <c r="O538" s="2">
        <v>393080755</v>
      </c>
      <c r="P538" s="2">
        <f t="shared" si="51"/>
        <v>5.7239173853311969E-3</v>
      </c>
      <c r="Q538" s="17">
        <f t="shared" si="52"/>
        <v>0.57239173853311964</v>
      </c>
      <c r="R538" s="5">
        <f t="shared" si="53"/>
        <v>1.0057239173853312</v>
      </c>
    </row>
    <row r="539" spans="1:18" x14ac:dyDescent="0.3">
      <c r="A539" s="20">
        <v>45289</v>
      </c>
      <c r="B539" s="23">
        <v>6790</v>
      </c>
      <c r="C539" s="3">
        <v>6790</v>
      </c>
      <c r="D539" s="3">
        <v>6674.05</v>
      </c>
      <c r="E539" s="3">
        <v>6727.5</v>
      </c>
      <c r="F539" s="4">
        <v>50371</v>
      </c>
      <c r="G539" s="2">
        <f t="shared" si="48"/>
        <v>-1.0356139395989885E-2</v>
      </c>
      <c r="H539" s="2">
        <f t="shared" si="49"/>
        <v>-1.0356139395989885</v>
      </c>
      <c r="I539" s="17">
        <f t="shared" si="50"/>
        <v>0.98964386060401011</v>
      </c>
      <c r="J539" s="20">
        <v>45289</v>
      </c>
      <c r="K539" s="38">
        <v>21737.65</v>
      </c>
      <c r="L539" s="2">
        <v>21770.3</v>
      </c>
      <c r="M539" s="2">
        <v>21676.9</v>
      </c>
      <c r="N539" s="2">
        <v>21731.4</v>
      </c>
      <c r="O539" s="2">
        <v>270922276</v>
      </c>
      <c r="P539" s="2">
        <f t="shared" si="51"/>
        <v>-2.1718468044465127E-3</v>
      </c>
      <c r="Q539" s="17">
        <f t="shared" si="52"/>
        <v>-0.21718468044465128</v>
      </c>
      <c r="R539" s="5">
        <f t="shared" si="53"/>
        <v>0.99782815319555351</v>
      </c>
    </row>
    <row r="540" spans="1:18" x14ac:dyDescent="0.3">
      <c r="A540" s="20">
        <v>45292</v>
      </c>
      <c r="B540" s="23">
        <v>6781.35</v>
      </c>
      <c r="C540" s="3">
        <v>6812.95</v>
      </c>
      <c r="D540" s="3">
        <v>6728.95</v>
      </c>
      <c r="E540" s="3">
        <v>6778.05</v>
      </c>
      <c r="F540" s="4">
        <v>40189</v>
      </c>
      <c r="G540" s="2">
        <f t="shared" si="48"/>
        <v>7.5139353400223239E-3</v>
      </c>
      <c r="H540" s="2">
        <f t="shared" si="49"/>
        <v>0.75139353400223241</v>
      </c>
      <c r="I540" s="17">
        <f t="shared" si="50"/>
        <v>1.0075139353400224</v>
      </c>
      <c r="J540" s="20">
        <v>45292</v>
      </c>
      <c r="K540" s="38">
        <v>21727.75</v>
      </c>
      <c r="L540" s="2">
        <v>21834.35</v>
      </c>
      <c r="M540" s="2">
        <v>21680.85</v>
      </c>
      <c r="N540" s="2">
        <v>21741.9</v>
      </c>
      <c r="O540" s="2">
        <v>153995217</v>
      </c>
      <c r="P540" s="2">
        <f t="shared" si="51"/>
        <v>4.8317181589773318E-4</v>
      </c>
      <c r="Q540" s="17">
        <f t="shared" si="52"/>
        <v>4.8317181589773314E-2</v>
      </c>
      <c r="R540" s="5">
        <f t="shared" si="53"/>
        <v>1.0004831718158977</v>
      </c>
    </row>
    <row r="541" spans="1:18" x14ac:dyDescent="0.3">
      <c r="A541" s="20">
        <v>45293</v>
      </c>
      <c r="B541" s="23">
        <v>6817</v>
      </c>
      <c r="C541" s="3">
        <v>6866.75</v>
      </c>
      <c r="D541" s="3">
        <v>6603</v>
      </c>
      <c r="E541" s="3">
        <v>6678.85</v>
      </c>
      <c r="F541" s="4">
        <v>73311</v>
      </c>
      <c r="G541" s="2">
        <f t="shared" si="48"/>
        <v>-1.46354777554016E-2</v>
      </c>
      <c r="H541" s="2">
        <f t="shared" si="49"/>
        <v>-1.46354777554016</v>
      </c>
      <c r="I541" s="17">
        <f t="shared" si="50"/>
        <v>0.98536452224459836</v>
      </c>
      <c r="J541" s="20">
        <v>45293</v>
      </c>
      <c r="K541" s="38">
        <v>21751.35</v>
      </c>
      <c r="L541" s="2">
        <v>21755.599999999999</v>
      </c>
      <c r="M541" s="2">
        <v>21555.65</v>
      </c>
      <c r="N541" s="2">
        <v>21665.8</v>
      </c>
      <c r="O541" s="2">
        <v>263711568</v>
      </c>
      <c r="P541" s="2">
        <f t="shared" si="51"/>
        <v>-3.5001540803702609E-3</v>
      </c>
      <c r="Q541" s="17">
        <f t="shared" si="52"/>
        <v>-0.35001540803702608</v>
      </c>
      <c r="R541" s="5">
        <f t="shared" si="53"/>
        <v>0.9964998459196297</v>
      </c>
    </row>
    <row r="542" spans="1:18" x14ac:dyDescent="0.3">
      <c r="A542" s="20">
        <v>45294</v>
      </c>
      <c r="B542" s="23">
        <v>6728.45</v>
      </c>
      <c r="C542" s="3">
        <v>6765</v>
      </c>
      <c r="D542" s="3">
        <v>6590</v>
      </c>
      <c r="E542" s="3">
        <v>6707.8</v>
      </c>
      <c r="F542" s="4">
        <v>200360</v>
      </c>
      <c r="G542" s="2">
        <f t="shared" si="48"/>
        <v>4.3345785576858016E-3</v>
      </c>
      <c r="H542" s="2">
        <f t="shared" si="49"/>
        <v>0.43345785576858015</v>
      </c>
      <c r="I542" s="17">
        <f t="shared" si="50"/>
        <v>1.0043345785576858</v>
      </c>
      <c r="J542" s="20">
        <v>45294</v>
      </c>
      <c r="K542" s="38">
        <v>21661.1</v>
      </c>
      <c r="L542" s="2">
        <v>21677</v>
      </c>
      <c r="M542" s="2">
        <v>21500.35</v>
      </c>
      <c r="N542" s="2">
        <v>21517.35</v>
      </c>
      <c r="O542" s="2">
        <v>311933117</v>
      </c>
      <c r="P542" s="2">
        <f t="shared" si="51"/>
        <v>-6.8518125340398571E-3</v>
      </c>
      <c r="Q542" s="17">
        <f t="shared" si="52"/>
        <v>-0.68518125340398572</v>
      </c>
      <c r="R542" s="5">
        <f t="shared" si="53"/>
        <v>0.99314818746596012</v>
      </c>
    </row>
    <row r="543" spans="1:18" x14ac:dyDescent="0.3">
      <c r="A543" s="20">
        <v>45295</v>
      </c>
      <c r="B543" s="23">
        <v>6750</v>
      </c>
      <c r="C543" s="3">
        <v>6810</v>
      </c>
      <c r="D543" s="3">
        <v>6680</v>
      </c>
      <c r="E543" s="3">
        <v>6733.7</v>
      </c>
      <c r="F543" s="4">
        <v>92613</v>
      </c>
      <c r="G543" s="2">
        <f t="shared" si="48"/>
        <v>3.8611765407435576E-3</v>
      </c>
      <c r="H543" s="2">
        <f t="shared" si="49"/>
        <v>0.38611765407435578</v>
      </c>
      <c r="I543" s="17">
        <f t="shared" si="50"/>
        <v>1.0038611765407435</v>
      </c>
      <c r="J543" s="20">
        <v>45295</v>
      </c>
      <c r="K543" s="38">
        <v>21605.8</v>
      </c>
      <c r="L543" s="2">
        <v>21685.65</v>
      </c>
      <c r="M543" s="2">
        <v>21564.55</v>
      </c>
      <c r="N543" s="2">
        <v>21658.6</v>
      </c>
      <c r="O543" s="2">
        <v>339172697</v>
      </c>
      <c r="P543" s="2">
        <f t="shared" si="51"/>
        <v>6.5644700671783473E-3</v>
      </c>
      <c r="Q543" s="17">
        <f t="shared" si="52"/>
        <v>0.65644700671783474</v>
      </c>
      <c r="R543" s="5">
        <f t="shared" si="53"/>
        <v>1.0065644700671783</v>
      </c>
    </row>
    <row r="544" spans="1:18" x14ac:dyDescent="0.3">
      <c r="A544" s="20">
        <v>45296</v>
      </c>
      <c r="B544" s="23">
        <v>6787.75</v>
      </c>
      <c r="C544" s="3">
        <v>6820</v>
      </c>
      <c r="D544" s="3">
        <v>6664.1</v>
      </c>
      <c r="E544" s="3">
        <v>6703.5</v>
      </c>
      <c r="F544" s="4">
        <v>69701</v>
      </c>
      <c r="G544" s="2">
        <f t="shared" si="48"/>
        <v>-4.484904287390264E-3</v>
      </c>
      <c r="H544" s="2">
        <f t="shared" si="49"/>
        <v>-0.44849042873902639</v>
      </c>
      <c r="I544" s="17">
        <f t="shared" si="50"/>
        <v>0.99551509571260977</v>
      </c>
      <c r="J544" s="20">
        <v>45296</v>
      </c>
      <c r="K544" s="38">
        <v>21705.75</v>
      </c>
      <c r="L544" s="2">
        <v>21749.599999999999</v>
      </c>
      <c r="M544" s="2">
        <v>21629.200000000001</v>
      </c>
      <c r="N544" s="2">
        <v>21710.799999999999</v>
      </c>
      <c r="O544" s="2">
        <v>309303266</v>
      </c>
      <c r="P544" s="2">
        <f t="shared" si="51"/>
        <v>2.4101280784538581E-3</v>
      </c>
      <c r="Q544" s="17">
        <f t="shared" si="52"/>
        <v>0.24101280784538581</v>
      </c>
      <c r="R544" s="5">
        <f t="shared" si="53"/>
        <v>1.0024101280784539</v>
      </c>
    </row>
    <row r="545" spans="1:18" x14ac:dyDescent="0.3">
      <c r="A545" s="20">
        <v>45299</v>
      </c>
      <c r="B545" s="23">
        <v>6696.05</v>
      </c>
      <c r="C545" s="3">
        <v>6838</v>
      </c>
      <c r="D545" s="3">
        <v>6580</v>
      </c>
      <c r="E545" s="3">
        <v>6622.1</v>
      </c>
      <c r="F545" s="4">
        <v>139096</v>
      </c>
      <c r="G545" s="2">
        <f t="shared" si="48"/>
        <v>-1.2142910419929834E-2</v>
      </c>
      <c r="H545" s="2">
        <f t="shared" si="49"/>
        <v>-1.2142910419929833</v>
      </c>
      <c r="I545" s="17">
        <f t="shared" si="50"/>
        <v>0.98785708958007012</v>
      </c>
      <c r="J545" s="20">
        <v>45299</v>
      </c>
      <c r="K545" s="38">
        <v>21747.599999999999</v>
      </c>
      <c r="L545" s="2">
        <v>21763.95</v>
      </c>
      <c r="M545" s="2">
        <v>21492.9</v>
      </c>
      <c r="N545" s="2">
        <v>21513</v>
      </c>
      <c r="O545" s="2">
        <v>231452935</v>
      </c>
      <c r="P545" s="2">
        <f t="shared" si="51"/>
        <v>-9.1106730290914789E-3</v>
      </c>
      <c r="Q545" s="17">
        <f t="shared" si="52"/>
        <v>-0.91106730290914784</v>
      </c>
      <c r="R545" s="5">
        <f t="shared" si="53"/>
        <v>0.99088932697090848</v>
      </c>
    </row>
    <row r="546" spans="1:18" x14ac:dyDescent="0.3">
      <c r="A546" s="20">
        <v>45300</v>
      </c>
      <c r="B546" s="23">
        <v>6689</v>
      </c>
      <c r="C546" s="3">
        <v>6848.6</v>
      </c>
      <c r="D546" s="3">
        <v>6643.65</v>
      </c>
      <c r="E546" s="3">
        <v>6821.1</v>
      </c>
      <c r="F546" s="4">
        <v>142430</v>
      </c>
      <c r="G546" s="2">
        <f t="shared" si="48"/>
        <v>3.0050890200993642E-2</v>
      </c>
      <c r="H546" s="2">
        <f t="shared" si="49"/>
        <v>3.0050890200993643</v>
      </c>
      <c r="I546" s="17">
        <f t="shared" si="50"/>
        <v>1.0300508902009937</v>
      </c>
      <c r="J546" s="20">
        <v>45300</v>
      </c>
      <c r="K546" s="38">
        <v>21653.599999999999</v>
      </c>
      <c r="L546" s="2">
        <v>21724.45</v>
      </c>
      <c r="M546" s="2">
        <v>21517.85</v>
      </c>
      <c r="N546" s="2">
        <v>21544.85</v>
      </c>
      <c r="O546" s="2">
        <v>228568589</v>
      </c>
      <c r="P546" s="2">
        <f t="shared" si="51"/>
        <v>1.4805001626922579E-3</v>
      </c>
      <c r="Q546" s="17">
        <f t="shared" si="52"/>
        <v>0.14805001626922579</v>
      </c>
      <c r="R546" s="5">
        <f t="shared" si="53"/>
        <v>1.0014805001626923</v>
      </c>
    </row>
    <row r="547" spans="1:18" x14ac:dyDescent="0.3">
      <c r="A547" s="20">
        <v>45301</v>
      </c>
      <c r="B547" s="23">
        <v>6869</v>
      </c>
      <c r="C547" s="3">
        <v>6922</v>
      </c>
      <c r="D547" s="3">
        <v>6745.45</v>
      </c>
      <c r="E547" s="3">
        <v>6875.75</v>
      </c>
      <c r="F547" s="4">
        <v>83806</v>
      </c>
      <c r="G547" s="2">
        <f t="shared" si="48"/>
        <v>8.0119042383192795E-3</v>
      </c>
      <c r="H547" s="2">
        <f t="shared" si="49"/>
        <v>0.80119042383192796</v>
      </c>
      <c r="I547" s="17">
        <f t="shared" si="50"/>
        <v>1.0080119042383193</v>
      </c>
      <c r="J547" s="20">
        <v>45301</v>
      </c>
      <c r="K547" s="38">
        <v>21529.3</v>
      </c>
      <c r="L547" s="2">
        <v>21641.85</v>
      </c>
      <c r="M547" s="2">
        <v>21448.65</v>
      </c>
      <c r="N547" s="2">
        <v>21618.7</v>
      </c>
      <c r="O547" s="2">
        <v>216991926</v>
      </c>
      <c r="P547" s="2">
        <f t="shared" si="51"/>
        <v>3.4277333098166004E-3</v>
      </c>
      <c r="Q547" s="17">
        <f t="shared" si="52"/>
        <v>0.34277333098166002</v>
      </c>
      <c r="R547" s="5">
        <f t="shared" si="53"/>
        <v>1.0034277333098165</v>
      </c>
    </row>
    <row r="548" spans="1:18" x14ac:dyDescent="0.3">
      <c r="A548" s="20">
        <v>45302</v>
      </c>
      <c r="B548" s="23">
        <v>6925</v>
      </c>
      <c r="C548" s="3">
        <v>7366.9</v>
      </c>
      <c r="D548" s="3">
        <v>6844.05</v>
      </c>
      <c r="E548" s="3">
        <v>7347.05</v>
      </c>
      <c r="F548" s="4">
        <v>363134</v>
      </c>
      <c r="G548" s="2">
        <f t="shared" si="48"/>
        <v>6.8545249609133579E-2</v>
      </c>
      <c r="H548" s="2">
        <f t="shared" si="49"/>
        <v>6.8545249609133583</v>
      </c>
      <c r="I548" s="17">
        <f t="shared" si="50"/>
        <v>1.0685452496091337</v>
      </c>
      <c r="J548" s="20">
        <v>45302</v>
      </c>
      <c r="K548" s="38">
        <v>21688</v>
      </c>
      <c r="L548" s="2">
        <v>21726.5</v>
      </c>
      <c r="M548" s="2">
        <v>21593.75</v>
      </c>
      <c r="N548" s="2">
        <v>21647.200000000001</v>
      </c>
      <c r="O548" s="2">
        <v>212453866</v>
      </c>
      <c r="P548" s="2">
        <f t="shared" si="51"/>
        <v>1.3183031357112129E-3</v>
      </c>
      <c r="Q548" s="17">
        <f t="shared" si="52"/>
        <v>0.13183031357112129</v>
      </c>
      <c r="R548" s="5">
        <f t="shared" si="53"/>
        <v>1.0013183031357111</v>
      </c>
    </row>
    <row r="549" spans="1:18" x14ac:dyDescent="0.3">
      <c r="A549" s="20">
        <v>45303</v>
      </c>
      <c r="B549" s="23">
        <v>7390</v>
      </c>
      <c r="C549" s="3">
        <v>7390</v>
      </c>
      <c r="D549" s="3">
        <v>7220</v>
      </c>
      <c r="E549" s="3">
        <v>7309.5</v>
      </c>
      <c r="F549" s="4">
        <v>120681</v>
      </c>
      <c r="G549" s="2">
        <f t="shared" si="48"/>
        <v>-5.1108948489530055E-3</v>
      </c>
      <c r="H549" s="2">
        <f t="shared" si="49"/>
        <v>-0.51108948489530059</v>
      </c>
      <c r="I549" s="17">
        <f t="shared" si="50"/>
        <v>0.994889105151047</v>
      </c>
      <c r="J549" s="20">
        <v>45303</v>
      </c>
      <c r="K549" s="38">
        <v>21773.55</v>
      </c>
      <c r="L549" s="2">
        <v>21928.25</v>
      </c>
      <c r="M549" s="2">
        <v>21715.15</v>
      </c>
      <c r="N549" s="2">
        <v>21894.55</v>
      </c>
      <c r="O549" s="2">
        <v>294678459</v>
      </c>
      <c r="P549" s="2">
        <f t="shared" si="51"/>
        <v>1.1426420045086596E-2</v>
      </c>
      <c r="Q549" s="17">
        <f t="shared" si="52"/>
        <v>1.1426420045086596</v>
      </c>
      <c r="R549" s="5">
        <f t="shared" si="53"/>
        <v>1.0114264200450866</v>
      </c>
    </row>
    <row r="550" spans="1:18" x14ac:dyDescent="0.3">
      <c r="A550" s="20">
        <v>45306</v>
      </c>
      <c r="B550" s="23">
        <v>7320</v>
      </c>
      <c r="C550" s="3">
        <v>7320</v>
      </c>
      <c r="D550" s="3">
        <v>7085.7</v>
      </c>
      <c r="E550" s="3">
        <v>7149.55</v>
      </c>
      <c r="F550" s="4">
        <v>102848</v>
      </c>
      <c r="G550" s="2">
        <f t="shared" si="48"/>
        <v>-2.188248170189477E-2</v>
      </c>
      <c r="H550" s="2">
        <f t="shared" si="49"/>
        <v>-2.1882481701894769</v>
      </c>
      <c r="I550" s="17">
        <f t="shared" si="50"/>
        <v>0.97811751829810523</v>
      </c>
      <c r="J550" s="20">
        <v>45306</v>
      </c>
      <c r="K550" s="38">
        <v>22053.15</v>
      </c>
      <c r="L550" s="2">
        <v>22115.55</v>
      </c>
      <c r="M550" s="2">
        <v>21963.55</v>
      </c>
      <c r="N550" s="2">
        <v>22097.45</v>
      </c>
      <c r="O550" s="2">
        <v>345543523</v>
      </c>
      <c r="P550" s="2">
        <f t="shared" si="51"/>
        <v>9.2671463903118111E-3</v>
      </c>
      <c r="Q550" s="17">
        <f t="shared" si="52"/>
        <v>0.92671463903118112</v>
      </c>
      <c r="R550" s="5">
        <f t="shared" si="53"/>
        <v>1.0092671463903118</v>
      </c>
    </row>
    <row r="551" spans="1:18" x14ac:dyDescent="0.3">
      <c r="A551" s="20">
        <v>45307</v>
      </c>
      <c r="B551" s="23">
        <v>7195</v>
      </c>
      <c r="C551" s="3">
        <v>7213.45</v>
      </c>
      <c r="D551" s="3">
        <v>6941.95</v>
      </c>
      <c r="E551" s="3">
        <v>6963.35</v>
      </c>
      <c r="F551" s="4">
        <v>109845</v>
      </c>
      <c r="G551" s="2">
        <f t="shared" si="48"/>
        <v>-2.604359714947092E-2</v>
      </c>
      <c r="H551" s="2">
        <f t="shared" si="49"/>
        <v>-2.6043597149470918</v>
      </c>
      <c r="I551" s="17">
        <f t="shared" si="50"/>
        <v>0.97395640285052909</v>
      </c>
      <c r="J551" s="20">
        <v>45307</v>
      </c>
      <c r="K551" s="38">
        <v>22080.5</v>
      </c>
      <c r="L551" s="2">
        <v>22124.15</v>
      </c>
      <c r="M551" s="2">
        <v>21969.8</v>
      </c>
      <c r="N551" s="2">
        <v>22032.3</v>
      </c>
      <c r="O551" s="2">
        <v>292433764</v>
      </c>
      <c r="P551" s="2">
        <f t="shared" si="51"/>
        <v>-2.9483039898269463E-3</v>
      </c>
      <c r="Q551" s="17">
        <f t="shared" si="52"/>
        <v>-0.29483039898269464</v>
      </c>
      <c r="R551" s="5">
        <f t="shared" si="53"/>
        <v>0.99705169601017307</v>
      </c>
    </row>
    <row r="552" spans="1:18" x14ac:dyDescent="0.3">
      <c r="A552" s="20">
        <v>45308</v>
      </c>
      <c r="B552" s="23">
        <v>6920</v>
      </c>
      <c r="C552" s="3">
        <v>6938</v>
      </c>
      <c r="D552" s="3">
        <v>6727.6</v>
      </c>
      <c r="E552" s="3">
        <v>6777.05</v>
      </c>
      <c r="F552" s="4">
        <v>147890</v>
      </c>
      <c r="G552" s="2">
        <f t="shared" si="48"/>
        <v>-2.6754363919665129E-2</v>
      </c>
      <c r="H552" s="2">
        <f t="shared" si="49"/>
        <v>-2.675436391966513</v>
      </c>
      <c r="I552" s="17">
        <f t="shared" si="50"/>
        <v>0.97324563608033487</v>
      </c>
      <c r="J552" s="20">
        <v>45308</v>
      </c>
      <c r="K552" s="38">
        <v>21647.25</v>
      </c>
      <c r="L552" s="2">
        <v>21851.5</v>
      </c>
      <c r="M552" s="2">
        <v>21550.45</v>
      </c>
      <c r="N552" s="2">
        <v>21571.95</v>
      </c>
      <c r="O552" s="2">
        <v>455999867</v>
      </c>
      <c r="P552" s="2">
        <f t="shared" si="51"/>
        <v>-2.0894323334377189E-2</v>
      </c>
      <c r="Q552" s="17">
        <f t="shared" si="52"/>
        <v>-2.0894323334377187</v>
      </c>
      <c r="R552" s="5">
        <f t="shared" si="53"/>
        <v>0.97910567666562276</v>
      </c>
    </row>
    <row r="553" spans="1:18" x14ac:dyDescent="0.3">
      <c r="A553" s="20">
        <v>45309</v>
      </c>
      <c r="B553" s="23">
        <v>6776.95</v>
      </c>
      <c r="C553" s="3">
        <v>6945.95</v>
      </c>
      <c r="D553" s="3">
        <v>6675.25</v>
      </c>
      <c r="E553" s="3">
        <v>6913.8</v>
      </c>
      <c r="F553" s="4">
        <v>121064</v>
      </c>
      <c r="G553" s="2">
        <f t="shared" si="48"/>
        <v>2.0178396204838387E-2</v>
      </c>
      <c r="H553" s="2">
        <f t="shared" si="49"/>
        <v>2.0178396204838389</v>
      </c>
      <c r="I553" s="17">
        <f t="shared" si="50"/>
        <v>1.0201783962048383</v>
      </c>
      <c r="J553" s="20">
        <v>45309</v>
      </c>
      <c r="K553" s="38">
        <v>21414.2</v>
      </c>
      <c r="L553" s="2">
        <v>21539.4</v>
      </c>
      <c r="M553" s="2">
        <v>21285.55</v>
      </c>
      <c r="N553" s="2">
        <v>21462.25</v>
      </c>
      <c r="O553" s="2">
        <v>387341268</v>
      </c>
      <c r="P553" s="2">
        <f t="shared" si="51"/>
        <v>-5.0853075405793511E-3</v>
      </c>
      <c r="Q553" s="17">
        <f t="shared" si="52"/>
        <v>-0.50853075405793513</v>
      </c>
      <c r="R553" s="5">
        <f t="shared" si="53"/>
        <v>0.99491469245942066</v>
      </c>
    </row>
    <row r="554" spans="1:18" x14ac:dyDescent="0.3">
      <c r="A554" s="20">
        <v>45310</v>
      </c>
      <c r="B554" s="23">
        <v>6967.75</v>
      </c>
      <c r="C554" s="3">
        <v>6989.75</v>
      </c>
      <c r="D554" s="3">
        <v>6901</v>
      </c>
      <c r="E554" s="3">
        <v>6938</v>
      </c>
      <c r="F554" s="4">
        <v>68551</v>
      </c>
      <c r="G554" s="2">
        <f t="shared" si="48"/>
        <v>3.5002458850414849E-3</v>
      </c>
      <c r="H554" s="2">
        <f t="shared" si="49"/>
        <v>0.35002458850414847</v>
      </c>
      <c r="I554" s="17">
        <f t="shared" si="50"/>
        <v>1.0035002458850415</v>
      </c>
      <c r="J554" s="20">
        <v>45310</v>
      </c>
      <c r="K554" s="38">
        <v>21615.200000000001</v>
      </c>
      <c r="L554" s="2">
        <v>21670.6</v>
      </c>
      <c r="M554" s="2">
        <v>21575</v>
      </c>
      <c r="N554" s="2">
        <v>21622.400000000001</v>
      </c>
      <c r="O554" s="2">
        <v>343055124</v>
      </c>
      <c r="P554" s="2">
        <f t="shared" si="51"/>
        <v>7.4619389858939043E-3</v>
      </c>
      <c r="Q554" s="17">
        <f t="shared" si="52"/>
        <v>0.74619389858939045</v>
      </c>
      <c r="R554" s="5">
        <f t="shared" si="53"/>
        <v>1.0074619389858939</v>
      </c>
    </row>
    <row r="555" spans="1:18" x14ac:dyDescent="0.3">
      <c r="A555" s="20">
        <v>45311</v>
      </c>
      <c r="B555" s="23">
        <v>6920</v>
      </c>
      <c r="C555" s="3">
        <v>7018.85</v>
      </c>
      <c r="D555" s="3">
        <v>6904.45</v>
      </c>
      <c r="E555" s="3">
        <v>6930.8</v>
      </c>
      <c r="F555" s="4">
        <v>15571</v>
      </c>
      <c r="G555" s="2">
        <f t="shared" si="48"/>
        <v>-1.0377630441049032E-3</v>
      </c>
      <c r="H555" s="2">
        <f t="shared" si="49"/>
        <v>-0.10377630441049032</v>
      </c>
      <c r="I555" s="17">
        <f t="shared" si="50"/>
        <v>0.99896223695589514</v>
      </c>
      <c r="J555" s="20">
        <v>45311</v>
      </c>
      <c r="K555" s="38">
        <v>21706.15</v>
      </c>
      <c r="L555" s="2">
        <v>21720.3</v>
      </c>
      <c r="M555" s="2">
        <v>21541.8</v>
      </c>
      <c r="N555" s="2">
        <v>21571.8</v>
      </c>
      <c r="O555" s="2">
        <v>162073740</v>
      </c>
      <c r="P555" s="2">
        <f t="shared" si="51"/>
        <v>-2.3401657540329558E-3</v>
      </c>
      <c r="Q555" s="17">
        <f t="shared" si="52"/>
        <v>-0.23401657540329557</v>
      </c>
      <c r="R555" s="5">
        <f t="shared" si="53"/>
        <v>0.99765983424596705</v>
      </c>
    </row>
    <row r="556" spans="1:18" x14ac:dyDescent="0.3">
      <c r="A556" s="20">
        <v>45314</v>
      </c>
      <c r="B556" s="23">
        <v>7000</v>
      </c>
      <c r="C556" s="3">
        <v>7050</v>
      </c>
      <c r="D556" s="3">
        <v>6790.8</v>
      </c>
      <c r="E556" s="3">
        <v>6843.55</v>
      </c>
      <c r="F556" s="4">
        <v>111155</v>
      </c>
      <c r="G556" s="2">
        <f t="shared" si="48"/>
        <v>-1.2588734345241531E-2</v>
      </c>
      <c r="H556" s="2">
        <f t="shared" si="49"/>
        <v>-1.258873434524153</v>
      </c>
      <c r="I556" s="17">
        <f t="shared" si="50"/>
        <v>0.98741126565475845</v>
      </c>
      <c r="J556" s="20">
        <v>45314</v>
      </c>
      <c r="K556" s="38">
        <v>21716.7</v>
      </c>
      <c r="L556" s="2">
        <v>21750.25</v>
      </c>
      <c r="M556" s="2">
        <v>21192.6</v>
      </c>
      <c r="N556" s="2">
        <v>21238.799999999999</v>
      </c>
      <c r="O556" s="2">
        <v>449718534</v>
      </c>
      <c r="P556" s="2">
        <f t="shared" si="51"/>
        <v>-1.5436820293160515E-2</v>
      </c>
      <c r="Q556" s="17">
        <f t="shared" si="52"/>
        <v>-1.5436820293160516</v>
      </c>
      <c r="R556" s="5">
        <f t="shared" si="53"/>
        <v>0.98456317970683949</v>
      </c>
    </row>
    <row r="557" spans="1:18" x14ac:dyDescent="0.3">
      <c r="A557" s="20">
        <v>45315</v>
      </c>
      <c r="B557" s="23">
        <v>6847.25</v>
      </c>
      <c r="C557" s="3">
        <v>6888</v>
      </c>
      <c r="D557" s="3">
        <v>6605</v>
      </c>
      <c r="E557" s="3">
        <v>6624</v>
      </c>
      <c r="F557" s="4">
        <v>111534</v>
      </c>
      <c r="G557" s="2">
        <f t="shared" si="48"/>
        <v>-3.2081302832594222E-2</v>
      </c>
      <c r="H557" s="2">
        <f t="shared" si="49"/>
        <v>-3.2081302832594223</v>
      </c>
      <c r="I557" s="17">
        <f t="shared" si="50"/>
        <v>0.96791869716740575</v>
      </c>
      <c r="J557" s="20">
        <v>45315</v>
      </c>
      <c r="K557" s="38">
        <v>21185.25</v>
      </c>
      <c r="L557" s="2">
        <v>21482.35</v>
      </c>
      <c r="M557" s="2">
        <v>21137.200000000001</v>
      </c>
      <c r="N557" s="2">
        <v>21453.95</v>
      </c>
      <c r="O557" s="2">
        <v>407460664</v>
      </c>
      <c r="P557" s="2">
        <f t="shared" si="51"/>
        <v>1.0130045011959313E-2</v>
      </c>
      <c r="Q557" s="17">
        <f t="shared" si="52"/>
        <v>1.0130045011959312</v>
      </c>
      <c r="R557" s="5">
        <f t="shared" si="53"/>
        <v>1.0101300450119592</v>
      </c>
    </row>
    <row r="558" spans="1:18" x14ac:dyDescent="0.3">
      <c r="A558" s="20">
        <v>45316</v>
      </c>
      <c r="B558" s="23">
        <v>6697.6</v>
      </c>
      <c r="C558" s="3">
        <v>6697.6</v>
      </c>
      <c r="D558" s="3">
        <v>6454.65</v>
      </c>
      <c r="E558" s="3">
        <v>6508.15</v>
      </c>
      <c r="F558" s="4">
        <v>161021</v>
      </c>
      <c r="G558" s="2">
        <f t="shared" si="48"/>
        <v>-1.7489432367149813E-2</v>
      </c>
      <c r="H558" s="2">
        <f t="shared" si="49"/>
        <v>-1.7489432367149813</v>
      </c>
      <c r="I558" s="17">
        <f t="shared" si="50"/>
        <v>0.98251056763285016</v>
      </c>
      <c r="J558" s="20">
        <v>45316</v>
      </c>
      <c r="K558" s="38">
        <v>21454.6</v>
      </c>
      <c r="L558" s="2">
        <v>21459</v>
      </c>
      <c r="M558" s="2">
        <v>21247.05</v>
      </c>
      <c r="N558" s="2">
        <v>21352.6</v>
      </c>
      <c r="O558" s="2">
        <v>418143077</v>
      </c>
      <c r="P558" s="2">
        <f t="shared" si="51"/>
        <v>-4.7240717909756563E-3</v>
      </c>
      <c r="Q558" s="17">
        <f t="shared" si="52"/>
        <v>-0.47240717909756563</v>
      </c>
      <c r="R558" s="5">
        <f t="shared" si="53"/>
        <v>0.99527592820902433</v>
      </c>
    </row>
    <row r="559" spans="1:18" x14ac:dyDescent="0.3">
      <c r="A559" s="20">
        <v>45320</v>
      </c>
      <c r="B559" s="23">
        <v>6572.4</v>
      </c>
      <c r="C559" s="3">
        <v>6608</v>
      </c>
      <c r="D559" s="3">
        <v>6412</v>
      </c>
      <c r="E559" s="3">
        <v>6442.2</v>
      </c>
      <c r="F559" s="4">
        <v>58998</v>
      </c>
      <c r="G559" s="2">
        <f t="shared" si="48"/>
        <v>-1.0133448061276987E-2</v>
      </c>
      <c r="H559" s="2">
        <f t="shared" si="49"/>
        <v>-1.0133448061276986</v>
      </c>
      <c r="I559" s="17">
        <f t="shared" si="50"/>
        <v>0.98986655193872297</v>
      </c>
      <c r="J559" s="20">
        <v>45320</v>
      </c>
      <c r="K559" s="38">
        <v>21433.1</v>
      </c>
      <c r="L559" s="2">
        <v>21763.25</v>
      </c>
      <c r="M559" s="2">
        <v>21429.599999999999</v>
      </c>
      <c r="N559" s="2">
        <v>21737.599999999999</v>
      </c>
      <c r="O559" s="2">
        <v>376702289</v>
      </c>
      <c r="P559" s="2">
        <f t="shared" si="51"/>
        <v>1.8030591122392591E-2</v>
      </c>
      <c r="Q559" s="17">
        <f t="shared" si="52"/>
        <v>1.8030591122392592</v>
      </c>
      <c r="R559" s="5">
        <f t="shared" si="53"/>
        <v>1.0180305911223926</v>
      </c>
    </row>
    <row r="560" spans="1:18" x14ac:dyDescent="0.3">
      <c r="A560" s="20">
        <v>45321</v>
      </c>
      <c r="B560" s="23">
        <v>6450</v>
      </c>
      <c r="C560" s="3">
        <v>6531.5</v>
      </c>
      <c r="D560" s="3">
        <v>6350</v>
      </c>
      <c r="E560" s="3">
        <v>6355.5</v>
      </c>
      <c r="F560" s="4">
        <v>97648</v>
      </c>
      <c r="G560" s="2">
        <f t="shared" si="48"/>
        <v>-1.3458135419577135E-2</v>
      </c>
      <c r="H560" s="2">
        <f t="shared" si="49"/>
        <v>-1.3458135419577135</v>
      </c>
      <c r="I560" s="17">
        <f t="shared" si="50"/>
        <v>0.98654186458042281</v>
      </c>
      <c r="J560" s="20">
        <v>45321</v>
      </c>
      <c r="K560" s="38">
        <v>21775.75</v>
      </c>
      <c r="L560" s="2">
        <v>21813.05</v>
      </c>
      <c r="M560" s="2">
        <v>21501.8</v>
      </c>
      <c r="N560" s="2">
        <v>21522.1</v>
      </c>
      <c r="O560" s="2">
        <v>375137333</v>
      </c>
      <c r="P560" s="2">
        <f t="shared" si="51"/>
        <v>-9.9136979243338742E-3</v>
      </c>
      <c r="Q560" s="17">
        <f t="shared" si="52"/>
        <v>-0.99136979243338741</v>
      </c>
      <c r="R560" s="5">
        <f t="shared" si="53"/>
        <v>0.99008630207566617</v>
      </c>
    </row>
    <row r="561" spans="1:18" x14ac:dyDescent="0.3">
      <c r="A561" s="20">
        <v>45322</v>
      </c>
      <c r="B561" s="23">
        <v>6350</v>
      </c>
      <c r="C561" s="3">
        <v>6490.05</v>
      </c>
      <c r="D561" s="3">
        <v>6330</v>
      </c>
      <c r="E561" s="3">
        <v>6457.35</v>
      </c>
      <c r="F561" s="4">
        <v>76568</v>
      </c>
      <c r="G561" s="2">
        <f t="shared" si="48"/>
        <v>1.6025489733301923E-2</v>
      </c>
      <c r="H561" s="2">
        <f t="shared" si="49"/>
        <v>1.6025489733301923</v>
      </c>
      <c r="I561" s="17">
        <f t="shared" si="50"/>
        <v>1.0160254897333019</v>
      </c>
      <c r="J561" s="20">
        <v>45322</v>
      </c>
      <c r="K561" s="38">
        <v>21487.25</v>
      </c>
      <c r="L561" s="2">
        <v>21741.35</v>
      </c>
      <c r="M561" s="2">
        <v>21448.85</v>
      </c>
      <c r="N561" s="2">
        <v>21725.7</v>
      </c>
      <c r="O561" s="2">
        <v>410583065</v>
      </c>
      <c r="P561" s="2">
        <f t="shared" si="51"/>
        <v>9.460043397252229E-3</v>
      </c>
      <c r="Q561" s="17">
        <f t="shared" si="52"/>
        <v>0.94600433972522291</v>
      </c>
      <c r="R561" s="5">
        <f t="shared" si="53"/>
        <v>1.0094600433972523</v>
      </c>
    </row>
    <row r="562" spans="1:18" x14ac:dyDescent="0.3">
      <c r="A562" s="20">
        <v>45323</v>
      </c>
      <c r="B562" s="23">
        <v>6509.2</v>
      </c>
      <c r="C562" s="3">
        <v>6509.2</v>
      </c>
      <c r="D562" s="3">
        <v>6320.95</v>
      </c>
      <c r="E562" s="3">
        <v>6341.9</v>
      </c>
      <c r="F562" s="4">
        <v>94117</v>
      </c>
      <c r="G562" s="2">
        <f t="shared" si="48"/>
        <v>-1.7878851231542463E-2</v>
      </c>
      <c r="H562" s="2">
        <f t="shared" si="49"/>
        <v>-1.7878851231542463</v>
      </c>
      <c r="I562" s="17">
        <f t="shared" si="50"/>
        <v>0.98212114876845757</v>
      </c>
      <c r="J562" s="20">
        <v>45323</v>
      </c>
      <c r="K562" s="38">
        <v>21780.65</v>
      </c>
      <c r="L562" s="2">
        <v>21832.95</v>
      </c>
      <c r="M562" s="2">
        <v>21658.75</v>
      </c>
      <c r="N562" s="2">
        <v>21697.45</v>
      </c>
      <c r="O562" s="2">
        <v>332541208</v>
      </c>
      <c r="P562" s="2">
        <f t="shared" si="51"/>
        <v>-1.3003033273956651E-3</v>
      </c>
      <c r="Q562" s="17">
        <f t="shared" si="52"/>
        <v>-0.13003033273956652</v>
      </c>
      <c r="R562" s="5">
        <f t="shared" si="53"/>
        <v>0.99869969667260439</v>
      </c>
    </row>
    <row r="563" spans="1:18" x14ac:dyDescent="0.3">
      <c r="A563" s="20">
        <v>45324</v>
      </c>
      <c r="B563" s="23">
        <v>6350</v>
      </c>
      <c r="C563" s="3">
        <v>6465.85</v>
      </c>
      <c r="D563" s="3">
        <v>6275</v>
      </c>
      <c r="E563" s="3">
        <v>6450.55</v>
      </c>
      <c r="F563" s="4">
        <v>91210</v>
      </c>
      <c r="G563" s="2">
        <f t="shared" si="48"/>
        <v>1.7132089752282528E-2</v>
      </c>
      <c r="H563" s="2">
        <f t="shared" si="49"/>
        <v>1.7132089752282527</v>
      </c>
      <c r="I563" s="17">
        <f t="shared" si="50"/>
        <v>1.0171320897522824</v>
      </c>
      <c r="J563" s="20">
        <v>45324</v>
      </c>
      <c r="K563" s="38">
        <v>21812.75</v>
      </c>
      <c r="L563" s="2">
        <v>22126.799999999999</v>
      </c>
      <c r="M563" s="2">
        <v>21805.55</v>
      </c>
      <c r="N563" s="2">
        <v>21853.8</v>
      </c>
      <c r="O563" s="2">
        <v>442794738</v>
      </c>
      <c r="P563" s="2">
        <f t="shared" si="51"/>
        <v>7.2059159025599107E-3</v>
      </c>
      <c r="Q563" s="17">
        <f t="shared" si="52"/>
        <v>0.72059159025599107</v>
      </c>
      <c r="R563" s="5">
        <f t="shared" si="53"/>
        <v>1.0072059159025599</v>
      </c>
    </row>
    <row r="564" spans="1:18" x14ac:dyDescent="0.3">
      <c r="A564" s="20">
        <v>45327</v>
      </c>
      <c r="B564" s="23">
        <v>6490</v>
      </c>
      <c r="C564" s="3">
        <v>6667.5</v>
      </c>
      <c r="D564" s="3">
        <v>6416</v>
      </c>
      <c r="E564" s="3">
        <v>6631.4</v>
      </c>
      <c r="F564" s="4">
        <v>89344</v>
      </c>
      <c r="G564" s="2">
        <f t="shared" si="48"/>
        <v>2.8036368991791311E-2</v>
      </c>
      <c r="H564" s="2">
        <f t="shared" si="49"/>
        <v>2.8036368991791312</v>
      </c>
      <c r="I564" s="17">
        <f t="shared" si="50"/>
        <v>1.0280363689917913</v>
      </c>
      <c r="J564" s="20">
        <v>45327</v>
      </c>
      <c r="K564" s="38">
        <v>21921.05</v>
      </c>
      <c r="L564" s="2">
        <v>21964.3</v>
      </c>
      <c r="M564" s="2">
        <v>21726.95</v>
      </c>
      <c r="N564" s="2">
        <v>21771.7</v>
      </c>
      <c r="O564" s="2">
        <v>440849699</v>
      </c>
      <c r="P564" s="2">
        <f t="shared" si="51"/>
        <v>-3.7567837172481923E-3</v>
      </c>
      <c r="Q564" s="17">
        <f t="shared" si="52"/>
        <v>-0.37567837172481922</v>
      </c>
      <c r="R564" s="5">
        <f t="shared" si="53"/>
        <v>0.99624321628275181</v>
      </c>
    </row>
    <row r="565" spans="1:18" x14ac:dyDescent="0.3">
      <c r="A565" s="20">
        <v>45328</v>
      </c>
      <c r="B565" s="23">
        <v>6690</v>
      </c>
      <c r="C565" s="3">
        <v>6770</v>
      </c>
      <c r="D565" s="3">
        <v>6625.25</v>
      </c>
      <c r="E565" s="3">
        <v>6731.25</v>
      </c>
      <c r="F565" s="4">
        <v>58331</v>
      </c>
      <c r="G565" s="2">
        <f t="shared" si="48"/>
        <v>1.5057152335856737E-2</v>
      </c>
      <c r="H565" s="2">
        <f t="shared" si="49"/>
        <v>1.5057152335856738</v>
      </c>
      <c r="I565" s="17">
        <f t="shared" si="50"/>
        <v>1.0150571523358567</v>
      </c>
      <c r="J565" s="20">
        <v>45328</v>
      </c>
      <c r="K565" s="38">
        <v>21825.200000000001</v>
      </c>
      <c r="L565" s="2">
        <v>21951.4</v>
      </c>
      <c r="M565" s="2">
        <v>21737.55</v>
      </c>
      <c r="N565" s="2">
        <v>21929.4</v>
      </c>
      <c r="O565" s="2">
        <v>370968111</v>
      </c>
      <c r="P565" s="2">
        <f t="shared" si="51"/>
        <v>7.2433480160024582E-3</v>
      </c>
      <c r="Q565" s="17">
        <f t="shared" si="52"/>
        <v>0.72433480160024577</v>
      </c>
      <c r="R565" s="5">
        <f t="shared" si="53"/>
        <v>1.0072433480160023</v>
      </c>
    </row>
    <row r="566" spans="1:18" x14ac:dyDescent="0.3">
      <c r="A566" s="20">
        <v>45329</v>
      </c>
      <c r="B566" s="23">
        <v>6810</v>
      </c>
      <c r="C566" s="3">
        <v>6925</v>
      </c>
      <c r="D566" s="3">
        <v>6701</v>
      </c>
      <c r="E566" s="3">
        <v>6908.45</v>
      </c>
      <c r="F566" s="4">
        <v>143280</v>
      </c>
      <c r="G566" s="2">
        <f t="shared" si="48"/>
        <v>2.6324976787372303E-2</v>
      </c>
      <c r="H566" s="2">
        <f t="shared" si="49"/>
        <v>2.6324976787372303</v>
      </c>
      <c r="I566" s="17">
        <f t="shared" si="50"/>
        <v>1.0263249767873723</v>
      </c>
      <c r="J566" s="20">
        <v>45329</v>
      </c>
      <c r="K566" s="38">
        <v>22045.05</v>
      </c>
      <c r="L566" s="2">
        <v>22053.3</v>
      </c>
      <c r="M566" s="2">
        <v>21860.15</v>
      </c>
      <c r="N566" s="2">
        <v>21930.5</v>
      </c>
      <c r="O566" s="2">
        <v>346263704</v>
      </c>
      <c r="P566" s="2">
        <f t="shared" si="51"/>
        <v>5.016097111633445E-5</v>
      </c>
      <c r="Q566" s="17">
        <f t="shared" si="52"/>
        <v>5.0160971116334453E-3</v>
      </c>
      <c r="R566" s="5">
        <f t="shared" si="53"/>
        <v>1.0000501609711163</v>
      </c>
    </row>
    <row r="567" spans="1:18" x14ac:dyDescent="0.3">
      <c r="A567" s="20">
        <v>45330</v>
      </c>
      <c r="B567" s="23">
        <v>6906.95</v>
      </c>
      <c r="C567" s="3">
        <v>6997.8</v>
      </c>
      <c r="D567" s="3">
        <v>6851</v>
      </c>
      <c r="E567" s="3">
        <v>6910.55</v>
      </c>
      <c r="F567" s="4">
        <v>63237</v>
      </c>
      <c r="G567" s="2">
        <f t="shared" si="48"/>
        <v>3.0397556615454463E-4</v>
      </c>
      <c r="H567" s="2">
        <f t="shared" si="49"/>
        <v>3.0397556615454464E-2</v>
      </c>
      <c r="I567" s="17">
        <f t="shared" si="50"/>
        <v>1.0003039755661545</v>
      </c>
      <c r="J567" s="20">
        <v>45330</v>
      </c>
      <c r="K567" s="38">
        <v>22009.65</v>
      </c>
      <c r="L567" s="2">
        <v>22011.05</v>
      </c>
      <c r="M567" s="2">
        <v>21665.3</v>
      </c>
      <c r="N567" s="2">
        <v>21717.95</v>
      </c>
      <c r="O567" s="2">
        <v>491069786</v>
      </c>
      <c r="P567" s="2">
        <f t="shared" si="51"/>
        <v>-9.6919814869701679E-3</v>
      </c>
      <c r="Q567" s="17">
        <f t="shared" si="52"/>
        <v>-0.96919814869701681</v>
      </c>
      <c r="R567" s="5">
        <f t="shared" si="53"/>
        <v>0.99030801851302985</v>
      </c>
    </row>
    <row r="568" spans="1:18" x14ac:dyDescent="0.3">
      <c r="A568" s="20">
        <v>45331</v>
      </c>
      <c r="B568" s="23">
        <v>6908.45</v>
      </c>
      <c r="C568" s="3">
        <v>6937.1</v>
      </c>
      <c r="D568" s="3">
        <v>6812.45</v>
      </c>
      <c r="E568" s="3">
        <v>6890.7</v>
      </c>
      <c r="F568" s="4">
        <v>50897</v>
      </c>
      <c r="G568" s="2">
        <f t="shared" si="48"/>
        <v>-2.8724197061015932E-3</v>
      </c>
      <c r="H568" s="2">
        <f t="shared" si="49"/>
        <v>-0.28724197061015933</v>
      </c>
      <c r="I568" s="17">
        <f t="shared" si="50"/>
        <v>0.99712758029389836</v>
      </c>
      <c r="J568" s="20">
        <v>45331</v>
      </c>
      <c r="K568" s="38">
        <v>21727</v>
      </c>
      <c r="L568" s="2">
        <v>21804.45</v>
      </c>
      <c r="M568" s="2">
        <v>21629.9</v>
      </c>
      <c r="N568" s="2">
        <v>21782.5</v>
      </c>
      <c r="O568" s="2">
        <v>349222850</v>
      </c>
      <c r="P568" s="2">
        <f t="shared" si="51"/>
        <v>2.9721958103780177E-3</v>
      </c>
      <c r="Q568" s="17">
        <f t="shared" si="52"/>
        <v>0.29721958103780177</v>
      </c>
      <c r="R568" s="5">
        <f t="shared" si="53"/>
        <v>1.0029721958103781</v>
      </c>
    </row>
    <row r="569" spans="1:18" x14ac:dyDescent="0.3">
      <c r="A569" s="20">
        <v>45334</v>
      </c>
      <c r="B569" s="23">
        <v>6894.95</v>
      </c>
      <c r="C569" s="3">
        <v>6990</v>
      </c>
      <c r="D569" s="3">
        <v>6776</v>
      </c>
      <c r="E569" s="3">
        <v>6798</v>
      </c>
      <c r="F569" s="4">
        <v>50197</v>
      </c>
      <c r="G569" s="2">
        <f t="shared" si="48"/>
        <v>-1.3452914798206253E-2</v>
      </c>
      <c r="H569" s="2">
        <f t="shared" si="49"/>
        <v>-1.3452914798206252</v>
      </c>
      <c r="I569" s="17">
        <f t="shared" si="50"/>
        <v>0.98654708520179379</v>
      </c>
      <c r="J569" s="20">
        <v>45334</v>
      </c>
      <c r="K569" s="38">
        <v>21800.799999999999</v>
      </c>
      <c r="L569" s="2">
        <v>21831.7</v>
      </c>
      <c r="M569" s="2">
        <v>21574.75</v>
      </c>
      <c r="N569" s="2">
        <v>21616.05</v>
      </c>
      <c r="O569" s="2">
        <v>287436165</v>
      </c>
      <c r="P569" s="2">
        <f t="shared" si="51"/>
        <v>-7.6414552966831504E-3</v>
      </c>
      <c r="Q569" s="17">
        <f t="shared" si="52"/>
        <v>-0.76414552966831506</v>
      </c>
      <c r="R569" s="5">
        <f t="shared" si="53"/>
        <v>0.99235854470331686</v>
      </c>
    </row>
    <row r="570" spans="1:18" x14ac:dyDescent="0.3">
      <c r="A570" s="20">
        <v>45335</v>
      </c>
      <c r="B570" s="23">
        <v>6774</v>
      </c>
      <c r="C570" s="3">
        <v>7038.75</v>
      </c>
      <c r="D570" s="3">
        <v>6751</v>
      </c>
      <c r="E570" s="3">
        <v>6926</v>
      </c>
      <c r="F570" s="4">
        <v>182210</v>
      </c>
      <c r="G570" s="2">
        <f t="shared" si="48"/>
        <v>1.8829067372756692E-2</v>
      </c>
      <c r="H570" s="2">
        <f t="shared" si="49"/>
        <v>1.8829067372756692</v>
      </c>
      <c r="I570" s="17">
        <f t="shared" si="50"/>
        <v>1.0188290673727567</v>
      </c>
      <c r="J570" s="20">
        <v>45335</v>
      </c>
      <c r="K570" s="38">
        <v>21664.3</v>
      </c>
      <c r="L570" s="2">
        <v>21766.799999999999</v>
      </c>
      <c r="M570" s="2">
        <v>21543.35</v>
      </c>
      <c r="N570" s="2">
        <v>21743.25</v>
      </c>
      <c r="O570" s="2">
        <v>365785766</v>
      </c>
      <c r="P570" s="2">
        <f t="shared" si="51"/>
        <v>5.8845163663111778E-3</v>
      </c>
      <c r="Q570" s="17">
        <f t="shared" si="52"/>
        <v>0.58845163663111777</v>
      </c>
      <c r="R570" s="5">
        <f t="shared" si="53"/>
        <v>1.0058845163663113</v>
      </c>
    </row>
    <row r="571" spans="1:18" x14ac:dyDescent="0.3">
      <c r="A571" s="20">
        <v>45336</v>
      </c>
      <c r="B571" s="23">
        <v>6926.75</v>
      </c>
      <c r="C571" s="3">
        <v>7148</v>
      </c>
      <c r="D571" s="3">
        <v>6900</v>
      </c>
      <c r="E571" s="3">
        <v>7020.1</v>
      </c>
      <c r="F571" s="4">
        <v>159850</v>
      </c>
      <c r="G571" s="2">
        <f t="shared" si="48"/>
        <v>1.3586485706035283E-2</v>
      </c>
      <c r="H571" s="2">
        <f t="shared" si="49"/>
        <v>1.3586485706035283</v>
      </c>
      <c r="I571" s="17">
        <f t="shared" si="50"/>
        <v>1.0135864857060353</v>
      </c>
      <c r="J571" s="20">
        <v>45336</v>
      </c>
      <c r="K571" s="38">
        <v>21578.15</v>
      </c>
      <c r="L571" s="2">
        <v>21870.85</v>
      </c>
      <c r="M571" s="2">
        <v>21530.2</v>
      </c>
      <c r="N571" s="2">
        <v>21840.05</v>
      </c>
      <c r="O571" s="2">
        <v>359120861</v>
      </c>
      <c r="P571" s="2">
        <f t="shared" si="51"/>
        <v>4.4519563542708323E-3</v>
      </c>
      <c r="Q571" s="17">
        <f t="shared" si="52"/>
        <v>0.44519563542708324</v>
      </c>
      <c r="R571" s="5">
        <f t="shared" si="53"/>
        <v>1.0044519563542709</v>
      </c>
    </row>
    <row r="572" spans="1:18" x14ac:dyDescent="0.3">
      <c r="A572" s="20">
        <v>45337</v>
      </c>
      <c r="B572" s="23">
        <v>7097.8</v>
      </c>
      <c r="C572" s="3">
        <v>7097.85</v>
      </c>
      <c r="D572" s="3">
        <v>6731</v>
      </c>
      <c r="E572" s="3">
        <v>6765.8</v>
      </c>
      <c r="F572" s="4">
        <v>104756</v>
      </c>
      <c r="G572" s="2">
        <f t="shared" si="48"/>
        <v>-3.6224555205766326E-2</v>
      </c>
      <c r="H572" s="2">
        <f t="shared" si="49"/>
        <v>-3.6224555205766324</v>
      </c>
      <c r="I572" s="17">
        <f t="shared" si="50"/>
        <v>0.96377544479423372</v>
      </c>
      <c r="J572" s="20">
        <v>45337</v>
      </c>
      <c r="K572" s="38">
        <v>21906.55</v>
      </c>
      <c r="L572" s="2">
        <v>21953.85</v>
      </c>
      <c r="M572" s="2">
        <v>21794.799999999999</v>
      </c>
      <c r="N572" s="2">
        <v>21910.75</v>
      </c>
      <c r="O572" s="2">
        <v>345394395</v>
      </c>
      <c r="P572" s="2">
        <f t="shared" si="51"/>
        <v>3.2371720760712877E-3</v>
      </c>
      <c r="Q572" s="17">
        <f t="shared" si="52"/>
        <v>0.32371720760712874</v>
      </c>
      <c r="R572" s="5">
        <f t="shared" si="53"/>
        <v>1.0032371720760713</v>
      </c>
    </row>
    <row r="573" spans="1:18" x14ac:dyDescent="0.3">
      <c r="A573" s="20">
        <v>45338</v>
      </c>
      <c r="B573" s="23">
        <v>6832.9</v>
      </c>
      <c r="C573" s="3">
        <v>6854.95</v>
      </c>
      <c r="D573" s="3">
        <v>6617</v>
      </c>
      <c r="E573" s="3">
        <v>6690.6</v>
      </c>
      <c r="F573" s="4">
        <v>88202</v>
      </c>
      <c r="G573" s="2">
        <f t="shared" si="48"/>
        <v>-1.1114724053327E-2</v>
      </c>
      <c r="H573" s="2">
        <f t="shared" si="49"/>
        <v>-1.1114724053327001</v>
      </c>
      <c r="I573" s="17">
        <f t="shared" si="50"/>
        <v>0.98888527594667297</v>
      </c>
      <c r="J573" s="20">
        <v>45338</v>
      </c>
      <c r="K573" s="38">
        <v>22020.3</v>
      </c>
      <c r="L573" s="2">
        <v>22068.65</v>
      </c>
      <c r="M573" s="2">
        <v>21968.95</v>
      </c>
      <c r="N573" s="2">
        <v>22040.7</v>
      </c>
      <c r="O573" s="2"/>
      <c r="P573" s="2">
        <f t="shared" si="51"/>
        <v>5.9308786782743964E-3</v>
      </c>
      <c r="Q573" s="17">
        <f t="shared" si="52"/>
        <v>0.59308786782743961</v>
      </c>
      <c r="R573" s="5">
        <f t="shared" si="53"/>
        <v>1.0059308786782744</v>
      </c>
    </row>
    <row r="574" spans="1:18" x14ac:dyDescent="0.3">
      <c r="A574" s="20">
        <v>45341</v>
      </c>
      <c r="B574" s="23">
        <v>6789.8</v>
      </c>
      <c r="C574" s="3">
        <v>6821</v>
      </c>
      <c r="D574" s="3">
        <v>6601.1</v>
      </c>
      <c r="E574" s="3">
        <v>6626.2</v>
      </c>
      <c r="F574" s="4">
        <v>55827</v>
      </c>
      <c r="G574" s="2">
        <f t="shared" si="48"/>
        <v>-9.6254446536933221E-3</v>
      </c>
      <c r="H574" s="2">
        <f t="shared" si="49"/>
        <v>-0.96254446536933225</v>
      </c>
      <c r="I574" s="17">
        <f t="shared" si="50"/>
        <v>0.9903745553463067</v>
      </c>
      <c r="J574" s="20">
        <v>45341</v>
      </c>
      <c r="K574" s="38">
        <v>22103.45</v>
      </c>
      <c r="L574" s="2">
        <v>22186.65</v>
      </c>
      <c r="M574" s="2">
        <v>22021.05</v>
      </c>
      <c r="N574" s="2">
        <v>22122.25</v>
      </c>
      <c r="O574" s="2">
        <v>218252325</v>
      </c>
      <c r="P574" s="2">
        <f t="shared" si="51"/>
        <v>3.6999732313401693E-3</v>
      </c>
      <c r="Q574" s="17">
        <f t="shared" si="52"/>
        <v>0.36999732313401695</v>
      </c>
      <c r="R574" s="5">
        <f t="shared" si="53"/>
        <v>1.0036999732313401</v>
      </c>
    </row>
    <row r="575" spans="1:18" x14ac:dyDescent="0.3">
      <c r="A575" s="20">
        <v>45342</v>
      </c>
      <c r="B575" s="23">
        <v>6652.75</v>
      </c>
      <c r="C575" s="3">
        <v>6708.85</v>
      </c>
      <c r="D575" s="3">
        <v>6551</v>
      </c>
      <c r="E575" s="3">
        <v>6593.75</v>
      </c>
      <c r="F575" s="4">
        <v>67597</v>
      </c>
      <c r="G575" s="2">
        <f t="shared" si="48"/>
        <v>-4.8972261628082185E-3</v>
      </c>
      <c r="H575" s="2">
        <f t="shared" si="49"/>
        <v>-0.48972261628082187</v>
      </c>
      <c r="I575" s="17">
        <f t="shared" si="50"/>
        <v>0.99510277383719181</v>
      </c>
      <c r="J575" s="20">
        <v>45342</v>
      </c>
      <c r="K575" s="38">
        <v>22099.200000000001</v>
      </c>
      <c r="L575" s="2">
        <v>22215.599999999999</v>
      </c>
      <c r="M575" s="2">
        <v>22045.85</v>
      </c>
      <c r="N575" s="2">
        <v>22196.95</v>
      </c>
      <c r="O575" s="2">
        <v>295705319</v>
      </c>
      <c r="P575" s="2">
        <f t="shared" si="51"/>
        <v>3.376690888133021E-3</v>
      </c>
      <c r="Q575" s="17">
        <f t="shared" si="52"/>
        <v>0.3376690888133021</v>
      </c>
      <c r="R575" s="5">
        <f t="shared" si="53"/>
        <v>1.003376690888133</v>
      </c>
    </row>
    <row r="576" spans="1:18" x14ac:dyDescent="0.3">
      <c r="A576" s="20">
        <v>45343</v>
      </c>
      <c r="B576" s="23">
        <v>6669.8</v>
      </c>
      <c r="C576" s="3">
        <v>6747.9</v>
      </c>
      <c r="D576" s="3">
        <v>6623</v>
      </c>
      <c r="E576" s="3">
        <v>6687.9</v>
      </c>
      <c r="F576" s="4">
        <v>56329</v>
      </c>
      <c r="G576" s="2">
        <f t="shared" si="48"/>
        <v>1.4278672985781936E-2</v>
      </c>
      <c r="H576" s="2">
        <f t="shared" si="49"/>
        <v>1.4278672985781937</v>
      </c>
      <c r="I576" s="17">
        <f t="shared" si="50"/>
        <v>1.014278672985782</v>
      </c>
      <c r="J576" s="20">
        <v>45343</v>
      </c>
      <c r="K576" s="38">
        <v>22248.85</v>
      </c>
      <c r="L576" s="2">
        <v>22249.4</v>
      </c>
      <c r="M576" s="2">
        <v>21997.95</v>
      </c>
      <c r="N576" s="2">
        <v>22055.05</v>
      </c>
      <c r="O576" s="2">
        <v>364545679</v>
      </c>
      <c r="P576" s="2">
        <f t="shared" si="51"/>
        <v>-6.3927701778848647E-3</v>
      </c>
      <c r="Q576" s="17">
        <f t="shared" si="52"/>
        <v>-0.63927701778848645</v>
      </c>
      <c r="R576" s="5">
        <f t="shared" si="53"/>
        <v>0.99360722982211513</v>
      </c>
    </row>
    <row r="577" spans="1:18" x14ac:dyDescent="0.3">
      <c r="A577" s="20">
        <v>45344</v>
      </c>
      <c r="B577" s="23">
        <v>6721.05</v>
      </c>
      <c r="C577" s="3">
        <v>6878</v>
      </c>
      <c r="D577" s="3">
        <v>6705</v>
      </c>
      <c r="E577" s="3">
        <v>6830.85</v>
      </c>
      <c r="F577" s="4">
        <v>106298</v>
      </c>
      <c r="G577" s="2">
        <f t="shared" si="48"/>
        <v>2.1374422464450836E-2</v>
      </c>
      <c r="H577" s="2">
        <f t="shared" si="49"/>
        <v>2.1374422464450835</v>
      </c>
      <c r="I577" s="17">
        <f t="shared" si="50"/>
        <v>1.0213744224644508</v>
      </c>
      <c r="J577" s="20">
        <v>45344</v>
      </c>
      <c r="K577" s="38">
        <v>22081.55</v>
      </c>
      <c r="L577" s="2">
        <v>22252.5</v>
      </c>
      <c r="M577" s="2">
        <v>21875.25</v>
      </c>
      <c r="N577" s="2">
        <v>22217.45</v>
      </c>
      <c r="O577" s="2">
        <v>343495136</v>
      </c>
      <c r="P577" s="2">
        <f t="shared" si="51"/>
        <v>7.3633929644231801E-3</v>
      </c>
      <c r="Q577" s="17">
        <f t="shared" si="52"/>
        <v>0.73633929644231799</v>
      </c>
      <c r="R577" s="5">
        <f t="shared" si="53"/>
        <v>1.0073633929644232</v>
      </c>
    </row>
    <row r="578" spans="1:18" x14ac:dyDescent="0.3">
      <c r="A578" s="20">
        <v>45345</v>
      </c>
      <c r="B578" s="23">
        <v>6885.5</v>
      </c>
      <c r="C578" s="3">
        <v>6920</v>
      </c>
      <c r="D578" s="3">
        <v>6832</v>
      </c>
      <c r="E578" s="3">
        <v>6872.45</v>
      </c>
      <c r="F578" s="4">
        <v>48994</v>
      </c>
      <c r="G578" s="2">
        <f t="shared" si="48"/>
        <v>6.0900180797410939E-3</v>
      </c>
      <c r="H578" s="2">
        <f t="shared" si="49"/>
        <v>0.60900180797410941</v>
      </c>
      <c r="I578" s="17">
        <f t="shared" si="50"/>
        <v>1.0060900180797412</v>
      </c>
      <c r="J578" s="20">
        <v>45345</v>
      </c>
      <c r="K578" s="38">
        <v>22290</v>
      </c>
      <c r="L578" s="2">
        <v>22297.5</v>
      </c>
      <c r="M578" s="2">
        <v>22186.1</v>
      </c>
      <c r="N578" s="2">
        <v>22212.7</v>
      </c>
      <c r="O578" s="2">
        <v>225983194</v>
      </c>
      <c r="P578" s="2">
        <f t="shared" si="51"/>
        <v>-2.1379591267224637E-4</v>
      </c>
      <c r="Q578" s="17">
        <f t="shared" si="52"/>
        <v>-2.1379591267224638E-2</v>
      </c>
      <c r="R578" s="5">
        <f t="shared" si="53"/>
        <v>0.99978620408732777</v>
      </c>
    </row>
    <row r="579" spans="1:18" x14ac:dyDescent="0.3">
      <c r="A579" s="20">
        <v>45348</v>
      </c>
      <c r="B579" s="23">
        <v>6920</v>
      </c>
      <c r="C579" s="3">
        <v>6969</v>
      </c>
      <c r="D579" s="3">
        <v>6801</v>
      </c>
      <c r="E579" s="3">
        <v>6811.3</v>
      </c>
      <c r="F579" s="4">
        <v>44813</v>
      </c>
      <c r="G579" s="2">
        <f t="shared" si="48"/>
        <v>-8.897845746422257E-3</v>
      </c>
      <c r="H579" s="2">
        <f t="shared" si="49"/>
        <v>-0.88978457464222571</v>
      </c>
      <c r="I579" s="17">
        <f t="shared" si="50"/>
        <v>0.99110215425357773</v>
      </c>
      <c r="J579" s="20">
        <v>45348</v>
      </c>
      <c r="K579" s="38">
        <v>22169.200000000001</v>
      </c>
      <c r="L579" s="2">
        <v>22202.15</v>
      </c>
      <c r="M579" s="2">
        <v>22075.15</v>
      </c>
      <c r="N579" s="2">
        <v>22122.05</v>
      </c>
      <c r="O579" s="2">
        <v>207775504</v>
      </c>
      <c r="P579" s="2">
        <f t="shared" si="51"/>
        <v>-4.08099870794642E-3</v>
      </c>
      <c r="Q579" s="17">
        <f t="shared" si="52"/>
        <v>-0.40809987079464199</v>
      </c>
      <c r="R579" s="5">
        <f t="shared" si="53"/>
        <v>0.99591900129205357</v>
      </c>
    </row>
    <row r="580" spans="1:18" x14ac:dyDescent="0.3">
      <c r="A580" s="20">
        <v>45349</v>
      </c>
      <c r="B580" s="23">
        <v>6864.4</v>
      </c>
      <c r="C580" s="3">
        <v>6887.2</v>
      </c>
      <c r="D580" s="3">
        <v>6775.95</v>
      </c>
      <c r="E580" s="3">
        <v>6850.25</v>
      </c>
      <c r="F580" s="4">
        <v>30713</v>
      </c>
      <c r="G580" s="2">
        <f t="shared" si="48"/>
        <v>5.7184384772363305E-3</v>
      </c>
      <c r="H580" s="2">
        <f t="shared" si="49"/>
        <v>0.57184384772363306</v>
      </c>
      <c r="I580" s="17">
        <f t="shared" si="50"/>
        <v>1.0057184384772364</v>
      </c>
      <c r="J580" s="20">
        <v>45349</v>
      </c>
      <c r="K580" s="38">
        <v>22090.2</v>
      </c>
      <c r="L580" s="2">
        <v>22218.25</v>
      </c>
      <c r="M580" s="2">
        <v>22085.65</v>
      </c>
      <c r="N580" s="2">
        <v>22198.35</v>
      </c>
      <c r="O580" s="2">
        <v>252199186</v>
      </c>
      <c r="P580" s="2">
        <f t="shared" si="51"/>
        <v>3.449047443613918E-3</v>
      </c>
      <c r="Q580" s="17">
        <f t="shared" si="52"/>
        <v>0.34490474436139179</v>
      </c>
      <c r="R580" s="5">
        <f t="shared" si="53"/>
        <v>1.003449047443614</v>
      </c>
    </row>
    <row r="581" spans="1:18" x14ac:dyDescent="0.3">
      <c r="A581" s="20">
        <v>45350</v>
      </c>
      <c r="B581" s="23">
        <v>6878</v>
      </c>
      <c r="C581" s="3">
        <v>6934.95</v>
      </c>
      <c r="D581" s="3">
        <v>6751</v>
      </c>
      <c r="E581" s="3">
        <v>6773.35</v>
      </c>
      <c r="F581" s="4">
        <v>25669</v>
      </c>
      <c r="G581" s="2">
        <f t="shared" ref="G581:G644" si="54">(E581-E580)/E580</f>
        <v>-1.122586766906312E-2</v>
      </c>
      <c r="H581" s="2">
        <f t="shared" ref="H581:H644" si="55">G581*100</f>
        <v>-1.1225867669063119</v>
      </c>
      <c r="I581" s="17">
        <f t="shared" ref="I581:I644" si="56">1+G581</f>
        <v>0.98877413233093692</v>
      </c>
      <c r="J581" s="20">
        <v>45350</v>
      </c>
      <c r="K581" s="38">
        <v>22214.1</v>
      </c>
      <c r="L581" s="2">
        <v>22229.15</v>
      </c>
      <c r="M581" s="2">
        <v>21915.85</v>
      </c>
      <c r="N581" s="2">
        <v>21951.15</v>
      </c>
      <c r="O581" s="2">
        <v>202952371</v>
      </c>
      <c r="P581" s="2">
        <f t="shared" ref="P581:P644" si="57">(N581-N580)/N580</f>
        <v>-1.1135962808046414E-2</v>
      </c>
      <c r="Q581" s="17">
        <f t="shared" ref="Q581:Q644" si="58">P581*100</f>
        <v>-1.1135962808046413</v>
      </c>
      <c r="R581" s="5">
        <f t="shared" ref="R581:R644" si="59">1+P581</f>
        <v>0.98886403719195359</v>
      </c>
    </row>
    <row r="582" spans="1:18" x14ac:dyDescent="0.3">
      <c r="A582" s="20">
        <v>45351</v>
      </c>
      <c r="B582" s="23">
        <v>6824.95</v>
      </c>
      <c r="C582" s="3">
        <v>6860.55</v>
      </c>
      <c r="D582" s="3">
        <v>6701</v>
      </c>
      <c r="E582" s="3">
        <v>6730.25</v>
      </c>
      <c r="F582" s="4">
        <v>51176</v>
      </c>
      <c r="G582" s="2">
        <f t="shared" si="54"/>
        <v>-6.3631733189633433E-3</v>
      </c>
      <c r="H582" s="2">
        <f t="shared" si="55"/>
        <v>-0.63631733189633433</v>
      </c>
      <c r="I582" s="17">
        <f t="shared" si="56"/>
        <v>0.9936368266810367</v>
      </c>
      <c r="J582" s="20">
        <v>45351</v>
      </c>
      <c r="K582" s="38">
        <v>21935.200000000001</v>
      </c>
      <c r="L582" s="2">
        <v>22060.55</v>
      </c>
      <c r="M582" s="2">
        <v>21860.65</v>
      </c>
      <c r="N582" s="2">
        <v>21982.799999999999</v>
      </c>
      <c r="O582" s="2">
        <v>360165824</v>
      </c>
      <c r="P582" s="2">
        <f t="shared" si="57"/>
        <v>1.4418378991532478E-3</v>
      </c>
      <c r="Q582" s="17">
        <f t="shared" si="58"/>
        <v>0.14418378991532477</v>
      </c>
      <c r="R582" s="5">
        <f t="shared" si="59"/>
        <v>1.0014418378991532</v>
      </c>
    </row>
    <row r="583" spans="1:18" x14ac:dyDescent="0.3">
      <c r="A583" s="20">
        <v>45352</v>
      </c>
      <c r="B583" s="23">
        <v>6824.75</v>
      </c>
      <c r="C583" s="3">
        <v>6928.45</v>
      </c>
      <c r="D583" s="3">
        <v>6751</v>
      </c>
      <c r="E583" s="3">
        <v>6877.65</v>
      </c>
      <c r="F583" s="4">
        <v>49454</v>
      </c>
      <c r="G583" s="2">
        <f t="shared" si="54"/>
        <v>2.1901118086252315E-2</v>
      </c>
      <c r="H583" s="2">
        <f t="shared" si="55"/>
        <v>2.1901118086252316</v>
      </c>
      <c r="I583" s="17">
        <f t="shared" si="56"/>
        <v>1.0219011180862523</v>
      </c>
      <c r="J583" s="20">
        <v>45352</v>
      </c>
      <c r="K583" s="38">
        <v>22048.3</v>
      </c>
      <c r="L583" s="2">
        <v>22353.3</v>
      </c>
      <c r="M583" s="2">
        <v>22047.75</v>
      </c>
      <c r="N583" s="2">
        <v>22338.75</v>
      </c>
      <c r="O583" s="2">
        <v>351503075</v>
      </c>
      <c r="P583" s="2">
        <f t="shared" si="57"/>
        <v>1.6192204814673324E-2</v>
      </c>
      <c r="Q583" s="17">
        <f t="shared" si="58"/>
        <v>1.6192204814673323</v>
      </c>
      <c r="R583" s="5">
        <f t="shared" si="59"/>
        <v>1.0161922048146734</v>
      </c>
    </row>
    <row r="584" spans="1:18" x14ac:dyDescent="0.3">
      <c r="A584" s="20">
        <v>45353</v>
      </c>
      <c r="B584" s="23">
        <v>6932.9</v>
      </c>
      <c r="C584" s="3">
        <v>6932.9</v>
      </c>
      <c r="D584" s="3">
        <v>6814.2</v>
      </c>
      <c r="E584" s="3">
        <v>6847.35</v>
      </c>
      <c r="F584" s="4">
        <v>3434</v>
      </c>
      <c r="G584" s="2">
        <f t="shared" si="54"/>
        <v>-4.4055745785259899E-3</v>
      </c>
      <c r="H584" s="2">
        <f t="shared" si="55"/>
        <v>-0.44055745785259898</v>
      </c>
      <c r="I584" s="17">
        <f t="shared" si="56"/>
        <v>0.99559442542147403</v>
      </c>
      <c r="J584" s="20">
        <v>45353</v>
      </c>
      <c r="K584" s="38">
        <v>22406.95</v>
      </c>
      <c r="L584" s="2">
        <v>22419.55</v>
      </c>
      <c r="M584" s="2">
        <v>22367.05</v>
      </c>
      <c r="N584" s="2">
        <v>22378.400000000001</v>
      </c>
      <c r="O584" s="2">
        <v>35763814</v>
      </c>
      <c r="P584" s="2">
        <f t="shared" si="57"/>
        <v>1.7749426445079271E-3</v>
      </c>
      <c r="Q584" s="17">
        <f t="shared" si="58"/>
        <v>0.17749426445079272</v>
      </c>
      <c r="R584" s="5">
        <f t="shared" si="59"/>
        <v>1.0017749426445079</v>
      </c>
    </row>
    <row r="585" spans="1:18" x14ac:dyDescent="0.3">
      <c r="A585" s="20">
        <v>45355</v>
      </c>
      <c r="B585" s="23">
        <v>6923.05</v>
      </c>
      <c r="C585" s="3">
        <v>7399.9</v>
      </c>
      <c r="D585" s="3">
        <v>6855.25</v>
      </c>
      <c r="E585" s="3">
        <v>7288.4</v>
      </c>
      <c r="F585" s="4">
        <v>414758</v>
      </c>
      <c r="G585" s="2">
        <f t="shared" si="54"/>
        <v>6.4411779739607183E-2</v>
      </c>
      <c r="H585" s="2">
        <f t="shared" si="55"/>
        <v>6.441177973960718</v>
      </c>
      <c r="I585" s="17">
        <f t="shared" si="56"/>
        <v>1.0644117797396071</v>
      </c>
      <c r="J585" s="20">
        <v>45355</v>
      </c>
      <c r="K585" s="38">
        <v>22403.5</v>
      </c>
      <c r="L585" s="2">
        <v>22440.9</v>
      </c>
      <c r="M585" s="2">
        <v>22358.3</v>
      </c>
      <c r="N585" s="2">
        <v>22405.599999999999</v>
      </c>
      <c r="O585" s="2">
        <v>298794435</v>
      </c>
      <c r="P585" s="2">
        <f t="shared" si="57"/>
        <v>1.215457762842611E-3</v>
      </c>
      <c r="Q585" s="17">
        <f t="shared" si="58"/>
        <v>0.1215457762842611</v>
      </c>
      <c r="R585" s="5">
        <f t="shared" si="59"/>
        <v>1.0012154577628427</v>
      </c>
    </row>
    <row r="586" spans="1:18" x14ac:dyDescent="0.3">
      <c r="A586" s="20">
        <v>45356</v>
      </c>
      <c r="B586" s="23">
        <v>7349</v>
      </c>
      <c r="C586" s="3">
        <v>7820</v>
      </c>
      <c r="D586" s="3">
        <v>7221.1</v>
      </c>
      <c r="E586" s="3">
        <v>7760.15</v>
      </c>
      <c r="F586" s="4">
        <v>533030</v>
      </c>
      <c r="G586" s="2">
        <f t="shared" si="54"/>
        <v>6.4726140167938095E-2</v>
      </c>
      <c r="H586" s="2">
        <f t="shared" si="55"/>
        <v>6.4726140167938091</v>
      </c>
      <c r="I586" s="17">
        <f t="shared" si="56"/>
        <v>1.064726140167938</v>
      </c>
      <c r="J586" s="20">
        <v>45356</v>
      </c>
      <c r="K586" s="38">
        <v>22371.25</v>
      </c>
      <c r="L586" s="2">
        <v>22416.9</v>
      </c>
      <c r="M586" s="2">
        <v>22269.15</v>
      </c>
      <c r="N586" s="2">
        <v>22356.3</v>
      </c>
      <c r="O586" s="2">
        <v>296153036</v>
      </c>
      <c r="P586" s="2">
        <f t="shared" si="57"/>
        <v>-2.2003427714499622E-3</v>
      </c>
      <c r="Q586" s="17">
        <f t="shared" si="58"/>
        <v>-0.22003427714499621</v>
      </c>
      <c r="R586" s="5">
        <f t="shared" si="59"/>
        <v>0.99779965722855002</v>
      </c>
    </row>
    <row r="587" spans="1:18" x14ac:dyDescent="0.3">
      <c r="A587" s="20">
        <v>45357</v>
      </c>
      <c r="B587" s="23">
        <v>7760.15</v>
      </c>
      <c r="C587" s="3">
        <v>7783.75</v>
      </c>
      <c r="D587" s="3">
        <v>6975</v>
      </c>
      <c r="E587" s="3">
        <v>7218.3</v>
      </c>
      <c r="F587" s="4">
        <v>505717</v>
      </c>
      <c r="G587" s="2">
        <f t="shared" si="54"/>
        <v>-6.9824681223945348E-2</v>
      </c>
      <c r="H587" s="2">
        <f t="shared" si="55"/>
        <v>-6.9824681223945344</v>
      </c>
      <c r="I587" s="17">
        <f t="shared" si="56"/>
        <v>0.93017531877605464</v>
      </c>
      <c r="J587" s="20">
        <v>45357</v>
      </c>
      <c r="K587" s="38">
        <v>22327.5</v>
      </c>
      <c r="L587" s="2">
        <v>22497.200000000001</v>
      </c>
      <c r="M587" s="2">
        <v>22224.35</v>
      </c>
      <c r="N587" s="2">
        <v>22474.05</v>
      </c>
      <c r="O587" s="2">
        <v>312262560</v>
      </c>
      <c r="P587" s="2">
        <f t="shared" si="57"/>
        <v>5.2669717260906326E-3</v>
      </c>
      <c r="Q587" s="17">
        <f t="shared" si="58"/>
        <v>0.52669717260906324</v>
      </c>
      <c r="R587" s="5">
        <f t="shared" si="59"/>
        <v>1.0052669717260907</v>
      </c>
    </row>
    <row r="588" spans="1:18" x14ac:dyDescent="0.3">
      <c r="A588" s="20">
        <v>45358</v>
      </c>
      <c r="B588" s="23">
        <v>7218.3</v>
      </c>
      <c r="C588" s="3">
        <v>7595.1</v>
      </c>
      <c r="D588" s="3">
        <v>7141</v>
      </c>
      <c r="E588" s="3">
        <v>7513.1</v>
      </c>
      <c r="F588" s="4">
        <v>227768</v>
      </c>
      <c r="G588" s="2">
        <f t="shared" si="54"/>
        <v>4.0840641148192809E-2</v>
      </c>
      <c r="H588" s="2">
        <f t="shared" si="55"/>
        <v>4.0840641148192809</v>
      </c>
      <c r="I588" s="17">
        <f t="shared" si="56"/>
        <v>1.0408406411481927</v>
      </c>
      <c r="J588" s="20">
        <v>45358</v>
      </c>
      <c r="K588" s="38">
        <v>22505.3</v>
      </c>
      <c r="L588" s="2">
        <v>22525.65</v>
      </c>
      <c r="M588" s="2">
        <v>22430</v>
      </c>
      <c r="N588" s="2">
        <v>22493.55</v>
      </c>
      <c r="O588" s="2">
        <v>379865142</v>
      </c>
      <c r="P588" s="2">
        <f t="shared" si="57"/>
        <v>8.6766737637408481E-4</v>
      </c>
      <c r="Q588" s="17">
        <f t="shared" si="58"/>
        <v>8.6766737637408484E-2</v>
      </c>
      <c r="R588" s="5">
        <f t="shared" si="59"/>
        <v>1.0008676673763741</v>
      </c>
    </row>
    <row r="589" spans="1:18" x14ac:dyDescent="0.3">
      <c r="A589" s="20">
        <v>45362</v>
      </c>
      <c r="B589" s="23">
        <v>7564</v>
      </c>
      <c r="C589" s="3">
        <v>8086</v>
      </c>
      <c r="D589" s="3">
        <v>7550.15</v>
      </c>
      <c r="E589" s="3">
        <v>7731.4</v>
      </c>
      <c r="F589" s="4">
        <v>528731</v>
      </c>
      <c r="G589" s="2">
        <f t="shared" si="54"/>
        <v>2.9055915667301015E-2</v>
      </c>
      <c r="H589" s="2">
        <f t="shared" si="55"/>
        <v>2.9055915667301013</v>
      </c>
      <c r="I589" s="17">
        <f t="shared" si="56"/>
        <v>1.0290559156673009</v>
      </c>
      <c r="J589" s="20">
        <v>45362</v>
      </c>
      <c r="K589" s="38">
        <v>22517.5</v>
      </c>
      <c r="L589" s="2">
        <v>22526.6</v>
      </c>
      <c r="M589" s="2">
        <v>22307.25</v>
      </c>
      <c r="N589" s="2">
        <v>22332.65</v>
      </c>
      <c r="O589" s="2">
        <v>277897373</v>
      </c>
      <c r="P589" s="2">
        <f t="shared" si="57"/>
        <v>-7.1531616841271307E-3</v>
      </c>
      <c r="Q589" s="17">
        <f t="shared" si="58"/>
        <v>-0.71531616841271306</v>
      </c>
      <c r="R589" s="5">
        <f t="shared" si="59"/>
        <v>0.99284683831587284</v>
      </c>
    </row>
    <row r="590" spans="1:18" x14ac:dyDescent="0.3">
      <c r="A590" s="20">
        <v>45363</v>
      </c>
      <c r="B590" s="23">
        <v>7790.6</v>
      </c>
      <c r="C590" s="3">
        <v>8020</v>
      </c>
      <c r="D590" s="3">
        <v>7476</v>
      </c>
      <c r="E590" s="3">
        <v>7664.3</v>
      </c>
      <c r="F590" s="4">
        <v>378825</v>
      </c>
      <c r="G590" s="2">
        <f t="shared" si="54"/>
        <v>-8.6788938613963137E-3</v>
      </c>
      <c r="H590" s="2">
        <f t="shared" si="55"/>
        <v>-0.8678893861396314</v>
      </c>
      <c r="I590" s="17">
        <f t="shared" si="56"/>
        <v>0.99132110613860369</v>
      </c>
      <c r="J590" s="20">
        <v>45363</v>
      </c>
      <c r="K590" s="38">
        <v>22334.45</v>
      </c>
      <c r="L590" s="2">
        <v>22452.55</v>
      </c>
      <c r="M590" s="2">
        <v>22256</v>
      </c>
      <c r="N590" s="2">
        <v>22335.7</v>
      </c>
      <c r="O590" s="2">
        <v>299201167</v>
      </c>
      <c r="P590" s="2">
        <f t="shared" si="57"/>
        <v>1.3657134285448758E-4</v>
      </c>
      <c r="Q590" s="17">
        <f t="shared" si="58"/>
        <v>1.3657134285448758E-2</v>
      </c>
      <c r="R590" s="5">
        <f t="shared" si="59"/>
        <v>1.0001365713428545</v>
      </c>
    </row>
    <row r="591" spans="1:18" x14ac:dyDescent="0.3">
      <c r="A591" s="20">
        <v>45364</v>
      </c>
      <c r="B591" s="23">
        <v>7738.35</v>
      </c>
      <c r="C591" s="3">
        <v>7995</v>
      </c>
      <c r="D591" s="3">
        <v>7255.55</v>
      </c>
      <c r="E591" s="3">
        <v>7346.25</v>
      </c>
      <c r="F591" s="4">
        <v>404359</v>
      </c>
      <c r="G591" s="2">
        <f t="shared" si="54"/>
        <v>-4.1497592735148699E-2</v>
      </c>
      <c r="H591" s="2">
        <f t="shared" si="55"/>
        <v>-4.1497592735148698</v>
      </c>
      <c r="I591" s="17">
        <f t="shared" si="56"/>
        <v>0.95850240726485125</v>
      </c>
      <c r="J591" s="20">
        <v>45364</v>
      </c>
      <c r="K591" s="38">
        <v>22432.2</v>
      </c>
      <c r="L591" s="2">
        <v>22446.75</v>
      </c>
      <c r="M591" s="2">
        <v>21905.65</v>
      </c>
      <c r="N591" s="2">
        <v>21997.7</v>
      </c>
      <c r="O591" s="2">
        <v>493341697</v>
      </c>
      <c r="P591" s="2">
        <f t="shared" si="57"/>
        <v>-1.5132724741109523E-2</v>
      </c>
      <c r="Q591" s="17">
        <f t="shared" si="58"/>
        <v>-1.5132724741109522</v>
      </c>
      <c r="R591" s="5">
        <f t="shared" si="59"/>
        <v>0.98486727525889051</v>
      </c>
    </row>
    <row r="592" spans="1:18" x14ac:dyDescent="0.3">
      <c r="A592" s="20">
        <v>45365</v>
      </c>
      <c r="B592" s="23">
        <v>7346.25</v>
      </c>
      <c r="C592" s="3">
        <v>8369.9500000000007</v>
      </c>
      <c r="D592" s="3">
        <v>7300.1</v>
      </c>
      <c r="E592" s="3">
        <v>8144.85</v>
      </c>
      <c r="F592" s="4">
        <v>404594</v>
      </c>
      <c r="G592" s="2">
        <f t="shared" si="54"/>
        <v>0.1087085247575294</v>
      </c>
      <c r="H592" s="2">
        <f t="shared" si="55"/>
        <v>10.87085247575294</v>
      </c>
      <c r="I592" s="17">
        <f t="shared" si="56"/>
        <v>1.1087085247575295</v>
      </c>
      <c r="J592" s="20">
        <v>45365</v>
      </c>
      <c r="K592" s="38">
        <v>21982.55</v>
      </c>
      <c r="L592" s="2">
        <v>22204.6</v>
      </c>
      <c r="M592" s="2">
        <v>21917.5</v>
      </c>
      <c r="N592" s="2">
        <v>22146.65</v>
      </c>
      <c r="O592" s="2">
        <v>426742460</v>
      </c>
      <c r="P592" s="2">
        <f t="shared" si="57"/>
        <v>6.7711624397096392E-3</v>
      </c>
      <c r="Q592" s="17">
        <f t="shared" si="58"/>
        <v>0.67711624397096393</v>
      </c>
      <c r="R592" s="5">
        <f t="shared" si="59"/>
        <v>1.0067711624397095</v>
      </c>
    </row>
    <row r="593" spans="1:18" x14ac:dyDescent="0.3">
      <c r="A593" s="20">
        <v>45366</v>
      </c>
      <c r="B593" s="23">
        <v>8270</v>
      </c>
      <c r="C593" s="3">
        <v>8989</v>
      </c>
      <c r="D593" s="3">
        <v>8103.4</v>
      </c>
      <c r="E593" s="3">
        <v>8855.5</v>
      </c>
      <c r="F593" s="4">
        <v>769363</v>
      </c>
      <c r="G593" s="2">
        <f t="shared" si="54"/>
        <v>8.7251453372376359E-2</v>
      </c>
      <c r="H593" s="2">
        <f t="shared" si="55"/>
        <v>8.7251453372376364</v>
      </c>
      <c r="I593" s="17">
        <f t="shared" si="56"/>
        <v>1.0872514533723763</v>
      </c>
      <c r="J593" s="20">
        <v>45366</v>
      </c>
      <c r="K593" s="38">
        <v>22064.85</v>
      </c>
      <c r="L593" s="2">
        <v>22120.9</v>
      </c>
      <c r="M593" s="2">
        <v>21931.7</v>
      </c>
      <c r="N593" s="2">
        <v>22023.35</v>
      </c>
      <c r="O593" s="2">
        <v>661460455</v>
      </c>
      <c r="P593" s="2">
        <f t="shared" si="57"/>
        <v>-5.5674334493028476E-3</v>
      </c>
      <c r="Q593" s="17">
        <f t="shared" si="58"/>
        <v>-0.55674334493028477</v>
      </c>
      <c r="R593" s="5">
        <f t="shared" si="59"/>
        <v>0.99443256655069712</v>
      </c>
    </row>
    <row r="594" spans="1:18" x14ac:dyDescent="0.3">
      <c r="A594" s="20">
        <v>45369</v>
      </c>
      <c r="B594" s="23">
        <v>8900.0499999999993</v>
      </c>
      <c r="C594" s="3">
        <v>9290</v>
      </c>
      <c r="D594" s="3">
        <v>8460</v>
      </c>
      <c r="E594" s="3">
        <v>8544.15</v>
      </c>
      <c r="F594" s="4">
        <v>565419</v>
      </c>
      <c r="G594" s="2">
        <f t="shared" si="54"/>
        <v>-3.5158940771272129E-2</v>
      </c>
      <c r="H594" s="2">
        <f t="shared" si="55"/>
        <v>-3.5158940771272129</v>
      </c>
      <c r="I594" s="17">
        <f t="shared" si="56"/>
        <v>0.96484105922872787</v>
      </c>
      <c r="J594" s="20">
        <v>45369</v>
      </c>
      <c r="K594" s="38">
        <v>21990.1</v>
      </c>
      <c r="L594" s="2">
        <v>22123.7</v>
      </c>
      <c r="M594" s="2">
        <v>21916.55</v>
      </c>
      <c r="N594" s="2">
        <v>22055.7</v>
      </c>
      <c r="O594" s="2">
        <v>356321519</v>
      </c>
      <c r="P594" s="2">
        <f t="shared" si="57"/>
        <v>1.468895513171347E-3</v>
      </c>
      <c r="Q594" s="17">
        <f t="shared" si="58"/>
        <v>0.14688955131713471</v>
      </c>
      <c r="R594" s="5">
        <f t="shared" si="59"/>
        <v>1.0014688955131714</v>
      </c>
    </row>
    <row r="595" spans="1:18" x14ac:dyDescent="0.3">
      <c r="A595" s="20">
        <v>45370</v>
      </c>
      <c r="B595" s="23">
        <v>8679</v>
      </c>
      <c r="C595" s="3">
        <v>8924.85</v>
      </c>
      <c r="D595" s="3">
        <v>8505.0499999999993</v>
      </c>
      <c r="E595" s="3">
        <v>8607.1</v>
      </c>
      <c r="F595" s="4">
        <v>540528</v>
      </c>
      <c r="G595" s="2">
        <f t="shared" si="54"/>
        <v>7.3676140985353402E-3</v>
      </c>
      <c r="H595" s="2">
        <f t="shared" si="55"/>
        <v>0.736761409853534</v>
      </c>
      <c r="I595" s="17">
        <f t="shared" si="56"/>
        <v>1.0073676140985353</v>
      </c>
      <c r="J595" s="20">
        <v>45370</v>
      </c>
      <c r="K595" s="38">
        <v>21946.45</v>
      </c>
      <c r="L595" s="2">
        <v>21978.3</v>
      </c>
      <c r="M595" s="2">
        <v>21793.1</v>
      </c>
      <c r="N595" s="2">
        <v>21817.45</v>
      </c>
      <c r="O595" s="2">
        <v>344157465</v>
      </c>
      <c r="P595" s="2">
        <f t="shared" si="57"/>
        <v>-1.080219625765675E-2</v>
      </c>
      <c r="Q595" s="17">
        <f t="shared" si="58"/>
        <v>-1.0802196257656751</v>
      </c>
      <c r="R595" s="5">
        <f t="shared" si="59"/>
        <v>0.98919780374234323</v>
      </c>
    </row>
    <row r="596" spans="1:18" x14ac:dyDescent="0.3">
      <c r="A596" s="20">
        <v>45371</v>
      </c>
      <c r="B596" s="23">
        <v>8780</v>
      </c>
      <c r="C596" s="3">
        <v>8845.0499999999993</v>
      </c>
      <c r="D596" s="3">
        <v>8401</v>
      </c>
      <c r="E596" s="3">
        <v>8504.35</v>
      </c>
      <c r="F596" s="4">
        <v>247307</v>
      </c>
      <c r="G596" s="2">
        <f t="shared" si="54"/>
        <v>-1.1937818777520884E-2</v>
      </c>
      <c r="H596" s="2">
        <f t="shared" si="55"/>
        <v>-1.1937818777520883</v>
      </c>
      <c r="I596" s="17">
        <f t="shared" si="56"/>
        <v>0.98806218122247913</v>
      </c>
      <c r="J596" s="20">
        <v>45371</v>
      </c>
      <c r="K596" s="38">
        <v>21843.9</v>
      </c>
      <c r="L596" s="2">
        <v>21930.9</v>
      </c>
      <c r="M596" s="2">
        <v>21710.2</v>
      </c>
      <c r="N596" s="2">
        <v>21839.1</v>
      </c>
      <c r="O596" s="2">
        <v>312414696</v>
      </c>
      <c r="P596" s="2">
        <f t="shared" si="57"/>
        <v>9.9232495089929458E-4</v>
      </c>
      <c r="Q596" s="17">
        <f t="shared" si="58"/>
        <v>9.9232495089929457E-2</v>
      </c>
      <c r="R596" s="5">
        <f t="shared" si="59"/>
        <v>1.0009923249508994</v>
      </c>
    </row>
    <row r="597" spans="1:18" x14ac:dyDescent="0.3">
      <c r="A597" s="20">
        <v>45372</v>
      </c>
      <c r="B597" s="23">
        <v>8670</v>
      </c>
      <c r="C597" s="3">
        <v>8969</v>
      </c>
      <c r="D597" s="3">
        <v>8562</v>
      </c>
      <c r="E597" s="3">
        <v>8898.75</v>
      </c>
      <c r="F597" s="4">
        <v>306195</v>
      </c>
      <c r="G597" s="2">
        <f t="shared" si="54"/>
        <v>4.6376266263735574E-2</v>
      </c>
      <c r="H597" s="2">
        <f t="shared" si="55"/>
        <v>4.6376266263735575</v>
      </c>
      <c r="I597" s="17">
        <f t="shared" si="56"/>
        <v>1.0463762662637355</v>
      </c>
      <c r="J597" s="20">
        <v>45372</v>
      </c>
      <c r="K597" s="38">
        <v>21989.9</v>
      </c>
      <c r="L597" s="2">
        <v>22080.95</v>
      </c>
      <c r="M597" s="2">
        <v>21941.3</v>
      </c>
      <c r="N597" s="2">
        <v>22011.95</v>
      </c>
      <c r="O597" s="2">
        <v>353172434</v>
      </c>
      <c r="P597" s="2">
        <f t="shared" si="57"/>
        <v>7.9147034447391244E-3</v>
      </c>
      <c r="Q597" s="17">
        <f t="shared" si="58"/>
        <v>0.7914703444739124</v>
      </c>
      <c r="R597" s="5">
        <f t="shared" si="59"/>
        <v>1.0079147034447391</v>
      </c>
    </row>
    <row r="598" spans="1:18" x14ac:dyDescent="0.3">
      <c r="A598" s="20">
        <v>45373</v>
      </c>
      <c r="B598" s="23">
        <v>8860</v>
      </c>
      <c r="C598" s="3">
        <v>9418.9500000000007</v>
      </c>
      <c r="D598" s="3">
        <v>8798.7999999999993</v>
      </c>
      <c r="E598" s="3">
        <v>9322</v>
      </c>
      <c r="F598" s="4">
        <v>482996</v>
      </c>
      <c r="G598" s="2">
        <f t="shared" si="54"/>
        <v>4.756285995224048E-2</v>
      </c>
      <c r="H598" s="2">
        <f t="shared" si="55"/>
        <v>4.7562859952240482</v>
      </c>
      <c r="I598" s="17">
        <f t="shared" si="56"/>
        <v>1.0475628599522404</v>
      </c>
      <c r="J598" s="20">
        <v>45373</v>
      </c>
      <c r="K598" s="38">
        <v>21932.2</v>
      </c>
      <c r="L598" s="2">
        <v>22180.7</v>
      </c>
      <c r="M598" s="2">
        <v>21883.3</v>
      </c>
      <c r="N598" s="2">
        <v>22096.75</v>
      </c>
      <c r="O598" s="2">
        <v>388656439</v>
      </c>
      <c r="P598" s="2">
        <f t="shared" si="57"/>
        <v>3.8524528721898457E-3</v>
      </c>
      <c r="Q598" s="17">
        <f t="shared" si="58"/>
        <v>0.38524528721898454</v>
      </c>
      <c r="R598" s="5">
        <f t="shared" si="59"/>
        <v>1.0038524528721899</v>
      </c>
    </row>
    <row r="599" spans="1:18" x14ac:dyDescent="0.3">
      <c r="A599" s="20">
        <v>45377</v>
      </c>
      <c r="B599" s="23">
        <v>9300</v>
      </c>
      <c r="C599" s="3">
        <v>9449</v>
      </c>
      <c r="D599" s="3">
        <v>9200</v>
      </c>
      <c r="E599" s="3">
        <v>9300.9500000000007</v>
      </c>
      <c r="F599" s="4">
        <v>316702</v>
      </c>
      <c r="G599" s="2">
        <f t="shared" si="54"/>
        <v>-2.2580991203603597E-3</v>
      </c>
      <c r="H599" s="2">
        <f t="shared" si="55"/>
        <v>-0.22580991203603595</v>
      </c>
      <c r="I599" s="17">
        <f t="shared" si="56"/>
        <v>0.99774190087963965</v>
      </c>
      <c r="J599" s="20">
        <v>45377</v>
      </c>
      <c r="K599" s="38">
        <v>21947.9</v>
      </c>
      <c r="L599" s="2">
        <v>22073.200000000001</v>
      </c>
      <c r="M599" s="2">
        <v>21947.55</v>
      </c>
      <c r="N599" s="2">
        <v>22004.7</v>
      </c>
      <c r="O599" s="2">
        <v>328403719</v>
      </c>
      <c r="P599" s="2">
        <f t="shared" si="57"/>
        <v>-4.1657709844207533E-3</v>
      </c>
      <c r="Q599" s="17">
        <f t="shared" si="58"/>
        <v>-0.41657709844207536</v>
      </c>
      <c r="R599" s="5">
        <f t="shared" si="59"/>
        <v>0.99583422901557928</v>
      </c>
    </row>
    <row r="600" spans="1:18" x14ac:dyDescent="0.3">
      <c r="A600" s="20">
        <v>45378</v>
      </c>
      <c r="B600" s="23">
        <v>9305.9500000000007</v>
      </c>
      <c r="C600" s="3">
        <v>9349.9500000000007</v>
      </c>
      <c r="D600" s="3">
        <v>8781.9500000000007</v>
      </c>
      <c r="E600" s="3">
        <v>8890.75</v>
      </c>
      <c r="F600" s="4">
        <v>250547</v>
      </c>
      <c r="G600" s="2">
        <f t="shared" si="54"/>
        <v>-4.410302173433904E-2</v>
      </c>
      <c r="H600" s="2">
        <f t="shared" si="55"/>
        <v>-4.4103021734339043</v>
      </c>
      <c r="I600" s="17">
        <f t="shared" si="56"/>
        <v>0.955896978265661</v>
      </c>
      <c r="J600" s="20">
        <v>45378</v>
      </c>
      <c r="K600" s="38">
        <v>22053.95</v>
      </c>
      <c r="L600" s="2">
        <v>22193.599999999999</v>
      </c>
      <c r="M600" s="2">
        <v>22052.85</v>
      </c>
      <c r="N600" s="2">
        <v>22123.65</v>
      </c>
      <c r="O600" s="2">
        <v>409136866</v>
      </c>
      <c r="P600" s="2">
        <f t="shared" si="57"/>
        <v>5.4056633355601636E-3</v>
      </c>
      <c r="Q600" s="17">
        <f t="shared" si="58"/>
        <v>0.54056633355601635</v>
      </c>
      <c r="R600" s="5">
        <f t="shared" si="59"/>
        <v>1.0054056633355601</v>
      </c>
    </row>
    <row r="601" spans="1:18" x14ac:dyDescent="0.3">
      <c r="A601" s="20">
        <v>45379</v>
      </c>
      <c r="B601" s="23">
        <v>9080.9500000000007</v>
      </c>
      <c r="C601" s="3">
        <v>9080.9500000000007</v>
      </c>
      <c r="D601" s="3">
        <v>8668.4</v>
      </c>
      <c r="E601" s="3">
        <v>8781.75</v>
      </c>
      <c r="F601" s="4">
        <v>275152</v>
      </c>
      <c r="G601" s="2">
        <f t="shared" si="54"/>
        <v>-1.2259933076512105E-2</v>
      </c>
      <c r="H601" s="2">
        <f t="shared" si="55"/>
        <v>-1.2259933076512104</v>
      </c>
      <c r="I601" s="17">
        <f t="shared" si="56"/>
        <v>0.98774006692348792</v>
      </c>
      <c r="J601" s="20">
        <v>45379</v>
      </c>
      <c r="K601" s="38">
        <v>22163.599999999999</v>
      </c>
      <c r="L601" s="2">
        <v>22516</v>
      </c>
      <c r="M601" s="2">
        <v>22163.599999999999</v>
      </c>
      <c r="N601" s="2">
        <v>22326.9</v>
      </c>
      <c r="O601" s="2">
        <v>407422815</v>
      </c>
      <c r="P601" s="2">
        <f t="shared" si="57"/>
        <v>9.1870012407536724E-3</v>
      </c>
      <c r="Q601" s="17">
        <f t="shared" si="58"/>
        <v>0.91870012407536727</v>
      </c>
      <c r="R601" s="5">
        <f t="shared" si="59"/>
        <v>1.0091870012407538</v>
      </c>
    </row>
    <row r="602" spans="1:18" x14ac:dyDescent="0.3">
      <c r="A602" s="20">
        <v>45383</v>
      </c>
      <c r="B602" s="23">
        <v>8950</v>
      </c>
      <c r="C602" s="3">
        <v>9049</v>
      </c>
      <c r="D602" s="3">
        <v>8651</v>
      </c>
      <c r="E602" s="3">
        <v>8726.0499999999993</v>
      </c>
      <c r="F602" s="4">
        <v>176735</v>
      </c>
      <c r="G602" s="2">
        <f t="shared" si="54"/>
        <v>-6.3426993480799072E-3</v>
      </c>
      <c r="H602" s="2">
        <f t="shared" si="55"/>
        <v>-0.63426993480799077</v>
      </c>
      <c r="I602" s="17">
        <f t="shared" si="56"/>
        <v>0.99365730065192004</v>
      </c>
      <c r="J602" s="20">
        <v>45383</v>
      </c>
      <c r="K602" s="38">
        <v>22455</v>
      </c>
      <c r="L602" s="2">
        <v>22529.95</v>
      </c>
      <c r="M602" s="2">
        <v>22427.75</v>
      </c>
      <c r="N602" s="2">
        <v>22462</v>
      </c>
      <c r="O602" s="2">
        <v>243637071</v>
      </c>
      <c r="P602" s="2">
        <f t="shared" si="57"/>
        <v>6.0509967796693017E-3</v>
      </c>
      <c r="Q602" s="17">
        <f t="shared" si="58"/>
        <v>0.60509967796693021</v>
      </c>
      <c r="R602" s="5">
        <f t="shared" si="59"/>
        <v>1.0060509967796694</v>
      </c>
    </row>
    <row r="603" spans="1:18" x14ac:dyDescent="0.3">
      <c r="A603" s="20">
        <v>45384</v>
      </c>
      <c r="B603" s="23">
        <v>8735</v>
      </c>
      <c r="C603" s="3">
        <v>8919</v>
      </c>
      <c r="D603" s="3">
        <v>8655.7000000000007</v>
      </c>
      <c r="E603" s="3">
        <v>8818.25</v>
      </c>
      <c r="F603" s="4">
        <v>179563</v>
      </c>
      <c r="G603" s="2">
        <f t="shared" si="54"/>
        <v>1.0566063682880655E-2</v>
      </c>
      <c r="H603" s="2">
        <f t="shared" si="55"/>
        <v>1.0566063682880655</v>
      </c>
      <c r="I603" s="17">
        <f t="shared" si="56"/>
        <v>1.0105660636828806</v>
      </c>
      <c r="J603" s="20">
        <v>45384</v>
      </c>
      <c r="K603" s="38">
        <v>22458.799999999999</v>
      </c>
      <c r="L603" s="2">
        <v>22497.599999999999</v>
      </c>
      <c r="M603" s="2">
        <v>22388.15</v>
      </c>
      <c r="N603" s="2">
        <v>22453.3</v>
      </c>
      <c r="O603" s="2">
        <v>289524237</v>
      </c>
      <c r="P603" s="2">
        <f t="shared" si="57"/>
        <v>-3.8732080847657055E-4</v>
      </c>
      <c r="Q603" s="17">
        <f t="shared" si="58"/>
        <v>-3.8732080847657058E-2</v>
      </c>
      <c r="R603" s="5">
        <f t="shared" si="59"/>
        <v>0.99961267919152341</v>
      </c>
    </row>
    <row r="604" spans="1:18" x14ac:dyDescent="0.3">
      <c r="A604" s="20">
        <v>45385</v>
      </c>
      <c r="B604" s="23">
        <v>8800</v>
      </c>
      <c r="C604" s="3">
        <v>8840</v>
      </c>
      <c r="D604" s="3">
        <v>8703</v>
      </c>
      <c r="E604" s="3">
        <v>8775.5</v>
      </c>
      <c r="F604" s="4">
        <v>104092</v>
      </c>
      <c r="G604" s="2">
        <f t="shared" si="54"/>
        <v>-4.8479006605619025E-3</v>
      </c>
      <c r="H604" s="2">
        <f t="shared" si="55"/>
        <v>-0.48479006605619024</v>
      </c>
      <c r="I604" s="17">
        <f t="shared" si="56"/>
        <v>0.99515209933943805</v>
      </c>
      <c r="J604" s="20">
        <v>45385</v>
      </c>
      <c r="K604" s="38">
        <v>22385.7</v>
      </c>
      <c r="L604" s="2">
        <v>22521.1</v>
      </c>
      <c r="M604" s="2">
        <v>22346.5</v>
      </c>
      <c r="N604" s="2">
        <v>22434.65</v>
      </c>
      <c r="O604" s="2">
        <v>309647491</v>
      </c>
      <c r="P604" s="2">
        <f t="shared" si="57"/>
        <v>-8.3061287204989106E-4</v>
      </c>
      <c r="Q604" s="17">
        <f t="shared" si="58"/>
        <v>-8.3061287204989107E-2</v>
      </c>
      <c r="R604" s="5">
        <f t="shared" si="59"/>
        <v>0.99916938712795011</v>
      </c>
    </row>
    <row r="605" spans="1:18" x14ac:dyDescent="0.3">
      <c r="A605" s="20">
        <v>45386</v>
      </c>
      <c r="B605" s="23">
        <v>8834.9</v>
      </c>
      <c r="C605" s="3">
        <v>8834.9</v>
      </c>
      <c r="D605" s="3">
        <v>8621</v>
      </c>
      <c r="E605" s="3">
        <v>8664.9500000000007</v>
      </c>
      <c r="F605" s="4">
        <v>101370</v>
      </c>
      <c r="G605" s="2">
        <f t="shared" si="54"/>
        <v>-1.2597572787875252E-2</v>
      </c>
      <c r="H605" s="2">
        <f t="shared" si="55"/>
        <v>-1.2597572787875253</v>
      </c>
      <c r="I605" s="17">
        <f t="shared" si="56"/>
        <v>0.98740242721212479</v>
      </c>
      <c r="J605" s="20">
        <v>45386</v>
      </c>
      <c r="K605" s="38">
        <v>22592.1</v>
      </c>
      <c r="L605" s="2">
        <v>22619</v>
      </c>
      <c r="M605" s="2">
        <v>22303.8</v>
      </c>
      <c r="N605" s="2">
        <v>22514.65</v>
      </c>
      <c r="O605" s="2">
        <v>400986156</v>
      </c>
      <c r="P605" s="2">
        <f t="shared" si="57"/>
        <v>3.5659125504520907E-3</v>
      </c>
      <c r="Q605" s="17">
        <f t="shared" si="58"/>
        <v>0.35659125504520905</v>
      </c>
      <c r="R605" s="5">
        <f t="shared" si="59"/>
        <v>1.0035659125504521</v>
      </c>
    </row>
    <row r="606" spans="1:18" x14ac:dyDescent="0.3">
      <c r="A606" s="20">
        <v>45387</v>
      </c>
      <c r="B606" s="23">
        <v>8722.15</v>
      </c>
      <c r="C606" s="3">
        <v>8877</v>
      </c>
      <c r="D606" s="3">
        <v>8630.0499999999993</v>
      </c>
      <c r="E606" s="3">
        <v>8658.4</v>
      </c>
      <c r="F606" s="4">
        <v>146659</v>
      </c>
      <c r="G606" s="2">
        <f t="shared" si="54"/>
        <v>-7.5591896087122152E-4</v>
      </c>
      <c r="H606" s="2">
        <f t="shared" si="55"/>
        <v>-7.5591896087122148E-2</v>
      </c>
      <c r="I606" s="17">
        <f t="shared" si="56"/>
        <v>0.99924408103912876</v>
      </c>
      <c r="J606" s="20">
        <v>45387</v>
      </c>
      <c r="K606" s="38">
        <v>22486.400000000001</v>
      </c>
      <c r="L606" s="2">
        <v>22537.599999999999</v>
      </c>
      <c r="M606" s="2">
        <v>22427.599999999999</v>
      </c>
      <c r="N606" s="2">
        <v>22513.7</v>
      </c>
      <c r="O606" s="2">
        <v>242244731</v>
      </c>
      <c r="P606" s="2">
        <f t="shared" si="57"/>
        <v>-4.2194748752511256E-5</v>
      </c>
      <c r="Q606" s="17">
        <f t="shared" si="58"/>
        <v>-4.2194748752511259E-3</v>
      </c>
      <c r="R606" s="5">
        <f t="shared" si="59"/>
        <v>0.99995780525124744</v>
      </c>
    </row>
    <row r="607" spans="1:18" x14ac:dyDescent="0.3">
      <c r="A607" s="20">
        <v>45390</v>
      </c>
      <c r="B607" s="23">
        <v>8729.85</v>
      </c>
      <c r="C607" s="3">
        <v>8800</v>
      </c>
      <c r="D607" s="3">
        <v>8570.35</v>
      </c>
      <c r="E607" s="3">
        <v>8725</v>
      </c>
      <c r="F607" s="4">
        <v>146164</v>
      </c>
      <c r="G607" s="2">
        <f t="shared" si="54"/>
        <v>7.6919523237550082E-3</v>
      </c>
      <c r="H607" s="2">
        <f t="shared" si="55"/>
        <v>0.7691952323755008</v>
      </c>
      <c r="I607" s="17">
        <f t="shared" si="56"/>
        <v>1.0076919523237551</v>
      </c>
      <c r="J607" s="20">
        <v>45390</v>
      </c>
      <c r="K607" s="38">
        <v>22578.35</v>
      </c>
      <c r="L607" s="2">
        <v>22697.3</v>
      </c>
      <c r="M607" s="2">
        <v>22550.35</v>
      </c>
      <c r="N607" s="2">
        <v>22666.3</v>
      </c>
      <c r="O607" s="2">
        <v>227633561</v>
      </c>
      <c r="P607" s="2">
        <f t="shared" si="57"/>
        <v>6.7780951154185467E-3</v>
      </c>
      <c r="Q607" s="17">
        <f t="shared" si="58"/>
        <v>0.67780951154185465</v>
      </c>
      <c r="R607" s="5">
        <f t="shared" si="59"/>
        <v>1.0067780951154186</v>
      </c>
    </row>
    <row r="608" spans="1:18" x14ac:dyDescent="0.3">
      <c r="A608" s="20">
        <v>45391</v>
      </c>
      <c r="B608" s="23">
        <v>8780</v>
      </c>
      <c r="C608" s="3">
        <v>8852.1</v>
      </c>
      <c r="D608" s="3">
        <v>8651.4500000000007</v>
      </c>
      <c r="E608" s="3">
        <v>8709.25</v>
      </c>
      <c r="F608" s="4">
        <v>109236</v>
      </c>
      <c r="G608" s="2">
        <f t="shared" si="54"/>
        <v>-1.8051575931232091E-3</v>
      </c>
      <c r="H608" s="2">
        <f t="shared" si="55"/>
        <v>-0.18051575931232092</v>
      </c>
      <c r="I608" s="17">
        <f t="shared" si="56"/>
        <v>0.99819484240687684</v>
      </c>
      <c r="J608" s="20">
        <v>45391</v>
      </c>
      <c r="K608" s="38">
        <v>22765.1</v>
      </c>
      <c r="L608" s="2">
        <v>22768.400000000001</v>
      </c>
      <c r="M608" s="2">
        <v>22612.25</v>
      </c>
      <c r="N608" s="2">
        <v>22642.75</v>
      </c>
      <c r="O608" s="2">
        <v>232356772</v>
      </c>
      <c r="P608" s="2">
        <f t="shared" si="57"/>
        <v>-1.0389873953843051E-3</v>
      </c>
      <c r="Q608" s="17">
        <f t="shared" si="58"/>
        <v>-0.10389873953843051</v>
      </c>
      <c r="R608" s="5">
        <f t="shared" si="59"/>
        <v>0.99896101260461567</v>
      </c>
    </row>
    <row r="609" spans="1:18" x14ac:dyDescent="0.3">
      <c r="A609" s="20">
        <v>45392</v>
      </c>
      <c r="B609" s="23">
        <v>8769.4500000000007</v>
      </c>
      <c r="C609" s="3">
        <v>8799</v>
      </c>
      <c r="D609" s="3">
        <v>8601</v>
      </c>
      <c r="E609" s="3">
        <v>8634.2000000000007</v>
      </c>
      <c r="F609" s="4">
        <v>74044</v>
      </c>
      <c r="G609" s="2">
        <f t="shared" si="54"/>
        <v>-8.6172747366305112E-3</v>
      </c>
      <c r="H609" s="2">
        <f t="shared" si="55"/>
        <v>-0.86172747366305114</v>
      </c>
      <c r="I609" s="17">
        <f t="shared" si="56"/>
        <v>0.99138272526336946</v>
      </c>
      <c r="J609" s="20">
        <v>45392</v>
      </c>
      <c r="K609" s="38">
        <v>22720.25</v>
      </c>
      <c r="L609" s="2">
        <v>22775.7</v>
      </c>
      <c r="M609" s="2">
        <v>22673.7</v>
      </c>
      <c r="N609" s="2">
        <v>22753.8</v>
      </c>
      <c r="O609" s="2">
        <v>276847931</v>
      </c>
      <c r="P609" s="2">
        <f t="shared" si="57"/>
        <v>4.9044396109129531E-3</v>
      </c>
      <c r="Q609" s="17">
        <f t="shared" si="58"/>
        <v>0.49044396109129529</v>
      </c>
      <c r="R609" s="5">
        <f t="shared" si="59"/>
        <v>1.004904439610913</v>
      </c>
    </row>
    <row r="610" spans="1:18" x14ac:dyDescent="0.3">
      <c r="A610" s="20">
        <v>45394</v>
      </c>
      <c r="B610" s="23">
        <v>8703.6</v>
      </c>
      <c r="C610" s="3">
        <v>8746.6</v>
      </c>
      <c r="D610" s="3">
        <v>8431</v>
      </c>
      <c r="E610" s="3">
        <v>8528.2000000000007</v>
      </c>
      <c r="F610" s="4">
        <v>104258</v>
      </c>
      <c r="G610" s="2">
        <f t="shared" si="54"/>
        <v>-1.227675986194436E-2</v>
      </c>
      <c r="H610" s="2">
        <f t="shared" si="55"/>
        <v>-1.227675986194436</v>
      </c>
      <c r="I610" s="17">
        <f t="shared" si="56"/>
        <v>0.98772324013805568</v>
      </c>
      <c r="J610" s="20">
        <v>45394</v>
      </c>
      <c r="K610" s="38">
        <v>22677.4</v>
      </c>
      <c r="L610" s="2">
        <v>22726.45</v>
      </c>
      <c r="M610" s="2">
        <v>22503.75</v>
      </c>
      <c r="N610" s="2">
        <v>22519.4</v>
      </c>
      <c r="O610" s="2">
        <v>357187778</v>
      </c>
      <c r="P610" s="2">
        <f t="shared" si="57"/>
        <v>-1.030157600049213E-2</v>
      </c>
      <c r="Q610" s="17">
        <f t="shared" si="58"/>
        <v>-1.030157600049213</v>
      </c>
      <c r="R610" s="5">
        <f t="shared" si="59"/>
        <v>0.98969842399950791</v>
      </c>
    </row>
    <row r="611" spans="1:18" x14ac:dyDescent="0.3">
      <c r="A611" s="20">
        <v>45397</v>
      </c>
      <c r="B611" s="23">
        <v>8422</v>
      </c>
      <c r="C611" s="3">
        <v>8680.6</v>
      </c>
      <c r="D611" s="3">
        <v>8256.2999999999993</v>
      </c>
      <c r="E611" s="3">
        <v>8602.6</v>
      </c>
      <c r="F611" s="4">
        <v>148794</v>
      </c>
      <c r="G611" s="2">
        <f t="shared" si="54"/>
        <v>8.7239980300649177E-3</v>
      </c>
      <c r="H611" s="2">
        <f t="shared" si="55"/>
        <v>0.87239980300649178</v>
      </c>
      <c r="I611" s="17">
        <f t="shared" si="56"/>
        <v>1.0087239980300649</v>
      </c>
      <c r="J611" s="20">
        <v>45397</v>
      </c>
      <c r="K611" s="38">
        <v>22339.05</v>
      </c>
      <c r="L611" s="2">
        <v>22427.45</v>
      </c>
      <c r="M611" s="2">
        <v>22259.55</v>
      </c>
      <c r="N611" s="2">
        <v>22272.5</v>
      </c>
      <c r="O611" s="2">
        <v>355465814</v>
      </c>
      <c r="P611" s="2">
        <f t="shared" si="57"/>
        <v>-1.0963880032327745E-2</v>
      </c>
      <c r="Q611" s="17">
        <f t="shared" si="58"/>
        <v>-1.0963880032327744</v>
      </c>
      <c r="R611" s="5">
        <f t="shared" si="59"/>
        <v>0.98903611996767227</v>
      </c>
    </row>
    <row r="612" spans="1:18" x14ac:dyDescent="0.3">
      <c r="A612" s="20">
        <v>45398</v>
      </c>
      <c r="B612" s="23">
        <v>8602.6</v>
      </c>
      <c r="C612" s="3">
        <v>8678.35</v>
      </c>
      <c r="D612" s="3">
        <v>8401</v>
      </c>
      <c r="E612" s="3">
        <v>8462.7000000000007</v>
      </c>
      <c r="F612" s="4">
        <v>104206</v>
      </c>
      <c r="G612" s="2">
        <f t="shared" si="54"/>
        <v>-1.6262525283053917E-2</v>
      </c>
      <c r="H612" s="2">
        <f t="shared" si="55"/>
        <v>-1.6262525283053917</v>
      </c>
      <c r="I612" s="17">
        <f t="shared" si="56"/>
        <v>0.98373747471694606</v>
      </c>
      <c r="J612" s="20">
        <v>45398</v>
      </c>
      <c r="K612" s="38">
        <v>22125.3</v>
      </c>
      <c r="L612" s="2">
        <v>22213.75</v>
      </c>
      <c r="M612" s="2">
        <v>22079.45</v>
      </c>
      <c r="N612" s="2">
        <v>22147.9</v>
      </c>
      <c r="O612" s="2">
        <v>317267066</v>
      </c>
      <c r="P612" s="2">
        <f t="shared" si="57"/>
        <v>-5.594342799416255E-3</v>
      </c>
      <c r="Q612" s="17">
        <f t="shared" si="58"/>
        <v>-0.55943427994162553</v>
      </c>
      <c r="R612" s="5">
        <f t="shared" si="59"/>
        <v>0.99440565720058371</v>
      </c>
    </row>
    <row r="613" spans="1:18" x14ac:dyDescent="0.3">
      <c r="A613" s="20">
        <v>45400</v>
      </c>
      <c r="B613" s="23">
        <v>8523.35</v>
      </c>
      <c r="C613" s="3">
        <v>8708</v>
      </c>
      <c r="D613" s="3">
        <v>8458</v>
      </c>
      <c r="E613" s="3">
        <v>8509.2000000000007</v>
      </c>
      <c r="F613" s="4">
        <v>207373</v>
      </c>
      <c r="G613" s="2">
        <f t="shared" si="54"/>
        <v>5.4947002729625292E-3</v>
      </c>
      <c r="H613" s="2">
        <f t="shared" si="55"/>
        <v>0.54947002729625294</v>
      </c>
      <c r="I613" s="17">
        <f t="shared" si="56"/>
        <v>1.0054947002729626</v>
      </c>
      <c r="J613" s="20">
        <v>45400</v>
      </c>
      <c r="K613" s="38">
        <v>22212.35</v>
      </c>
      <c r="L613" s="2">
        <v>22326.5</v>
      </c>
      <c r="M613" s="2">
        <v>21961.7</v>
      </c>
      <c r="N613" s="2">
        <v>21995.85</v>
      </c>
      <c r="O613" s="2">
        <v>456906707</v>
      </c>
      <c r="P613" s="2">
        <f t="shared" si="57"/>
        <v>-6.865210697176838E-3</v>
      </c>
      <c r="Q613" s="17">
        <f t="shared" si="58"/>
        <v>-0.68652106971768379</v>
      </c>
      <c r="R613" s="5">
        <f t="shared" si="59"/>
        <v>0.99313478930282317</v>
      </c>
    </row>
    <row r="614" spans="1:18" x14ac:dyDescent="0.3">
      <c r="A614" s="20">
        <v>45401</v>
      </c>
      <c r="B614" s="23">
        <v>8470.6</v>
      </c>
      <c r="C614" s="3">
        <v>8568.9500000000007</v>
      </c>
      <c r="D614" s="3">
        <v>8408</v>
      </c>
      <c r="E614" s="3">
        <v>8526.9</v>
      </c>
      <c r="F614" s="4">
        <v>96371</v>
      </c>
      <c r="G614" s="2">
        <f t="shared" si="54"/>
        <v>2.0801015371596514E-3</v>
      </c>
      <c r="H614" s="2">
        <f t="shared" si="55"/>
        <v>0.20801015371596515</v>
      </c>
      <c r="I614" s="17">
        <f t="shared" si="56"/>
        <v>1.0020801015371597</v>
      </c>
      <c r="J614" s="20">
        <v>45401</v>
      </c>
      <c r="K614" s="38">
        <v>21861.5</v>
      </c>
      <c r="L614" s="2">
        <v>22179.55</v>
      </c>
      <c r="M614" s="2">
        <v>21777.65</v>
      </c>
      <c r="N614" s="2">
        <v>22147</v>
      </c>
      <c r="O614" s="2">
        <v>362530569</v>
      </c>
      <c r="P614" s="2">
        <f t="shared" si="57"/>
        <v>6.8717508075387618E-3</v>
      </c>
      <c r="Q614" s="17">
        <f t="shared" si="58"/>
        <v>0.68717508075387623</v>
      </c>
      <c r="R614" s="5">
        <f t="shared" si="59"/>
        <v>1.0068717508075387</v>
      </c>
    </row>
    <row r="615" spans="1:18" x14ac:dyDescent="0.3">
      <c r="A615" s="20">
        <v>45404</v>
      </c>
      <c r="B615" s="23">
        <v>8679.85</v>
      </c>
      <c r="C615" s="3">
        <v>8679.85</v>
      </c>
      <c r="D615" s="3">
        <v>8501</v>
      </c>
      <c r="E615" s="3">
        <v>8517.5</v>
      </c>
      <c r="F615" s="4">
        <v>144074</v>
      </c>
      <c r="G615" s="2">
        <f t="shared" si="54"/>
        <v>-1.1023936014260326E-3</v>
      </c>
      <c r="H615" s="2">
        <f t="shared" si="55"/>
        <v>-0.11023936014260326</v>
      </c>
      <c r="I615" s="17">
        <f t="shared" si="56"/>
        <v>0.99889760639857395</v>
      </c>
      <c r="J615" s="20">
        <v>45404</v>
      </c>
      <c r="K615" s="38">
        <v>22336.9</v>
      </c>
      <c r="L615" s="2">
        <v>22375.65</v>
      </c>
      <c r="M615" s="2">
        <v>22198.15</v>
      </c>
      <c r="N615" s="2">
        <v>22336.400000000001</v>
      </c>
      <c r="O615" s="2">
        <v>279259571</v>
      </c>
      <c r="P615" s="2">
        <f t="shared" si="57"/>
        <v>8.5519483451483927E-3</v>
      </c>
      <c r="Q615" s="17">
        <f t="shared" si="58"/>
        <v>0.85519483451483924</v>
      </c>
      <c r="R615" s="5">
        <f t="shared" si="59"/>
        <v>1.0085519483451484</v>
      </c>
    </row>
    <row r="616" spans="1:18" x14ac:dyDescent="0.3">
      <c r="A616" s="20">
        <v>45405</v>
      </c>
      <c r="B616" s="23">
        <v>8594.4</v>
      </c>
      <c r="C616" s="3">
        <v>8837.6</v>
      </c>
      <c r="D616" s="3">
        <v>8498.6</v>
      </c>
      <c r="E616" s="3">
        <v>8642.4500000000007</v>
      </c>
      <c r="F616" s="4">
        <v>211017</v>
      </c>
      <c r="G616" s="2">
        <f t="shared" si="54"/>
        <v>1.4669797475785234E-2</v>
      </c>
      <c r="H616" s="2">
        <f t="shared" si="55"/>
        <v>1.4669797475785233</v>
      </c>
      <c r="I616" s="17">
        <f t="shared" si="56"/>
        <v>1.0146697974757852</v>
      </c>
      <c r="J616" s="20">
        <v>45405</v>
      </c>
      <c r="K616" s="38">
        <v>22447.05</v>
      </c>
      <c r="L616" s="2">
        <v>22447.55</v>
      </c>
      <c r="M616" s="2">
        <v>22349.45</v>
      </c>
      <c r="N616" s="2">
        <v>22368</v>
      </c>
      <c r="O616" s="2">
        <v>231520813</v>
      </c>
      <c r="P616" s="2">
        <f t="shared" si="57"/>
        <v>1.4147311115487967E-3</v>
      </c>
      <c r="Q616" s="17">
        <f t="shared" si="58"/>
        <v>0.14147311115487968</v>
      </c>
      <c r="R616" s="5">
        <f t="shared" si="59"/>
        <v>1.0014147311115489</v>
      </c>
    </row>
    <row r="617" spans="1:18" x14ac:dyDescent="0.3">
      <c r="A617" s="20">
        <v>45406</v>
      </c>
      <c r="B617" s="23">
        <v>8740</v>
      </c>
      <c r="C617" s="3">
        <v>8824.25</v>
      </c>
      <c r="D617" s="3">
        <v>8600</v>
      </c>
      <c r="E617" s="3">
        <v>8794.35</v>
      </c>
      <c r="F617" s="4">
        <v>147750</v>
      </c>
      <c r="G617" s="2">
        <f t="shared" si="54"/>
        <v>1.7576034573529454E-2</v>
      </c>
      <c r="H617" s="2">
        <f t="shared" si="55"/>
        <v>1.7576034573529453</v>
      </c>
      <c r="I617" s="17">
        <f t="shared" si="56"/>
        <v>1.0175760345735294</v>
      </c>
      <c r="J617" s="20">
        <v>45406</v>
      </c>
      <c r="K617" s="38">
        <v>22421.55</v>
      </c>
      <c r="L617" s="2">
        <v>22476.45</v>
      </c>
      <c r="M617" s="2">
        <v>22384</v>
      </c>
      <c r="N617" s="2">
        <v>22402.400000000001</v>
      </c>
      <c r="O617" s="2">
        <v>235898642</v>
      </c>
      <c r="P617" s="2">
        <f t="shared" si="57"/>
        <v>1.5379113018598647E-3</v>
      </c>
      <c r="Q617" s="17">
        <f t="shared" si="58"/>
        <v>0.15379113018598647</v>
      </c>
      <c r="R617" s="5">
        <f t="shared" si="59"/>
        <v>1.0015379113018599</v>
      </c>
    </row>
    <row r="618" spans="1:18" x14ac:dyDescent="0.3">
      <c r="A618" s="20">
        <v>45407</v>
      </c>
      <c r="B618" s="23">
        <v>8800.35</v>
      </c>
      <c r="C618" s="3">
        <v>8849.9500000000007</v>
      </c>
      <c r="D618" s="3">
        <v>8702</v>
      </c>
      <c r="E618" s="3">
        <v>8801.6</v>
      </c>
      <c r="F618" s="4">
        <v>101575</v>
      </c>
      <c r="G618" s="2">
        <f t="shared" si="54"/>
        <v>8.2439293409973448E-4</v>
      </c>
      <c r="H618" s="2">
        <f t="shared" si="55"/>
        <v>8.2439293409973455E-2</v>
      </c>
      <c r="I618" s="17">
        <f t="shared" si="56"/>
        <v>1.0008243929340996</v>
      </c>
      <c r="J618" s="20">
        <v>45407</v>
      </c>
      <c r="K618" s="38">
        <v>22316.9</v>
      </c>
      <c r="L618" s="2">
        <v>22625.95</v>
      </c>
      <c r="M618" s="2">
        <v>22305.25</v>
      </c>
      <c r="N618" s="2">
        <v>22570.35</v>
      </c>
      <c r="O618" s="2">
        <v>475044740</v>
      </c>
      <c r="P618" s="2">
        <f t="shared" si="57"/>
        <v>7.4969646109344125E-3</v>
      </c>
      <c r="Q618" s="17">
        <f t="shared" si="58"/>
        <v>0.74969646109344124</v>
      </c>
      <c r="R618" s="5">
        <f t="shared" si="59"/>
        <v>1.0074969646109344</v>
      </c>
    </row>
    <row r="619" spans="1:18" x14ac:dyDescent="0.3">
      <c r="A619" s="20">
        <v>45408</v>
      </c>
      <c r="B619" s="23">
        <v>8800</v>
      </c>
      <c r="C619" s="3">
        <v>8849.9</v>
      </c>
      <c r="D619" s="3">
        <v>8755</v>
      </c>
      <c r="E619" s="3">
        <v>8784.7000000000007</v>
      </c>
      <c r="F619" s="4">
        <v>55519</v>
      </c>
      <c r="G619" s="2">
        <f t="shared" si="54"/>
        <v>-1.9201054353753448E-3</v>
      </c>
      <c r="H619" s="2">
        <f t="shared" si="55"/>
        <v>-0.19201054353753447</v>
      </c>
      <c r="I619" s="17">
        <f t="shared" si="56"/>
        <v>0.99807989456462465</v>
      </c>
      <c r="J619" s="20">
        <v>45408</v>
      </c>
      <c r="K619" s="38">
        <v>22620.400000000001</v>
      </c>
      <c r="L619" s="2">
        <v>22620.400000000001</v>
      </c>
      <c r="M619" s="2">
        <v>22385.55</v>
      </c>
      <c r="N619" s="2">
        <v>22419.95</v>
      </c>
      <c r="O619" s="2">
        <v>329887340</v>
      </c>
      <c r="P619" s="2">
        <f t="shared" si="57"/>
        <v>-6.663609558557923E-3</v>
      </c>
      <c r="Q619" s="17">
        <f t="shared" si="58"/>
        <v>-0.66636095585579236</v>
      </c>
      <c r="R619" s="5">
        <f t="shared" si="59"/>
        <v>0.99333639044144206</v>
      </c>
    </row>
    <row r="620" spans="1:18" x14ac:dyDescent="0.3">
      <c r="A620" s="20">
        <v>45411</v>
      </c>
      <c r="B620" s="23">
        <v>8830</v>
      </c>
      <c r="C620" s="3">
        <v>9025.9500000000007</v>
      </c>
      <c r="D620" s="3">
        <v>8807.7000000000007</v>
      </c>
      <c r="E620" s="3">
        <v>8842.4</v>
      </c>
      <c r="F620" s="4">
        <v>85032</v>
      </c>
      <c r="G620" s="2">
        <f t="shared" si="54"/>
        <v>6.5682379591789023E-3</v>
      </c>
      <c r="H620" s="2">
        <f t="shared" si="55"/>
        <v>0.6568237959178902</v>
      </c>
      <c r="I620" s="17">
        <f t="shared" si="56"/>
        <v>1.0065682379591789</v>
      </c>
      <c r="J620" s="20">
        <v>45411</v>
      </c>
      <c r="K620" s="38">
        <v>22475.55</v>
      </c>
      <c r="L620" s="2">
        <v>22655.8</v>
      </c>
      <c r="M620" s="2">
        <v>22441.9</v>
      </c>
      <c r="N620" s="2">
        <v>22643.4</v>
      </c>
      <c r="O620" s="2">
        <v>291957361</v>
      </c>
      <c r="P620" s="2">
        <f t="shared" si="57"/>
        <v>9.9665699522077759E-3</v>
      </c>
      <c r="Q620" s="17">
        <f t="shared" si="58"/>
        <v>0.99665699522077755</v>
      </c>
      <c r="R620" s="5">
        <f t="shared" si="59"/>
        <v>1.0099665699522078</v>
      </c>
    </row>
    <row r="621" spans="1:18" x14ac:dyDescent="0.3">
      <c r="A621" s="20">
        <v>45412</v>
      </c>
      <c r="B621" s="23">
        <v>8929.85</v>
      </c>
      <c r="C621" s="3">
        <v>9007</v>
      </c>
      <c r="D621" s="3">
        <v>8842.5</v>
      </c>
      <c r="E621" s="3">
        <v>8968.15</v>
      </c>
      <c r="F621" s="4">
        <v>138795</v>
      </c>
      <c r="G621" s="2">
        <f t="shared" si="54"/>
        <v>1.4221252148737899E-2</v>
      </c>
      <c r="H621" s="2">
        <f t="shared" si="55"/>
        <v>1.42212521487379</v>
      </c>
      <c r="I621" s="17">
        <f t="shared" si="56"/>
        <v>1.0142212521487379</v>
      </c>
      <c r="J621" s="20">
        <v>45412</v>
      </c>
      <c r="K621" s="38">
        <v>22679.65</v>
      </c>
      <c r="L621" s="2">
        <v>22783.35</v>
      </c>
      <c r="M621" s="2">
        <v>22568.400000000001</v>
      </c>
      <c r="N621" s="2">
        <v>22604.85</v>
      </c>
      <c r="O621" s="2">
        <v>361859375</v>
      </c>
      <c r="P621" s="2">
        <f t="shared" si="57"/>
        <v>-1.7024828426827645E-3</v>
      </c>
      <c r="Q621" s="17">
        <f t="shared" si="58"/>
        <v>-0.17024828426827646</v>
      </c>
      <c r="R621" s="5">
        <f t="shared" si="59"/>
        <v>0.99829751715731718</v>
      </c>
    </row>
    <row r="622" spans="1:18" x14ac:dyDescent="0.3">
      <c r="A622" s="20">
        <v>45414</v>
      </c>
      <c r="B622" s="23">
        <v>8989.2999999999993</v>
      </c>
      <c r="C622" s="3">
        <v>8997</v>
      </c>
      <c r="D622" s="3">
        <v>8800</v>
      </c>
      <c r="E622" s="3">
        <v>8877.7999999999993</v>
      </c>
      <c r="F622" s="4">
        <v>103135</v>
      </c>
      <c r="G622" s="2">
        <f t="shared" si="54"/>
        <v>-1.0074541572119152E-2</v>
      </c>
      <c r="H622" s="2">
        <f t="shared" si="55"/>
        <v>-1.0074541572119151</v>
      </c>
      <c r="I622" s="17">
        <f t="shared" si="56"/>
        <v>0.98992545842788082</v>
      </c>
      <c r="J622" s="20">
        <v>45414</v>
      </c>
      <c r="K622" s="38">
        <v>22567.85</v>
      </c>
      <c r="L622" s="2">
        <v>22710.5</v>
      </c>
      <c r="M622" s="2">
        <v>22567.85</v>
      </c>
      <c r="N622" s="2">
        <v>22648.2</v>
      </c>
      <c r="O622" s="2">
        <v>445909456</v>
      </c>
      <c r="P622" s="2">
        <f t="shared" si="57"/>
        <v>1.9177300446586545E-3</v>
      </c>
      <c r="Q622" s="17">
        <f t="shared" si="58"/>
        <v>0.19177300446586545</v>
      </c>
      <c r="R622" s="5">
        <f t="shared" si="59"/>
        <v>1.0019177300446587</v>
      </c>
    </row>
    <row r="623" spans="1:18" x14ac:dyDescent="0.3">
      <c r="A623" s="20">
        <v>45415</v>
      </c>
      <c r="B623" s="23">
        <v>8939</v>
      </c>
      <c r="C623" s="3">
        <v>9060</v>
      </c>
      <c r="D623" s="3">
        <v>8892.1</v>
      </c>
      <c r="E623" s="3">
        <v>8999.9</v>
      </c>
      <c r="F623" s="4">
        <v>109813</v>
      </c>
      <c r="G623" s="2">
        <f t="shared" si="54"/>
        <v>1.3753407375701229E-2</v>
      </c>
      <c r="H623" s="2">
        <f t="shared" si="55"/>
        <v>1.375340737570123</v>
      </c>
      <c r="I623" s="17">
        <f t="shared" si="56"/>
        <v>1.0137534073757013</v>
      </c>
      <c r="J623" s="20">
        <v>45415</v>
      </c>
      <c r="K623" s="38">
        <v>22766.35</v>
      </c>
      <c r="L623" s="2">
        <v>22794.7</v>
      </c>
      <c r="M623" s="2">
        <v>22348.05</v>
      </c>
      <c r="N623" s="2">
        <v>22475.85</v>
      </c>
      <c r="O623" s="2">
        <v>438060727</v>
      </c>
      <c r="P623" s="2">
        <f t="shared" si="57"/>
        <v>-7.6098762815588958E-3</v>
      </c>
      <c r="Q623" s="17">
        <f t="shared" si="58"/>
        <v>-0.76098762815588961</v>
      </c>
      <c r="R623" s="5">
        <f t="shared" si="59"/>
        <v>0.99239012371844115</v>
      </c>
    </row>
    <row r="624" spans="1:18" x14ac:dyDescent="0.3">
      <c r="A624" s="20">
        <v>45418</v>
      </c>
      <c r="B624" s="23">
        <v>9098.7999999999993</v>
      </c>
      <c r="C624" s="3">
        <v>9098.85</v>
      </c>
      <c r="D624" s="3">
        <v>8800</v>
      </c>
      <c r="E624" s="3">
        <v>9026.4</v>
      </c>
      <c r="F624" s="4">
        <v>96286</v>
      </c>
      <c r="G624" s="2">
        <f t="shared" si="54"/>
        <v>2.9444771608573431E-3</v>
      </c>
      <c r="H624" s="2">
        <f t="shared" si="55"/>
        <v>0.29444771608573433</v>
      </c>
      <c r="I624" s="17">
        <f t="shared" si="56"/>
        <v>1.0029444771608573</v>
      </c>
      <c r="J624" s="20">
        <v>45418</v>
      </c>
      <c r="K624" s="38">
        <v>22561.599999999999</v>
      </c>
      <c r="L624" s="2">
        <v>22588.799999999999</v>
      </c>
      <c r="M624" s="2">
        <v>22409.45</v>
      </c>
      <c r="N624" s="2">
        <v>22442.7</v>
      </c>
      <c r="O624" s="2">
        <v>320255789</v>
      </c>
      <c r="P624" s="2">
        <f t="shared" si="57"/>
        <v>-1.4749164102802706E-3</v>
      </c>
      <c r="Q624" s="17">
        <f t="shared" si="58"/>
        <v>-0.14749164102802706</v>
      </c>
      <c r="R624" s="5">
        <f t="shared" si="59"/>
        <v>0.9985250835897197</v>
      </c>
    </row>
    <row r="625" spans="1:18" x14ac:dyDescent="0.3">
      <c r="A625" s="20">
        <v>45419</v>
      </c>
      <c r="B625" s="23">
        <v>8950</v>
      </c>
      <c r="C625" s="3">
        <v>9026.4</v>
      </c>
      <c r="D625" s="3">
        <v>8600</v>
      </c>
      <c r="E625" s="3">
        <v>8650.75</v>
      </c>
      <c r="F625" s="4">
        <v>112997</v>
      </c>
      <c r="G625" s="2">
        <f t="shared" si="54"/>
        <v>-4.1616812904369367E-2</v>
      </c>
      <c r="H625" s="2">
        <f t="shared" si="55"/>
        <v>-4.1616812904369365</v>
      </c>
      <c r="I625" s="17">
        <f t="shared" si="56"/>
        <v>0.95838318709563064</v>
      </c>
      <c r="J625" s="20">
        <v>45419</v>
      </c>
      <c r="K625" s="38">
        <v>22489.75</v>
      </c>
      <c r="L625" s="2">
        <v>22499.05</v>
      </c>
      <c r="M625" s="2">
        <v>22232.05</v>
      </c>
      <c r="N625" s="2">
        <v>22302.5</v>
      </c>
      <c r="O625" s="2">
        <v>297815469</v>
      </c>
      <c r="P625" s="2">
        <f t="shared" si="57"/>
        <v>-6.2470201891929545E-3</v>
      </c>
      <c r="Q625" s="17">
        <f t="shared" si="58"/>
        <v>-0.62470201891929544</v>
      </c>
      <c r="R625" s="5">
        <f t="shared" si="59"/>
        <v>0.99375297981080701</v>
      </c>
    </row>
    <row r="626" spans="1:18" x14ac:dyDescent="0.3">
      <c r="A626" s="20">
        <v>45420</v>
      </c>
      <c r="B626" s="23">
        <v>8650.75</v>
      </c>
      <c r="C626" s="3">
        <v>8732.6</v>
      </c>
      <c r="D626" s="3">
        <v>8520</v>
      </c>
      <c r="E626" s="3">
        <v>8683.9</v>
      </c>
      <c r="F626" s="4">
        <v>87692</v>
      </c>
      <c r="G626" s="2">
        <f t="shared" si="54"/>
        <v>3.8320376845937792E-3</v>
      </c>
      <c r="H626" s="2">
        <f t="shared" si="55"/>
        <v>0.38320376845937792</v>
      </c>
      <c r="I626" s="17">
        <f t="shared" si="56"/>
        <v>1.0038320376845937</v>
      </c>
      <c r="J626" s="20">
        <v>45420</v>
      </c>
      <c r="K626" s="38">
        <v>22231.200000000001</v>
      </c>
      <c r="L626" s="2">
        <v>22368.65</v>
      </c>
      <c r="M626" s="2">
        <v>22185.200000000001</v>
      </c>
      <c r="N626" s="2">
        <v>22302.5</v>
      </c>
      <c r="O626" s="2">
        <v>277438692</v>
      </c>
      <c r="P626" s="2">
        <f t="shared" si="57"/>
        <v>0</v>
      </c>
      <c r="Q626" s="17">
        <f t="shared" si="58"/>
        <v>0</v>
      </c>
      <c r="R626" s="5">
        <f t="shared" si="59"/>
        <v>1</v>
      </c>
    </row>
    <row r="627" spans="1:18" x14ac:dyDescent="0.3">
      <c r="A627" s="20">
        <v>45421</v>
      </c>
      <c r="B627" s="23">
        <v>8683.9</v>
      </c>
      <c r="C627" s="3">
        <v>8912.6</v>
      </c>
      <c r="D627" s="3">
        <v>8651</v>
      </c>
      <c r="E627" s="3">
        <v>8712.85</v>
      </c>
      <c r="F627" s="4">
        <v>159916</v>
      </c>
      <c r="G627" s="2">
        <f t="shared" si="54"/>
        <v>3.3337555706538223E-3</v>
      </c>
      <c r="H627" s="2">
        <f t="shared" si="55"/>
        <v>0.33337555706538224</v>
      </c>
      <c r="I627" s="17">
        <f t="shared" si="56"/>
        <v>1.0033337555706539</v>
      </c>
      <c r="J627" s="20">
        <v>45421</v>
      </c>
      <c r="K627" s="38">
        <v>22224.799999999999</v>
      </c>
      <c r="L627" s="2">
        <v>22307.75</v>
      </c>
      <c r="M627" s="2">
        <v>21932.400000000001</v>
      </c>
      <c r="N627" s="2">
        <v>21957.5</v>
      </c>
      <c r="O627" s="2">
        <v>331327454</v>
      </c>
      <c r="P627" s="2">
        <f t="shared" si="57"/>
        <v>-1.5469117811904494E-2</v>
      </c>
      <c r="Q627" s="17">
        <f t="shared" si="58"/>
        <v>-1.5469117811904494</v>
      </c>
      <c r="R627" s="5">
        <f t="shared" si="59"/>
        <v>0.98453088218809548</v>
      </c>
    </row>
    <row r="628" spans="1:18" x14ac:dyDescent="0.3">
      <c r="A628" s="20">
        <v>45422</v>
      </c>
      <c r="B628" s="23">
        <v>8833</v>
      </c>
      <c r="C628" s="3">
        <v>8900</v>
      </c>
      <c r="D628" s="3">
        <v>8589.5499999999993</v>
      </c>
      <c r="E628" s="3">
        <v>8862.4</v>
      </c>
      <c r="F628" s="4">
        <v>69609</v>
      </c>
      <c r="G628" s="2">
        <f t="shared" si="54"/>
        <v>1.7164303299150023E-2</v>
      </c>
      <c r="H628" s="2">
        <f t="shared" si="55"/>
        <v>1.7164303299150023</v>
      </c>
      <c r="I628" s="17">
        <f t="shared" si="56"/>
        <v>1.01716430329915</v>
      </c>
      <c r="J628" s="20">
        <v>45422</v>
      </c>
      <c r="K628" s="38">
        <v>21990.95</v>
      </c>
      <c r="L628" s="2">
        <v>22131.3</v>
      </c>
      <c r="M628" s="2">
        <v>21950.3</v>
      </c>
      <c r="N628" s="2">
        <v>22055.200000000001</v>
      </c>
      <c r="O628" s="2">
        <v>265804411</v>
      </c>
      <c r="P628" s="2">
        <f t="shared" si="57"/>
        <v>4.4495047250370364E-3</v>
      </c>
      <c r="Q628" s="17">
        <f t="shared" si="58"/>
        <v>0.44495047250370362</v>
      </c>
      <c r="R628" s="5">
        <f t="shared" si="59"/>
        <v>1.004449504725037</v>
      </c>
    </row>
    <row r="629" spans="1:18" x14ac:dyDescent="0.3">
      <c r="A629" s="20">
        <v>45425</v>
      </c>
      <c r="B629" s="23">
        <v>8899.9</v>
      </c>
      <c r="C629" s="3">
        <v>8920</v>
      </c>
      <c r="D629" s="3">
        <v>8638</v>
      </c>
      <c r="E629" s="3">
        <v>8675.5499999999993</v>
      </c>
      <c r="F629" s="4">
        <v>74460</v>
      </c>
      <c r="G629" s="2">
        <f t="shared" si="54"/>
        <v>-2.1083453692002208E-2</v>
      </c>
      <c r="H629" s="2">
        <f t="shared" si="55"/>
        <v>-2.1083453692002205</v>
      </c>
      <c r="I629" s="17">
        <f t="shared" si="56"/>
        <v>0.97891654630799785</v>
      </c>
      <c r="J629" s="20">
        <v>45425</v>
      </c>
      <c r="K629" s="38">
        <v>22027.95</v>
      </c>
      <c r="L629" s="2">
        <v>22131.65</v>
      </c>
      <c r="M629" s="2">
        <v>21821.05</v>
      </c>
      <c r="N629" s="2">
        <v>22104.05</v>
      </c>
      <c r="O629" s="2">
        <v>278186886</v>
      </c>
      <c r="P629" s="2">
        <f t="shared" si="57"/>
        <v>2.2148971671079177E-3</v>
      </c>
      <c r="Q629" s="17">
        <f t="shared" si="58"/>
        <v>0.22148971671079176</v>
      </c>
      <c r="R629" s="5">
        <f t="shared" si="59"/>
        <v>1.0022148971671079</v>
      </c>
    </row>
    <row r="630" spans="1:18" x14ac:dyDescent="0.3">
      <c r="A630" s="20">
        <v>45426</v>
      </c>
      <c r="B630" s="23">
        <v>8679</v>
      </c>
      <c r="C630" s="3">
        <v>8775.5499999999993</v>
      </c>
      <c r="D630" s="3">
        <v>8531.6</v>
      </c>
      <c r="E630" s="3">
        <v>8597.7000000000007</v>
      </c>
      <c r="F630" s="4">
        <v>89280</v>
      </c>
      <c r="G630" s="2">
        <f t="shared" si="54"/>
        <v>-8.9734944758543891E-3</v>
      </c>
      <c r="H630" s="2">
        <f t="shared" si="55"/>
        <v>-0.89734944758543889</v>
      </c>
      <c r="I630" s="17">
        <f t="shared" si="56"/>
        <v>0.99102650552414562</v>
      </c>
      <c r="J630" s="20">
        <v>45426</v>
      </c>
      <c r="K630" s="38">
        <v>22112.9</v>
      </c>
      <c r="L630" s="2">
        <v>22270.05</v>
      </c>
      <c r="M630" s="2">
        <v>22081.25</v>
      </c>
      <c r="N630" s="2">
        <v>22217.85</v>
      </c>
      <c r="O630" s="2">
        <v>230238941</v>
      </c>
      <c r="P630" s="2">
        <f t="shared" si="57"/>
        <v>5.1483777859713167E-3</v>
      </c>
      <c r="Q630" s="17">
        <f t="shared" si="58"/>
        <v>0.51483777859713165</v>
      </c>
      <c r="R630" s="5">
        <f t="shared" si="59"/>
        <v>1.0051483777859713</v>
      </c>
    </row>
    <row r="631" spans="1:18" x14ac:dyDescent="0.3">
      <c r="A631" s="20">
        <v>45427</v>
      </c>
      <c r="B631" s="23">
        <v>8599.9</v>
      </c>
      <c r="C631" s="3">
        <v>8635.7000000000007</v>
      </c>
      <c r="D631" s="3">
        <v>8301</v>
      </c>
      <c r="E631" s="3">
        <v>8355.4</v>
      </c>
      <c r="F631" s="4">
        <v>244363</v>
      </c>
      <c r="G631" s="2">
        <f t="shared" si="54"/>
        <v>-2.8181955639299008E-2</v>
      </c>
      <c r="H631" s="2">
        <f t="shared" si="55"/>
        <v>-2.8181955639299008</v>
      </c>
      <c r="I631" s="17">
        <f t="shared" si="56"/>
        <v>0.97181804436070096</v>
      </c>
      <c r="J631" s="20">
        <v>45427</v>
      </c>
      <c r="K631" s="38">
        <v>22255.599999999999</v>
      </c>
      <c r="L631" s="2">
        <v>22297.55</v>
      </c>
      <c r="M631" s="2">
        <v>22151.75</v>
      </c>
      <c r="N631" s="2">
        <v>22200.55</v>
      </c>
      <c r="O631" s="2">
        <v>231935478</v>
      </c>
      <c r="P631" s="2">
        <f t="shared" si="57"/>
        <v>-7.7865320001707064E-4</v>
      </c>
      <c r="Q631" s="17">
        <f t="shared" si="58"/>
        <v>-7.7865320001707067E-2</v>
      </c>
      <c r="R631" s="5">
        <f t="shared" si="59"/>
        <v>0.99922134679998298</v>
      </c>
    </row>
    <row r="632" spans="1:18" x14ac:dyDescent="0.3">
      <c r="A632" s="20">
        <v>45428</v>
      </c>
      <c r="B632" s="23">
        <v>8445.7999999999993</v>
      </c>
      <c r="C632" s="3">
        <v>8450</v>
      </c>
      <c r="D632" s="3">
        <v>8205</v>
      </c>
      <c r="E632" s="3">
        <v>8299.75</v>
      </c>
      <c r="F632" s="4">
        <v>243044</v>
      </c>
      <c r="G632" s="2">
        <f t="shared" si="54"/>
        <v>-6.6603633578284274E-3</v>
      </c>
      <c r="H632" s="2">
        <f t="shared" si="55"/>
        <v>-0.66603633578284271</v>
      </c>
      <c r="I632" s="17">
        <f t="shared" si="56"/>
        <v>0.99333963664217162</v>
      </c>
      <c r="J632" s="20">
        <v>45428</v>
      </c>
      <c r="K632" s="38">
        <v>22319.200000000001</v>
      </c>
      <c r="L632" s="2">
        <v>22432.25</v>
      </c>
      <c r="M632" s="2">
        <v>22054.55</v>
      </c>
      <c r="N632" s="2">
        <v>22403.85</v>
      </c>
      <c r="O632" s="2">
        <v>368945092</v>
      </c>
      <c r="P632" s="2">
        <f t="shared" si="57"/>
        <v>9.1574307843724275E-3</v>
      </c>
      <c r="Q632" s="17">
        <f t="shared" si="58"/>
        <v>0.91574307843724279</v>
      </c>
      <c r="R632" s="5">
        <f t="shared" si="59"/>
        <v>1.0091574307843725</v>
      </c>
    </row>
    <row r="633" spans="1:18" x14ac:dyDescent="0.3">
      <c r="A633" s="20">
        <v>45429</v>
      </c>
      <c r="B633" s="23">
        <v>8368.1</v>
      </c>
      <c r="C633" s="3">
        <v>9098.9500000000007</v>
      </c>
      <c r="D633" s="3">
        <v>8362</v>
      </c>
      <c r="E633" s="3">
        <v>8983.4500000000007</v>
      </c>
      <c r="F633" s="4">
        <v>479075</v>
      </c>
      <c r="G633" s="2">
        <f t="shared" si="54"/>
        <v>8.2375975179975386E-2</v>
      </c>
      <c r="H633" s="2">
        <f t="shared" si="55"/>
        <v>8.2375975179975391</v>
      </c>
      <c r="I633" s="17">
        <f t="shared" si="56"/>
        <v>1.0823759751799753</v>
      </c>
      <c r="J633" s="20">
        <v>45429</v>
      </c>
      <c r="K633" s="38">
        <v>22415.25</v>
      </c>
      <c r="L633" s="2">
        <v>22502.15</v>
      </c>
      <c r="M633" s="2">
        <v>22345.65</v>
      </c>
      <c r="N633" s="2">
        <v>22466.1</v>
      </c>
      <c r="O633" s="2">
        <v>242654570</v>
      </c>
      <c r="P633" s="2">
        <f t="shared" si="57"/>
        <v>2.778540295529563E-3</v>
      </c>
      <c r="Q633" s="17">
        <f t="shared" si="58"/>
        <v>0.27785402955295629</v>
      </c>
      <c r="R633" s="5">
        <f t="shared" si="59"/>
        <v>1.0027785402955296</v>
      </c>
    </row>
    <row r="634" spans="1:18" x14ac:dyDescent="0.3">
      <c r="A634" s="20">
        <v>45430</v>
      </c>
      <c r="B634" s="23">
        <v>8999</v>
      </c>
      <c r="C634" s="3">
        <v>9050</v>
      </c>
      <c r="D634" s="3">
        <v>8950</v>
      </c>
      <c r="E634" s="3">
        <v>8976.7999999999993</v>
      </c>
      <c r="F634" s="4">
        <v>7150</v>
      </c>
      <c r="G634" s="2">
        <f t="shared" si="54"/>
        <v>-7.4025012662189409E-4</v>
      </c>
      <c r="H634" s="2">
        <f t="shared" si="55"/>
        <v>-7.4025012662189416E-2</v>
      </c>
      <c r="I634" s="17">
        <f t="shared" si="56"/>
        <v>0.99925974987337807</v>
      </c>
      <c r="J634" s="20">
        <v>45430</v>
      </c>
      <c r="K634" s="38">
        <v>22512.85</v>
      </c>
      <c r="L634" s="2">
        <v>22520.25</v>
      </c>
      <c r="M634" s="2">
        <v>22470.05</v>
      </c>
      <c r="N634" s="2">
        <v>22502</v>
      </c>
      <c r="O634" s="2">
        <v>19064566</v>
      </c>
      <c r="P634" s="2">
        <f t="shared" si="57"/>
        <v>1.5979631533733695E-3</v>
      </c>
      <c r="Q634" s="17">
        <f t="shared" si="58"/>
        <v>0.15979631533733696</v>
      </c>
      <c r="R634" s="5">
        <f t="shared" si="59"/>
        <v>1.0015979631533733</v>
      </c>
    </row>
    <row r="635" spans="1:18" x14ac:dyDescent="0.3">
      <c r="A635" s="20">
        <v>45433</v>
      </c>
      <c r="B635" s="23">
        <v>8970</v>
      </c>
      <c r="C635" s="3">
        <v>9499</v>
      </c>
      <c r="D635" s="3">
        <v>8875.7999999999993</v>
      </c>
      <c r="E635" s="3">
        <v>9447.2999999999993</v>
      </c>
      <c r="F635" s="4">
        <v>320496</v>
      </c>
      <c r="G635" s="2">
        <f t="shared" si="54"/>
        <v>5.2412886552000715E-2</v>
      </c>
      <c r="H635" s="2">
        <f t="shared" si="55"/>
        <v>5.241288655200071</v>
      </c>
      <c r="I635" s="17">
        <f t="shared" si="56"/>
        <v>1.0524128865520006</v>
      </c>
      <c r="J635" s="20">
        <v>45433</v>
      </c>
      <c r="K635" s="38">
        <v>22404.55</v>
      </c>
      <c r="L635" s="2">
        <v>22591.1</v>
      </c>
      <c r="M635" s="2">
        <v>22404.55</v>
      </c>
      <c r="N635" s="2">
        <v>22529.05</v>
      </c>
      <c r="O635" s="2">
        <v>347591587</v>
      </c>
      <c r="P635" s="2">
        <f t="shared" si="57"/>
        <v>1.2021153675228545E-3</v>
      </c>
      <c r="Q635" s="17">
        <f t="shared" si="58"/>
        <v>0.12021153675228545</v>
      </c>
      <c r="R635" s="5">
        <f t="shared" si="59"/>
        <v>1.0012021153675228</v>
      </c>
    </row>
    <row r="636" spans="1:18" x14ac:dyDescent="0.3">
      <c r="A636" s="20">
        <v>45434</v>
      </c>
      <c r="B636" s="23">
        <v>9520.0499999999993</v>
      </c>
      <c r="C636" s="3">
        <v>10055.450000000001</v>
      </c>
      <c r="D636" s="3">
        <v>9520.0499999999993</v>
      </c>
      <c r="E636" s="3">
        <v>9945.9</v>
      </c>
      <c r="F636" s="4">
        <v>441083</v>
      </c>
      <c r="G636" s="2">
        <f t="shared" si="54"/>
        <v>5.2776983900161993E-2</v>
      </c>
      <c r="H636" s="2">
        <f t="shared" si="55"/>
        <v>5.2776983900161989</v>
      </c>
      <c r="I636" s="17">
        <f t="shared" si="56"/>
        <v>1.0527769839001619</v>
      </c>
      <c r="J636" s="20">
        <v>45434</v>
      </c>
      <c r="K636" s="38">
        <v>22576.6</v>
      </c>
      <c r="L636" s="2">
        <v>22629.5</v>
      </c>
      <c r="M636" s="2">
        <v>22483.15</v>
      </c>
      <c r="N636" s="2">
        <v>22597.8</v>
      </c>
      <c r="O636" s="2">
        <v>290345590</v>
      </c>
      <c r="P636" s="2">
        <f t="shared" si="57"/>
        <v>3.0516155807723809E-3</v>
      </c>
      <c r="Q636" s="17">
        <f t="shared" si="58"/>
        <v>0.3051615580772381</v>
      </c>
      <c r="R636" s="5">
        <f t="shared" si="59"/>
        <v>1.0030516155807723</v>
      </c>
    </row>
    <row r="637" spans="1:18" x14ac:dyDescent="0.3">
      <c r="A637" s="20">
        <v>45435</v>
      </c>
      <c r="B637" s="23">
        <v>10050</v>
      </c>
      <c r="C637" s="3">
        <v>10250</v>
      </c>
      <c r="D637" s="3">
        <v>9940</v>
      </c>
      <c r="E637" s="3">
        <v>10114.450000000001</v>
      </c>
      <c r="F637" s="4">
        <v>277369</v>
      </c>
      <c r="G637" s="2">
        <f t="shared" si="54"/>
        <v>1.69466815471703E-2</v>
      </c>
      <c r="H637" s="2">
        <f t="shared" si="55"/>
        <v>1.6946681547170299</v>
      </c>
      <c r="I637" s="17">
        <f t="shared" si="56"/>
        <v>1.0169466815471704</v>
      </c>
      <c r="J637" s="20">
        <v>45435</v>
      </c>
      <c r="K637" s="38">
        <v>22614.1</v>
      </c>
      <c r="L637" s="2">
        <v>22993.599999999999</v>
      </c>
      <c r="M637" s="2">
        <v>22577.45</v>
      </c>
      <c r="N637" s="2">
        <v>22967.65</v>
      </c>
      <c r="O637" s="2">
        <v>369767547</v>
      </c>
      <c r="P637" s="2">
        <f t="shared" si="57"/>
        <v>1.6366637460283842E-2</v>
      </c>
      <c r="Q637" s="17">
        <f t="shared" si="58"/>
        <v>1.6366637460283842</v>
      </c>
      <c r="R637" s="5">
        <f t="shared" si="59"/>
        <v>1.0163666374602838</v>
      </c>
    </row>
    <row r="638" spans="1:18" x14ac:dyDescent="0.3">
      <c r="A638" s="20">
        <v>45436</v>
      </c>
      <c r="B638" s="23">
        <v>10150</v>
      </c>
      <c r="C638" s="3">
        <v>10450</v>
      </c>
      <c r="D638" s="3">
        <v>9934.35</v>
      </c>
      <c r="E638" s="3">
        <v>10007.299999999999</v>
      </c>
      <c r="F638" s="4">
        <v>319376</v>
      </c>
      <c r="G638" s="2">
        <f t="shared" si="54"/>
        <v>-1.059375447997681E-2</v>
      </c>
      <c r="H638" s="2">
        <f t="shared" si="55"/>
        <v>-1.0593754479976811</v>
      </c>
      <c r="I638" s="17">
        <f t="shared" si="56"/>
        <v>0.98940624552002321</v>
      </c>
      <c r="J638" s="20">
        <v>45436</v>
      </c>
      <c r="K638" s="38">
        <v>22930.75</v>
      </c>
      <c r="L638" s="2">
        <v>23026.400000000001</v>
      </c>
      <c r="M638" s="2">
        <v>22908</v>
      </c>
      <c r="N638" s="2">
        <v>22957.1</v>
      </c>
      <c r="O638" s="2">
        <v>261927120</v>
      </c>
      <c r="P638" s="2">
        <f t="shared" si="57"/>
        <v>-4.5934172629776704E-4</v>
      </c>
      <c r="Q638" s="17">
        <f t="shared" si="58"/>
        <v>-4.5934172629776705E-2</v>
      </c>
      <c r="R638" s="5">
        <f t="shared" si="59"/>
        <v>0.9995406582737022</v>
      </c>
    </row>
    <row r="639" spans="1:18" x14ac:dyDescent="0.3">
      <c r="A639" s="20">
        <v>45439</v>
      </c>
      <c r="B639" s="23">
        <v>10071.9</v>
      </c>
      <c r="C639" s="3">
        <v>10100.799999999999</v>
      </c>
      <c r="D639" s="3">
        <v>9652.5499999999993</v>
      </c>
      <c r="E639" s="3">
        <v>9686.85</v>
      </c>
      <c r="F639" s="4">
        <v>244541</v>
      </c>
      <c r="G639" s="2">
        <f t="shared" si="54"/>
        <v>-3.2021624214323439E-2</v>
      </c>
      <c r="H639" s="2">
        <f t="shared" si="55"/>
        <v>-3.2021624214323441</v>
      </c>
      <c r="I639" s="17">
        <f t="shared" si="56"/>
        <v>0.96797837578567658</v>
      </c>
      <c r="J639" s="20">
        <v>45439</v>
      </c>
      <c r="K639" s="38">
        <v>23038.95</v>
      </c>
      <c r="L639" s="2">
        <v>23110.799999999999</v>
      </c>
      <c r="M639" s="2">
        <v>22871.200000000001</v>
      </c>
      <c r="N639" s="2">
        <v>22932.45</v>
      </c>
      <c r="O639" s="2">
        <v>260006078</v>
      </c>
      <c r="P639" s="2">
        <f t="shared" si="57"/>
        <v>-1.0737418924863253E-3</v>
      </c>
      <c r="Q639" s="17">
        <f t="shared" si="58"/>
        <v>-0.10737418924863253</v>
      </c>
      <c r="R639" s="5">
        <f t="shared" si="59"/>
        <v>0.99892625810751368</v>
      </c>
    </row>
    <row r="640" spans="1:18" x14ac:dyDescent="0.3">
      <c r="A640" s="20">
        <v>45440</v>
      </c>
      <c r="B640" s="23">
        <v>9760</v>
      </c>
      <c r="C640" s="3">
        <v>9760.9</v>
      </c>
      <c r="D640" s="3">
        <v>9347.6</v>
      </c>
      <c r="E640" s="3">
        <v>9393.75</v>
      </c>
      <c r="F640" s="4">
        <v>228167</v>
      </c>
      <c r="G640" s="2">
        <f t="shared" si="54"/>
        <v>-3.025751405255582E-2</v>
      </c>
      <c r="H640" s="2">
        <f t="shared" si="55"/>
        <v>-3.0257514052555821</v>
      </c>
      <c r="I640" s="17">
        <f t="shared" si="56"/>
        <v>0.96974248594744417</v>
      </c>
      <c r="J640" s="20">
        <v>45440</v>
      </c>
      <c r="K640" s="38">
        <v>22977.15</v>
      </c>
      <c r="L640" s="2">
        <v>22998.55</v>
      </c>
      <c r="M640" s="2">
        <v>22858.5</v>
      </c>
      <c r="N640" s="2">
        <v>22888.15</v>
      </c>
      <c r="O640" s="2">
        <v>217890750</v>
      </c>
      <c r="P640" s="2">
        <f t="shared" si="57"/>
        <v>-1.9317604529825322E-3</v>
      </c>
      <c r="Q640" s="17">
        <f t="shared" si="58"/>
        <v>-0.19317604529825322</v>
      </c>
      <c r="R640" s="5">
        <f t="shared" si="59"/>
        <v>0.99806823954701751</v>
      </c>
    </row>
    <row r="641" spans="1:18" x14ac:dyDescent="0.3">
      <c r="A641" s="20">
        <v>45441</v>
      </c>
      <c r="B641" s="23">
        <v>9419.7999999999993</v>
      </c>
      <c r="C641" s="3">
        <v>9498.9500000000007</v>
      </c>
      <c r="D641" s="3">
        <v>9170</v>
      </c>
      <c r="E641" s="3">
        <v>9239.85</v>
      </c>
      <c r="F641" s="4">
        <v>214104</v>
      </c>
      <c r="G641" s="2">
        <f t="shared" si="54"/>
        <v>-1.6383233532934093E-2</v>
      </c>
      <c r="H641" s="2">
        <f t="shared" si="55"/>
        <v>-1.6383233532934094</v>
      </c>
      <c r="I641" s="17">
        <f t="shared" si="56"/>
        <v>0.98361676646706586</v>
      </c>
      <c r="J641" s="20">
        <v>45441</v>
      </c>
      <c r="K641" s="38">
        <v>22762.75</v>
      </c>
      <c r="L641" s="2">
        <v>22825.5</v>
      </c>
      <c r="M641" s="2">
        <v>22685.45</v>
      </c>
      <c r="N641" s="2">
        <v>22704.7</v>
      </c>
      <c r="O641" s="2">
        <v>269932784</v>
      </c>
      <c r="P641" s="2">
        <f t="shared" si="57"/>
        <v>-8.0150645639774608E-3</v>
      </c>
      <c r="Q641" s="17">
        <f t="shared" si="58"/>
        <v>-0.80150645639774609</v>
      </c>
      <c r="R641" s="5">
        <f t="shared" si="59"/>
        <v>0.99198493543602251</v>
      </c>
    </row>
    <row r="642" spans="1:18" x14ac:dyDescent="0.3">
      <c r="A642" s="20">
        <v>45442</v>
      </c>
      <c r="B642" s="23">
        <v>9278</v>
      </c>
      <c r="C642" s="3">
        <v>9655</v>
      </c>
      <c r="D642" s="3">
        <v>9106.5</v>
      </c>
      <c r="E642" s="3">
        <v>9173.75</v>
      </c>
      <c r="F642" s="4">
        <v>454441</v>
      </c>
      <c r="G642" s="2">
        <f t="shared" si="54"/>
        <v>-7.1537957867281784E-3</v>
      </c>
      <c r="H642" s="2">
        <f t="shared" si="55"/>
        <v>-0.71537957867281787</v>
      </c>
      <c r="I642" s="17">
        <f t="shared" si="56"/>
        <v>0.99284620421327185</v>
      </c>
      <c r="J642" s="20">
        <v>45442</v>
      </c>
      <c r="K642" s="38">
        <v>22617.45</v>
      </c>
      <c r="L642" s="2">
        <v>22705.75</v>
      </c>
      <c r="M642" s="2">
        <v>22417</v>
      </c>
      <c r="N642" s="2">
        <v>22488.65</v>
      </c>
      <c r="O642" s="2">
        <v>373374457</v>
      </c>
      <c r="P642" s="2">
        <f t="shared" si="57"/>
        <v>-9.5156509445180632E-3</v>
      </c>
      <c r="Q642" s="17">
        <f t="shared" si="58"/>
        <v>-0.95156509445180637</v>
      </c>
      <c r="R642" s="5">
        <f t="shared" si="59"/>
        <v>0.99048434905548188</v>
      </c>
    </row>
    <row r="643" spans="1:18" x14ac:dyDescent="0.3">
      <c r="A643" s="20">
        <v>45443</v>
      </c>
      <c r="B643" s="23">
        <v>9488</v>
      </c>
      <c r="C643" s="3">
        <v>9800</v>
      </c>
      <c r="D643" s="3">
        <v>9224.15</v>
      </c>
      <c r="E643" s="3">
        <v>9370.5</v>
      </c>
      <c r="F643" s="4">
        <v>3479937</v>
      </c>
      <c r="G643" s="2">
        <f t="shared" si="54"/>
        <v>2.1447063632647499E-2</v>
      </c>
      <c r="H643" s="2">
        <f t="shared" si="55"/>
        <v>2.1447063632647501</v>
      </c>
      <c r="I643" s="17">
        <f t="shared" si="56"/>
        <v>1.0214470636326476</v>
      </c>
      <c r="J643" s="20">
        <v>45443</v>
      </c>
      <c r="K643" s="38">
        <v>22568.1</v>
      </c>
      <c r="L643" s="2">
        <v>22653.75</v>
      </c>
      <c r="M643" s="2">
        <v>22465.1</v>
      </c>
      <c r="N643" s="2">
        <v>22530.7</v>
      </c>
      <c r="O643" s="2">
        <v>572122639</v>
      </c>
      <c r="P643" s="2">
        <f t="shared" si="57"/>
        <v>1.869832115311469E-3</v>
      </c>
      <c r="Q643" s="17">
        <f t="shared" si="58"/>
        <v>0.18698321153114691</v>
      </c>
      <c r="R643" s="5">
        <f t="shared" si="59"/>
        <v>1.0018698321153114</v>
      </c>
    </row>
    <row r="644" spans="1:18" x14ac:dyDescent="0.3">
      <c r="A644" s="20">
        <v>45446</v>
      </c>
      <c r="B644" s="23">
        <v>9818.9</v>
      </c>
      <c r="C644" s="3">
        <v>10110</v>
      </c>
      <c r="D644" s="3">
        <v>9617.9500000000007</v>
      </c>
      <c r="E644" s="3">
        <v>9860.2999999999993</v>
      </c>
      <c r="F644" s="4">
        <v>324563</v>
      </c>
      <c r="G644" s="2">
        <f t="shared" si="54"/>
        <v>5.2270423136438746E-2</v>
      </c>
      <c r="H644" s="2">
        <f t="shared" si="55"/>
        <v>5.2270423136438744</v>
      </c>
      <c r="I644" s="17">
        <f t="shared" si="56"/>
        <v>1.0522704231364388</v>
      </c>
      <c r="J644" s="20">
        <v>45446</v>
      </c>
      <c r="K644" s="38">
        <v>23337.9</v>
      </c>
      <c r="L644" s="2">
        <v>23338.7</v>
      </c>
      <c r="M644" s="2">
        <v>23062.3</v>
      </c>
      <c r="N644" s="2">
        <v>23263.9</v>
      </c>
      <c r="O644" s="2">
        <v>569425569</v>
      </c>
      <c r="P644" s="2">
        <f t="shared" si="57"/>
        <v>3.2542264554585552E-2</v>
      </c>
      <c r="Q644" s="17">
        <f t="shared" si="58"/>
        <v>3.2542264554585554</v>
      </c>
      <c r="R644" s="5">
        <f t="shared" si="59"/>
        <v>1.0325422645545856</v>
      </c>
    </row>
    <row r="645" spans="1:18" x14ac:dyDescent="0.3">
      <c r="A645" s="20">
        <v>45447</v>
      </c>
      <c r="B645" s="23">
        <v>10000</v>
      </c>
      <c r="C645" s="3">
        <v>10000</v>
      </c>
      <c r="D645" s="3">
        <v>7888.25</v>
      </c>
      <c r="E645" s="3">
        <v>8705.6</v>
      </c>
      <c r="F645" s="4">
        <v>363871</v>
      </c>
      <c r="G645" s="2">
        <f t="shared" ref="G645:G708" si="60">(E645-E644)/E644</f>
        <v>-0.11710597040657982</v>
      </c>
      <c r="H645" s="2">
        <f t="shared" ref="H645:H708" si="61">G645*100</f>
        <v>-11.710597040657982</v>
      </c>
      <c r="I645" s="17">
        <f t="shared" ref="I645:I708" si="62">1+G645</f>
        <v>0.88289402959342023</v>
      </c>
      <c r="J645" s="20">
        <v>45447</v>
      </c>
      <c r="K645" s="38">
        <v>23179.5</v>
      </c>
      <c r="L645" s="2">
        <v>23179.5</v>
      </c>
      <c r="M645" s="2">
        <v>21281.45</v>
      </c>
      <c r="N645" s="2">
        <v>21884.5</v>
      </c>
      <c r="O645" s="2">
        <v>1006105058</v>
      </c>
      <c r="P645" s="2">
        <f t="shared" ref="P645:P708" si="63">(N645-N644)/N644</f>
        <v>-5.9293583620975046E-2</v>
      </c>
      <c r="Q645" s="17">
        <f t="shared" ref="Q645:Q708" si="64">P645*100</f>
        <v>-5.9293583620975046</v>
      </c>
      <c r="R645" s="5">
        <f t="shared" ref="R645:R708" si="65">1+P645</f>
        <v>0.94070641637902497</v>
      </c>
    </row>
    <row r="646" spans="1:18" x14ac:dyDescent="0.3">
      <c r="A646" s="20">
        <v>45448</v>
      </c>
      <c r="B646" s="23">
        <v>8917.75</v>
      </c>
      <c r="C646" s="3">
        <v>9082.7000000000007</v>
      </c>
      <c r="D646" s="3">
        <v>8457.5499999999993</v>
      </c>
      <c r="E646" s="3">
        <v>8962.7999999999993</v>
      </c>
      <c r="F646" s="4">
        <v>217466</v>
      </c>
      <c r="G646" s="2">
        <f t="shared" si="60"/>
        <v>2.9544201433559882E-2</v>
      </c>
      <c r="H646" s="2">
        <f t="shared" si="61"/>
        <v>2.9544201433559882</v>
      </c>
      <c r="I646" s="17">
        <f t="shared" si="62"/>
        <v>1.0295442014335598</v>
      </c>
      <c r="J646" s="20">
        <v>45448</v>
      </c>
      <c r="K646" s="38">
        <v>22128.35</v>
      </c>
      <c r="L646" s="2">
        <v>22670.400000000001</v>
      </c>
      <c r="M646" s="2">
        <v>21791.95</v>
      </c>
      <c r="N646" s="2">
        <v>22620.35</v>
      </c>
      <c r="O646" s="2">
        <v>638487077</v>
      </c>
      <c r="P646" s="2">
        <f t="shared" si="63"/>
        <v>3.3624254609426696E-2</v>
      </c>
      <c r="Q646" s="17">
        <f t="shared" si="64"/>
        <v>3.3624254609426698</v>
      </c>
      <c r="R646" s="5">
        <f t="shared" si="65"/>
        <v>1.0336242546094268</v>
      </c>
    </row>
    <row r="647" spans="1:18" x14ac:dyDescent="0.3">
      <c r="A647" s="20">
        <v>45449</v>
      </c>
      <c r="B647" s="23">
        <v>8940</v>
      </c>
      <c r="C647" s="3">
        <v>9200</v>
      </c>
      <c r="D647" s="3">
        <v>8870.2000000000007</v>
      </c>
      <c r="E647" s="3">
        <v>9131.7000000000007</v>
      </c>
      <c r="F647" s="4">
        <v>241713</v>
      </c>
      <c r="G647" s="2">
        <f t="shared" si="60"/>
        <v>1.8844557504351482E-2</v>
      </c>
      <c r="H647" s="2">
        <f t="shared" si="61"/>
        <v>1.8844557504351482</v>
      </c>
      <c r="I647" s="17">
        <f t="shared" si="62"/>
        <v>1.0188445575043514</v>
      </c>
      <c r="J647" s="20">
        <v>45449</v>
      </c>
      <c r="K647" s="38">
        <v>22798.6</v>
      </c>
      <c r="L647" s="2">
        <v>22910.15</v>
      </c>
      <c r="M647" s="2">
        <v>22642.6</v>
      </c>
      <c r="N647" s="2">
        <v>22821.4</v>
      </c>
      <c r="O647" s="2">
        <v>480413289</v>
      </c>
      <c r="P647" s="2">
        <f t="shared" si="63"/>
        <v>8.8880145532674298E-3</v>
      </c>
      <c r="Q647" s="17">
        <f t="shared" si="64"/>
        <v>0.88880145532674293</v>
      </c>
      <c r="R647" s="5">
        <f t="shared" si="65"/>
        <v>1.0088880145532675</v>
      </c>
    </row>
    <row r="648" spans="1:18" x14ac:dyDescent="0.3">
      <c r="A648" s="20">
        <v>45450</v>
      </c>
      <c r="B648" s="23">
        <v>9199.85</v>
      </c>
      <c r="C648" s="3">
        <v>9350</v>
      </c>
      <c r="D648" s="3">
        <v>9134</v>
      </c>
      <c r="E648" s="3">
        <v>9295</v>
      </c>
      <c r="F648" s="4">
        <v>92975</v>
      </c>
      <c r="G648" s="2">
        <f t="shared" si="60"/>
        <v>1.7882760055630307E-2</v>
      </c>
      <c r="H648" s="2">
        <f t="shared" si="61"/>
        <v>1.7882760055630307</v>
      </c>
      <c r="I648" s="17">
        <f t="shared" si="62"/>
        <v>1.0178827600556304</v>
      </c>
      <c r="J648" s="20">
        <v>45450</v>
      </c>
      <c r="K648" s="38">
        <v>22821.85</v>
      </c>
      <c r="L648" s="2">
        <v>23320.2</v>
      </c>
      <c r="M648" s="2">
        <v>22789.05</v>
      </c>
      <c r="N648" s="2">
        <v>23290.15</v>
      </c>
      <c r="O648" s="2">
        <v>473554898</v>
      </c>
      <c r="P648" s="2">
        <f t="shared" si="63"/>
        <v>2.0539931818380992E-2</v>
      </c>
      <c r="Q648" s="17">
        <f t="shared" si="64"/>
        <v>2.0539931818380994</v>
      </c>
      <c r="R648" s="5">
        <f t="shared" si="65"/>
        <v>1.020539931818381</v>
      </c>
    </row>
    <row r="649" spans="1:18" x14ac:dyDescent="0.3">
      <c r="A649" s="20">
        <v>45453</v>
      </c>
      <c r="B649" s="23">
        <v>9388.9</v>
      </c>
      <c r="C649" s="3">
        <v>9460</v>
      </c>
      <c r="D649" s="3">
        <v>9282.0499999999993</v>
      </c>
      <c r="E649" s="3">
        <v>9331.2999999999993</v>
      </c>
      <c r="F649" s="4">
        <v>57838</v>
      </c>
      <c r="G649" s="2">
        <f t="shared" si="60"/>
        <v>3.9053254437869038E-3</v>
      </c>
      <c r="H649" s="2">
        <f t="shared" si="61"/>
        <v>0.39053254437869039</v>
      </c>
      <c r="I649" s="17">
        <f t="shared" si="62"/>
        <v>1.0039053254437869</v>
      </c>
      <c r="J649" s="20">
        <v>45453</v>
      </c>
      <c r="K649" s="38">
        <v>23319.15</v>
      </c>
      <c r="L649" s="2">
        <v>23411.9</v>
      </c>
      <c r="M649" s="2">
        <v>23227.15</v>
      </c>
      <c r="N649" s="2">
        <v>23259.200000000001</v>
      </c>
      <c r="O649" s="2">
        <v>304392368</v>
      </c>
      <c r="P649" s="2">
        <f t="shared" si="63"/>
        <v>-1.3288879633665187E-3</v>
      </c>
      <c r="Q649" s="17">
        <f t="shared" si="64"/>
        <v>-0.13288879633665188</v>
      </c>
      <c r="R649" s="5">
        <f t="shared" si="65"/>
        <v>0.9986711120366335</v>
      </c>
    </row>
    <row r="650" spans="1:18" x14ac:dyDescent="0.3">
      <c r="A650" s="20">
        <v>45454</v>
      </c>
      <c r="B650" s="23">
        <v>9399.85</v>
      </c>
      <c r="C650" s="3">
        <v>9695</v>
      </c>
      <c r="D650" s="3">
        <v>9350.1</v>
      </c>
      <c r="E650" s="3">
        <v>9530.0499999999993</v>
      </c>
      <c r="F650" s="4">
        <v>110610</v>
      </c>
      <c r="G650" s="2">
        <f t="shared" si="60"/>
        <v>2.1299283058094802E-2</v>
      </c>
      <c r="H650" s="2">
        <f t="shared" si="61"/>
        <v>2.12992830580948</v>
      </c>
      <c r="I650" s="17">
        <f t="shared" si="62"/>
        <v>1.0212992830580947</v>
      </c>
      <c r="J650" s="20">
        <v>45454</v>
      </c>
      <c r="K650" s="38">
        <v>23283.75</v>
      </c>
      <c r="L650" s="2">
        <v>23389.45</v>
      </c>
      <c r="M650" s="2">
        <v>23206.65</v>
      </c>
      <c r="N650" s="2">
        <v>23264.85</v>
      </c>
      <c r="O650" s="2">
        <v>305185666</v>
      </c>
      <c r="P650" s="2">
        <f t="shared" si="63"/>
        <v>2.4291463162954088E-4</v>
      </c>
      <c r="Q650" s="17">
        <f t="shared" si="64"/>
        <v>2.4291463162954087E-2</v>
      </c>
      <c r="R650" s="5">
        <f t="shared" si="65"/>
        <v>1.0002429146316296</v>
      </c>
    </row>
    <row r="651" spans="1:18" x14ac:dyDescent="0.3">
      <c r="A651" s="20">
        <v>45455</v>
      </c>
      <c r="B651" s="23">
        <v>9603</v>
      </c>
      <c r="C651" s="3">
        <v>9603</v>
      </c>
      <c r="D651" s="3">
        <v>9250</v>
      </c>
      <c r="E651" s="3">
        <v>9399.7000000000007</v>
      </c>
      <c r="F651" s="4">
        <v>94537</v>
      </c>
      <c r="G651" s="2">
        <f t="shared" si="60"/>
        <v>-1.3677787629655517E-2</v>
      </c>
      <c r="H651" s="2">
        <f t="shared" si="61"/>
        <v>-1.3677787629655518</v>
      </c>
      <c r="I651" s="17">
        <f t="shared" si="62"/>
        <v>0.98632221237034445</v>
      </c>
      <c r="J651" s="20">
        <v>45455</v>
      </c>
      <c r="K651" s="38">
        <v>23344.45</v>
      </c>
      <c r="L651" s="2">
        <v>23441.95</v>
      </c>
      <c r="M651" s="2">
        <v>23295.95</v>
      </c>
      <c r="N651" s="2">
        <v>23322.95</v>
      </c>
      <c r="O651" s="2">
        <v>295630910</v>
      </c>
      <c r="P651" s="2">
        <f t="shared" si="63"/>
        <v>2.4973296625597063E-3</v>
      </c>
      <c r="Q651" s="17">
        <f t="shared" si="64"/>
        <v>0.24973296625597063</v>
      </c>
      <c r="R651" s="5">
        <f t="shared" si="65"/>
        <v>1.0024973296625597</v>
      </c>
    </row>
    <row r="652" spans="1:18" x14ac:dyDescent="0.3">
      <c r="A652" s="20">
        <v>45456</v>
      </c>
      <c r="B652" s="23">
        <v>9479.9</v>
      </c>
      <c r="C652" s="3">
        <v>9839.9500000000007</v>
      </c>
      <c r="D652" s="3">
        <v>9479.85</v>
      </c>
      <c r="E652" s="3">
        <v>9739.35</v>
      </c>
      <c r="F652" s="4">
        <v>123463</v>
      </c>
      <c r="G652" s="2">
        <f t="shared" si="60"/>
        <v>3.6134131940381037E-2</v>
      </c>
      <c r="H652" s="2">
        <f t="shared" si="61"/>
        <v>3.6134131940381038</v>
      </c>
      <c r="I652" s="17">
        <f t="shared" si="62"/>
        <v>1.036134131940381</v>
      </c>
      <c r="J652" s="20">
        <v>45456</v>
      </c>
      <c r="K652" s="38">
        <v>23480.95</v>
      </c>
      <c r="L652" s="2">
        <v>23481.05</v>
      </c>
      <c r="M652" s="2">
        <v>23353.9</v>
      </c>
      <c r="N652" s="2">
        <v>23398.9</v>
      </c>
      <c r="O652" s="2">
        <v>268279841</v>
      </c>
      <c r="P652" s="2">
        <f t="shared" si="63"/>
        <v>3.2564491198583683E-3</v>
      </c>
      <c r="Q652" s="17">
        <f t="shared" si="64"/>
        <v>0.32564491198583684</v>
      </c>
      <c r="R652" s="5">
        <f t="shared" si="65"/>
        <v>1.0032564491198583</v>
      </c>
    </row>
    <row r="653" spans="1:18" x14ac:dyDescent="0.3">
      <c r="A653" s="20">
        <v>45457</v>
      </c>
      <c r="B653" s="23">
        <v>9867.9500000000007</v>
      </c>
      <c r="C653" s="3">
        <v>9972</v>
      </c>
      <c r="D653" s="3">
        <v>9701</v>
      </c>
      <c r="E653" s="3">
        <v>9898.15</v>
      </c>
      <c r="F653" s="4">
        <v>108116</v>
      </c>
      <c r="G653" s="2">
        <f t="shared" si="60"/>
        <v>1.6304989552690812E-2</v>
      </c>
      <c r="H653" s="2">
        <f t="shared" si="61"/>
        <v>1.6304989552690812</v>
      </c>
      <c r="I653" s="17">
        <f t="shared" si="62"/>
        <v>1.0163049895526908</v>
      </c>
      <c r="J653" s="20">
        <v>45457</v>
      </c>
      <c r="K653" s="38">
        <v>23464.95</v>
      </c>
      <c r="L653" s="2">
        <v>23490.400000000001</v>
      </c>
      <c r="M653" s="2">
        <v>23334.25</v>
      </c>
      <c r="N653" s="2">
        <v>23465.599999999999</v>
      </c>
      <c r="O653" s="2">
        <v>223086741</v>
      </c>
      <c r="P653" s="2">
        <f t="shared" si="63"/>
        <v>2.8505613511745033E-3</v>
      </c>
      <c r="Q653" s="17">
        <f t="shared" si="64"/>
        <v>0.28505613511745032</v>
      </c>
      <c r="R653" s="5">
        <f t="shared" si="65"/>
        <v>1.0028505613511745</v>
      </c>
    </row>
    <row r="654" spans="1:18" x14ac:dyDescent="0.3">
      <c r="A654" s="20">
        <v>45461</v>
      </c>
      <c r="B654" s="23">
        <v>10225</v>
      </c>
      <c r="C654" s="3">
        <v>10225</v>
      </c>
      <c r="D654" s="3">
        <v>9980</v>
      </c>
      <c r="E654" s="3">
        <v>10053</v>
      </c>
      <c r="F654" s="4">
        <v>153806</v>
      </c>
      <c r="G654" s="2">
        <f t="shared" si="60"/>
        <v>1.5644337578234354E-2</v>
      </c>
      <c r="H654" s="2">
        <f t="shared" si="61"/>
        <v>1.5644337578234353</v>
      </c>
      <c r="I654" s="17">
        <f t="shared" si="62"/>
        <v>1.0156443375782342</v>
      </c>
      <c r="J654" s="20">
        <v>45461</v>
      </c>
      <c r="K654" s="38">
        <v>23570.799999999999</v>
      </c>
      <c r="L654" s="2">
        <v>23579.05</v>
      </c>
      <c r="M654" s="2">
        <v>23499.7</v>
      </c>
      <c r="N654" s="2">
        <v>23557.9</v>
      </c>
      <c r="O654" s="2">
        <v>272207297</v>
      </c>
      <c r="P654" s="2">
        <f t="shared" si="63"/>
        <v>3.9334174280650364E-3</v>
      </c>
      <c r="Q654" s="17">
        <f t="shared" si="64"/>
        <v>0.39334174280650364</v>
      </c>
      <c r="R654" s="5">
        <f t="shared" si="65"/>
        <v>1.003933417428065</v>
      </c>
    </row>
    <row r="655" spans="1:18" x14ac:dyDescent="0.3">
      <c r="A655" s="20">
        <v>45462</v>
      </c>
      <c r="B655" s="23">
        <v>10100</v>
      </c>
      <c r="C655" s="3">
        <v>10209.35</v>
      </c>
      <c r="D655" s="3">
        <v>9750.0499999999993</v>
      </c>
      <c r="E655" s="3">
        <v>9867.9500000000007</v>
      </c>
      <c r="F655" s="4">
        <v>102267</v>
      </c>
      <c r="G655" s="2">
        <f t="shared" si="60"/>
        <v>-1.8407440565005397E-2</v>
      </c>
      <c r="H655" s="2">
        <f t="shared" si="61"/>
        <v>-1.8407440565005397</v>
      </c>
      <c r="I655" s="17">
        <f t="shared" si="62"/>
        <v>0.98159255943499457</v>
      </c>
      <c r="J655" s="20">
        <v>45462</v>
      </c>
      <c r="K655" s="38">
        <v>23629.85</v>
      </c>
      <c r="L655" s="2">
        <v>23664</v>
      </c>
      <c r="M655" s="2">
        <v>23412.9</v>
      </c>
      <c r="N655" s="2">
        <v>23516</v>
      </c>
      <c r="O655" s="2">
        <v>328811255</v>
      </c>
      <c r="P655" s="2">
        <f t="shared" si="63"/>
        <v>-1.7785965642099445E-3</v>
      </c>
      <c r="Q655" s="17">
        <f t="shared" si="64"/>
        <v>-0.17785965642099444</v>
      </c>
      <c r="R655" s="5">
        <f t="shared" si="65"/>
        <v>0.99822140343579002</v>
      </c>
    </row>
    <row r="656" spans="1:18" x14ac:dyDescent="0.3">
      <c r="A656" s="20">
        <v>45463</v>
      </c>
      <c r="B656" s="23">
        <v>9929</v>
      </c>
      <c r="C656" s="3">
        <v>9929</v>
      </c>
      <c r="D656" s="3">
        <v>9733</v>
      </c>
      <c r="E656" s="3">
        <v>9795.7000000000007</v>
      </c>
      <c r="F656" s="4">
        <v>71977</v>
      </c>
      <c r="G656" s="2">
        <f t="shared" si="60"/>
        <v>-7.3216828216600199E-3</v>
      </c>
      <c r="H656" s="2">
        <f t="shared" si="61"/>
        <v>-0.73216828216600194</v>
      </c>
      <c r="I656" s="17">
        <f t="shared" si="62"/>
        <v>0.99267831717833999</v>
      </c>
      <c r="J656" s="20">
        <v>45463</v>
      </c>
      <c r="K656" s="38">
        <v>23586.15</v>
      </c>
      <c r="L656" s="2">
        <v>23624</v>
      </c>
      <c r="M656" s="2">
        <v>23442.6</v>
      </c>
      <c r="N656" s="2">
        <v>23567</v>
      </c>
      <c r="O656" s="2">
        <v>280336970</v>
      </c>
      <c r="P656" s="2">
        <f t="shared" si="63"/>
        <v>2.1687361796223848E-3</v>
      </c>
      <c r="Q656" s="17">
        <f t="shared" si="64"/>
        <v>0.21687361796223847</v>
      </c>
      <c r="R656" s="5">
        <f t="shared" si="65"/>
        <v>1.0021687361796223</v>
      </c>
    </row>
    <row r="657" spans="1:18" x14ac:dyDescent="0.3">
      <c r="A657" s="20">
        <v>45464</v>
      </c>
      <c r="B657" s="23">
        <v>9820</v>
      </c>
      <c r="C657" s="3">
        <v>10126.9</v>
      </c>
      <c r="D657" s="3">
        <v>9732.5499999999993</v>
      </c>
      <c r="E657" s="3">
        <v>10036.950000000001</v>
      </c>
      <c r="F657" s="4">
        <v>118876</v>
      </c>
      <c r="G657" s="2">
        <f t="shared" si="60"/>
        <v>2.462815316924773E-2</v>
      </c>
      <c r="H657" s="2">
        <f t="shared" si="61"/>
        <v>2.4628153169247731</v>
      </c>
      <c r="I657" s="17">
        <f t="shared" si="62"/>
        <v>1.0246281531692478</v>
      </c>
      <c r="J657" s="20">
        <v>45464</v>
      </c>
      <c r="K657" s="38">
        <v>23661.15</v>
      </c>
      <c r="L657" s="2">
        <v>23667.1</v>
      </c>
      <c r="M657" s="2">
        <v>23398.2</v>
      </c>
      <c r="N657" s="2">
        <v>23501.1</v>
      </c>
      <c r="O657" s="2">
        <v>609877803</v>
      </c>
      <c r="P657" s="2">
        <f t="shared" si="63"/>
        <v>-2.7962829380065962E-3</v>
      </c>
      <c r="Q657" s="17">
        <f t="shared" si="64"/>
        <v>-0.27962829380065962</v>
      </c>
      <c r="R657" s="5">
        <f t="shared" si="65"/>
        <v>0.9972037170619934</v>
      </c>
    </row>
    <row r="658" spans="1:18" x14ac:dyDescent="0.3">
      <c r="A658" s="20">
        <v>45467</v>
      </c>
      <c r="B658" s="23">
        <v>9990.0499999999993</v>
      </c>
      <c r="C658" s="3">
        <v>10088.700000000001</v>
      </c>
      <c r="D658" s="3">
        <v>9838.5</v>
      </c>
      <c r="E658" s="3">
        <v>10001.200000000001</v>
      </c>
      <c r="F658" s="4">
        <v>73933</v>
      </c>
      <c r="G658" s="2">
        <f t="shared" si="60"/>
        <v>-3.5618390048769793E-3</v>
      </c>
      <c r="H658" s="2">
        <f t="shared" si="61"/>
        <v>-0.35618390048769794</v>
      </c>
      <c r="I658" s="17">
        <f t="shared" si="62"/>
        <v>0.99643816099512306</v>
      </c>
      <c r="J658" s="20">
        <v>45467</v>
      </c>
      <c r="K658" s="38">
        <v>23382.3</v>
      </c>
      <c r="L658" s="2">
        <v>23558.1</v>
      </c>
      <c r="M658" s="2">
        <v>23350</v>
      </c>
      <c r="N658" s="2">
        <v>23537.85</v>
      </c>
      <c r="O658" s="2">
        <v>239358460</v>
      </c>
      <c r="P658" s="2">
        <f t="shared" si="63"/>
        <v>1.5637565901170584E-3</v>
      </c>
      <c r="Q658" s="17">
        <f t="shared" si="64"/>
        <v>0.15637565901170583</v>
      </c>
      <c r="R658" s="5">
        <f t="shared" si="65"/>
        <v>1.001563756590117</v>
      </c>
    </row>
    <row r="659" spans="1:18" x14ac:dyDescent="0.3">
      <c r="A659" s="20">
        <v>45468</v>
      </c>
      <c r="B659" s="23">
        <v>9975</v>
      </c>
      <c r="C659" s="3">
        <v>10187</v>
      </c>
      <c r="D659" s="3">
        <v>9899.9500000000007</v>
      </c>
      <c r="E659" s="3">
        <v>9993.25</v>
      </c>
      <c r="F659" s="4">
        <v>73289</v>
      </c>
      <c r="G659" s="2">
        <f t="shared" si="60"/>
        <v>-7.9490461144669908E-4</v>
      </c>
      <c r="H659" s="2">
        <f t="shared" si="61"/>
        <v>-7.9490461144669913E-2</v>
      </c>
      <c r="I659" s="17">
        <f t="shared" si="62"/>
        <v>0.99920509538855329</v>
      </c>
      <c r="J659" s="20">
        <v>45468</v>
      </c>
      <c r="K659" s="38">
        <v>23577.1</v>
      </c>
      <c r="L659" s="2">
        <v>23754.15</v>
      </c>
      <c r="M659" s="2">
        <v>23562.05</v>
      </c>
      <c r="N659" s="2">
        <v>23721.3</v>
      </c>
      <c r="O659" s="2">
        <v>298111025</v>
      </c>
      <c r="P659" s="2">
        <f t="shared" si="63"/>
        <v>7.7938299377386102E-3</v>
      </c>
      <c r="Q659" s="17">
        <f t="shared" si="64"/>
        <v>0.779382993773861</v>
      </c>
      <c r="R659" s="5">
        <f t="shared" si="65"/>
        <v>1.0077938299377387</v>
      </c>
    </row>
    <row r="660" spans="1:18" x14ac:dyDescent="0.3">
      <c r="A660" s="20">
        <v>45469</v>
      </c>
      <c r="B660" s="23">
        <v>9990.0499999999993</v>
      </c>
      <c r="C660" s="3">
        <v>10009.950000000001</v>
      </c>
      <c r="D660" s="3">
        <v>9840</v>
      </c>
      <c r="E660" s="3">
        <v>9908.7999999999993</v>
      </c>
      <c r="F660" s="4">
        <v>56554</v>
      </c>
      <c r="G660" s="2">
        <f t="shared" si="60"/>
        <v>-8.4507042253521847E-3</v>
      </c>
      <c r="H660" s="2">
        <f t="shared" si="61"/>
        <v>-0.84507042253521847</v>
      </c>
      <c r="I660" s="17">
        <f t="shared" si="62"/>
        <v>0.99154929577464779</v>
      </c>
      <c r="J660" s="20">
        <v>45469</v>
      </c>
      <c r="K660" s="38">
        <v>23723.1</v>
      </c>
      <c r="L660" s="2">
        <v>23889.9</v>
      </c>
      <c r="M660" s="2">
        <v>23670.45</v>
      </c>
      <c r="N660" s="2">
        <v>23868.799999999999</v>
      </c>
      <c r="O660" s="2">
        <v>287824687</v>
      </c>
      <c r="P660" s="2">
        <f t="shared" si="63"/>
        <v>6.2180403266262809E-3</v>
      </c>
      <c r="Q660" s="17">
        <f t="shared" si="64"/>
        <v>0.62180403266262807</v>
      </c>
      <c r="R660" s="5">
        <f t="shared" si="65"/>
        <v>1.0062180403266263</v>
      </c>
    </row>
    <row r="661" spans="1:18" x14ac:dyDescent="0.3">
      <c r="A661" s="20">
        <v>45470</v>
      </c>
      <c r="B661" s="23">
        <v>9908</v>
      </c>
      <c r="C661" s="3">
        <v>9993.5499999999993</v>
      </c>
      <c r="D661" s="3">
        <v>9810</v>
      </c>
      <c r="E661" s="3">
        <v>9832.65</v>
      </c>
      <c r="F661" s="4">
        <v>69297</v>
      </c>
      <c r="G661" s="2">
        <f t="shared" si="60"/>
        <v>-7.6850880025835259E-3</v>
      </c>
      <c r="H661" s="2">
        <f t="shared" si="61"/>
        <v>-0.76850880025835255</v>
      </c>
      <c r="I661" s="17">
        <f t="shared" si="62"/>
        <v>0.9923149119974165</v>
      </c>
      <c r="J661" s="20">
        <v>45470</v>
      </c>
      <c r="K661" s="38">
        <v>23881.55</v>
      </c>
      <c r="L661" s="2">
        <v>24087.45</v>
      </c>
      <c r="M661" s="2">
        <v>23805.4</v>
      </c>
      <c r="N661" s="2">
        <v>24044.5</v>
      </c>
      <c r="O661" s="2">
        <v>515227010</v>
      </c>
      <c r="P661" s="2">
        <f t="shared" si="63"/>
        <v>7.3610738704920535E-3</v>
      </c>
      <c r="Q661" s="17">
        <f t="shared" si="64"/>
        <v>0.73610738704920531</v>
      </c>
      <c r="R661" s="5">
        <f t="shared" si="65"/>
        <v>1.0073610738704921</v>
      </c>
    </row>
    <row r="662" spans="1:18" x14ac:dyDescent="0.3">
      <c r="A662" s="20">
        <v>45471</v>
      </c>
      <c r="B662" s="23">
        <v>9896</v>
      </c>
      <c r="C662" s="3">
        <v>10119.4</v>
      </c>
      <c r="D662" s="3">
        <v>9801</v>
      </c>
      <c r="E662" s="3">
        <v>10020.799999999999</v>
      </c>
      <c r="F662" s="4">
        <v>189308</v>
      </c>
      <c r="G662" s="2">
        <f t="shared" si="60"/>
        <v>1.913522804127063E-2</v>
      </c>
      <c r="H662" s="2">
        <f t="shared" si="61"/>
        <v>1.9135228041270631</v>
      </c>
      <c r="I662" s="17">
        <f t="shared" si="62"/>
        <v>1.0191352280412707</v>
      </c>
      <c r="J662" s="20">
        <v>45471</v>
      </c>
      <c r="K662" s="38">
        <v>24085.9</v>
      </c>
      <c r="L662" s="2">
        <v>24174</v>
      </c>
      <c r="M662" s="2">
        <v>23985.8</v>
      </c>
      <c r="N662" s="2">
        <v>24010.6</v>
      </c>
      <c r="O662" s="2">
        <v>354779832</v>
      </c>
      <c r="P662" s="2">
        <f t="shared" si="63"/>
        <v>-1.409885836677887E-3</v>
      </c>
      <c r="Q662" s="17">
        <f t="shared" si="64"/>
        <v>-0.14098858366778869</v>
      </c>
      <c r="R662" s="5">
        <f t="shared" si="65"/>
        <v>0.99859011416332211</v>
      </c>
    </row>
    <row r="663" spans="1:18" x14ac:dyDescent="0.3">
      <c r="A663" s="20">
        <v>45474</v>
      </c>
      <c r="B663" s="23">
        <v>10074.049999999999</v>
      </c>
      <c r="C663" s="3">
        <v>10148.85</v>
      </c>
      <c r="D663" s="3">
        <v>9925</v>
      </c>
      <c r="E663" s="3">
        <v>10098.6</v>
      </c>
      <c r="F663" s="4">
        <v>115824</v>
      </c>
      <c r="G663" s="2">
        <f t="shared" si="60"/>
        <v>7.7638511895258954E-3</v>
      </c>
      <c r="H663" s="2">
        <f t="shared" si="61"/>
        <v>0.77638511895258955</v>
      </c>
      <c r="I663" s="17">
        <f t="shared" si="62"/>
        <v>1.0077638511895259</v>
      </c>
      <c r="J663" s="20">
        <v>45474</v>
      </c>
      <c r="K663" s="38">
        <v>23992.95</v>
      </c>
      <c r="L663" s="2">
        <v>24164</v>
      </c>
      <c r="M663" s="2">
        <v>23992.7</v>
      </c>
      <c r="N663" s="2">
        <v>24141.95</v>
      </c>
      <c r="O663" s="2">
        <v>242468081</v>
      </c>
      <c r="P663" s="2">
        <f t="shared" si="63"/>
        <v>5.4705005289331461E-3</v>
      </c>
      <c r="Q663" s="17">
        <f t="shared" si="64"/>
        <v>0.54705005289331465</v>
      </c>
      <c r="R663" s="5">
        <f t="shared" si="65"/>
        <v>1.0054705005289331</v>
      </c>
    </row>
    <row r="664" spans="1:18" x14ac:dyDescent="0.3">
      <c r="A664" s="20">
        <v>45475</v>
      </c>
      <c r="B664" s="23">
        <v>10220</v>
      </c>
      <c r="C664" s="3">
        <v>11190</v>
      </c>
      <c r="D664" s="3">
        <v>10201.200000000001</v>
      </c>
      <c r="E664" s="3">
        <v>11019.1</v>
      </c>
      <c r="F664" s="4">
        <v>720096</v>
      </c>
      <c r="G664" s="2">
        <f t="shared" si="60"/>
        <v>9.1151248687936934E-2</v>
      </c>
      <c r="H664" s="2">
        <f t="shared" si="61"/>
        <v>9.1151248687936928</v>
      </c>
      <c r="I664" s="17">
        <f t="shared" si="62"/>
        <v>1.0911512486879369</v>
      </c>
      <c r="J664" s="20">
        <v>45475</v>
      </c>
      <c r="K664" s="38">
        <v>24228.75</v>
      </c>
      <c r="L664" s="2">
        <v>24236.35</v>
      </c>
      <c r="M664" s="2">
        <v>24056.400000000001</v>
      </c>
      <c r="N664" s="2">
        <v>24123.85</v>
      </c>
      <c r="O664" s="2">
        <v>309629240</v>
      </c>
      <c r="P664" s="2">
        <f t="shared" si="63"/>
        <v>-7.4973231242721412E-4</v>
      </c>
      <c r="Q664" s="17">
        <f t="shared" si="64"/>
        <v>-7.4973231242721414E-2</v>
      </c>
      <c r="R664" s="5">
        <f t="shared" si="65"/>
        <v>0.99925026768757275</v>
      </c>
    </row>
    <row r="665" spans="1:18" x14ac:dyDescent="0.3">
      <c r="A665" s="20">
        <v>45476</v>
      </c>
      <c r="B665" s="23">
        <v>11153</v>
      </c>
      <c r="C665" s="3">
        <v>12539.25</v>
      </c>
      <c r="D665" s="3">
        <v>10725</v>
      </c>
      <c r="E665" s="3">
        <v>11476.1</v>
      </c>
      <c r="F665" s="4">
        <v>427607</v>
      </c>
      <c r="G665" s="2">
        <f t="shared" si="60"/>
        <v>4.147344156963817E-2</v>
      </c>
      <c r="H665" s="2">
        <f t="shared" si="61"/>
        <v>4.1473441569638165</v>
      </c>
      <c r="I665" s="17">
        <f t="shared" si="62"/>
        <v>1.0414734415696381</v>
      </c>
      <c r="J665" s="20">
        <v>45476</v>
      </c>
      <c r="K665" s="38">
        <v>24291.75</v>
      </c>
      <c r="L665" s="2">
        <v>24309.15</v>
      </c>
      <c r="M665" s="2">
        <v>24207.1</v>
      </c>
      <c r="N665" s="2">
        <v>24286.5</v>
      </c>
      <c r="O665" s="2">
        <v>289201551</v>
      </c>
      <c r="P665" s="2">
        <f t="shared" si="63"/>
        <v>6.7422903060664636E-3</v>
      </c>
      <c r="Q665" s="17">
        <f t="shared" si="64"/>
        <v>0.67422903060664641</v>
      </c>
      <c r="R665" s="5">
        <f t="shared" si="65"/>
        <v>1.0067422903060665</v>
      </c>
    </row>
    <row r="666" spans="1:18" x14ac:dyDescent="0.3">
      <c r="A666" s="20">
        <v>45477</v>
      </c>
      <c r="B666" s="23">
        <v>12000</v>
      </c>
      <c r="C666" s="3">
        <v>12379.95</v>
      </c>
      <c r="D666" s="3">
        <v>11720</v>
      </c>
      <c r="E666" s="3">
        <v>12170.25</v>
      </c>
      <c r="F666" s="4">
        <v>248372</v>
      </c>
      <c r="G666" s="2">
        <f t="shared" si="60"/>
        <v>6.0486576450187748E-2</v>
      </c>
      <c r="H666" s="2">
        <f t="shared" si="61"/>
        <v>6.0486576450187748</v>
      </c>
      <c r="I666" s="17">
        <f t="shared" si="62"/>
        <v>1.0604865764501878</v>
      </c>
      <c r="J666" s="20">
        <v>45477</v>
      </c>
      <c r="K666" s="38">
        <v>24369.95</v>
      </c>
      <c r="L666" s="2">
        <v>24401</v>
      </c>
      <c r="M666" s="2">
        <v>24281</v>
      </c>
      <c r="N666" s="2">
        <v>24302.15</v>
      </c>
      <c r="O666" s="2">
        <v>251189844</v>
      </c>
      <c r="P666" s="2">
        <f t="shared" si="63"/>
        <v>6.4439091676451749E-4</v>
      </c>
      <c r="Q666" s="17">
        <f t="shared" si="64"/>
        <v>6.4439091676451746E-2</v>
      </c>
      <c r="R666" s="5">
        <f t="shared" si="65"/>
        <v>1.0006443909167646</v>
      </c>
    </row>
    <row r="667" spans="1:18" x14ac:dyDescent="0.3">
      <c r="A667" s="20">
        <v>45478</v>
      </c>
      <c r="B667" s="23">
        <v>12400</v>
      </c>
      <c r="C667" s="3">
        <v>12460.9</v>
      </c>
      <c r="D667" s="3">
        <v>11835.5</v>
      </c>
      <c r="E667" s="3">
        <v>12160.65</v>
      </c>
      <c r="F667" s="4">
        <v>145570</v>
      </c>
      <c r="G667" s="2">
        <f t="shared" si="60"/>
        <v>-7.888087754976573E-4</v>
      </c>
      <c r="H667" s="2">
        <f t="shared" si="61"/>
        <v>-7.8880877549765735E-2</v>
      </c>
      <c r="I667" s="17">
        <f t="shared" si="62"/>
        <v>0.9992111912245023</v>
      </c>
      <c r="J667" s="20">
        <v>45478</v>
      </c>
      <c r="K667" s="38">
        <v>24213.35</v>
      </c>
      <c r="L667" s="2">
        <v>24363</v>
      </c>
      <c r="M667" s="2">
        <v>24168.85</v>
      </c>
      <c r="N667" s="2">
        <v>24323.85</v>
      </c>
      <c r="O667" s="2">
        <v>298381204</v>
      </c>
      <c r="P667" s="2">
        <f t="shared" si="63"/>
        <v>8.9292511156408331E-4</v>
      </c>
      <c r="Q667" s="17">
        <f t="shared" si="64"/>
        <v>8.9292511156408336E-2</v>
      </c>
      <c r="R667" s="5">
        <f t="shared" si="65"/>
        <v>1.0008929251115641</v>
      </c>
    </row>
    <row r="668" spans="1:18" x14ac:dyDescent="0.3">
      <c r="A668" s="20">
        <v>45481</v>
      </c>
      <c r="B668" s="23">
        <v>12238.75</v>
      </c>
      <c r="C668" s="3">
        <v>12300</v>
      </c>
      <c r="D668" s="3">
        <v>11950.05</v>
      </c>
      <c r="E668" s="3">
        <v>12217.65</v>
      </c>
      <c r="F668" s="4">
        <v>89757</v>
      </c>
      <c r="G668" s="2">
        <f t="shared" si="60"/>
        <v>4.6872494480147036E-3</v>
      </c>
      <c r="H668" s="2">
        <f t="shared" si="61"/>
        <v>0.46872494480147037</v>
      </c>
      <c r="I668" s="17">
        <f t="shared" si="62"/>
        <v>1.0046872494480148</v>
      </c>
      <c r="J668" s="20">
        <v>45481</v>
      </c>
      <c r="K668" s="38">
        <v>24329.45</v>
      </c>
      <c r="L668" s="2">
        <v>24344.6</v>
      </c>
      <c r="M668" s="2">
        <v>24240.55</v>
      </c>
      <c r="N668" s="2">
        <v>24320.55</v>
      </c>
      <c r="O668" s="2">
        <v>266299131</v>
      </c>
      <c r="P668" s="2">
        <f t="shared" si="63"/>
        <v>-1.3566931221822501E-4</v>
      </c>
      <c r="Q668" s="17">
        <f t="shared" si="64"/>
        <v>-1.35669312218225E-2</v>
      </c>
      <c r="R668" s="5">
        <f t="shared" si="65"/>
        <v>0.9998643306877818</v>
      </c>
    </row>
    <row r="669" spans="1:18" x14ac:dyDescent="0.3">
      <c r="A669" s="20">
        <v>45482</v>
      </c>
      <c r="B669" s="23">
        <v>12260.1</v>
      </c>
      <c r="C669" s="3">
        <v>12340</v>
      </c>
      <c r="D669" s="3">
        <v>11901.05</v>
      </c>
      <c r="E669" s="3">
        <v>12055.8</v>
      </c>
      <c r="F669" s="4">
        <v>68974</v>
      </c>
      <c r="G669" s="2">
        <f t="shared" si="60"/>
        <v>-1.3247228394985973E-2</v>
      </c>
      <c r="H669" s="2">
        <f t="shared" si="61"/>
        <v>-1.3247228394985973</v>
      </c>
      <c r="I669" s="17">
        <f t="shared" si="62"/>
        <v>0.98675277160501407</v>
      </c>
      <c r="J669" s="20">
        <v>45482</v>
      </c>
      <c r="K669" s="38">
        <v>24351</v>
      </c>
      <c r="L669" s="2">
        <v>24443.599999999999</v>
      </c>
      <c r="M669" s="2">
        <v>24331.9</v>
      </c>
      <c r="N669" s="2">
        <v>24433.200000000001</v>
      </c>
      <c r="O669" s="2">
        <v>250537091</v>
      </c>
      <c r="P669" s="2">
        <f t="shared" si="63"/>
        <v>4.6318853808816601E-3</v>
      </c>
      <c r="Q669" s="17">
        <f t="shared" si="64"/>
        <v>0.46318853808816601</v>
      </c>
      <c r="R669" s="5">
        <f t="shared" si="65"/>
        <v>1.0046318853808816</v>
      </c>
    </row>
    <row r="670" spans="1:18" x14ac:dyDescent="0.3">
      <c r="A670" s="20">
        <v>45483</v>
      </c>
      <c r="B670" s="23">
        <v>12096</v>
      </c>
      <c r="C670" s="3">
        <v>12666</v>
      </c>
      <c r="D670" s="3">
        <v>11800</v>
      </c>
      <c r="E670" s="3">
        <v>12362.15</v>
      </c>
      <c r="F670" s="4">
        <v>78031</v>
      </c>
      <c r="G670" s="2">
        <f t="shared" si="60"/>
        <v>2.541100549113293E-2</v>
      </c>
      <c r="H670" s="2">
        <f t="shared" si="61"/>
        <v>2.5411005491132932</v>
      </c>
      <c r="I670" s="17">
        <f t="shared" si="62"/>
        <v>1.025411005491133</v>
      </c>
      <c r="J670" s="20">
        <v>45483</v>
      </c>
      <c r="K670" s="38">
        <v>24459.85</v>
      </c>
      <c r="L670" s="2">
        <v>24461.05</v>
      </c>
      <c r="M670" s="2">
        <v>24141.8</v>
      </c>
      <c r="N670" s="2">
        <v>24324.45</v>
      </c>
      <c r="O670" s="2">
        <v>292263786</v>
      </c>
      <c r="P670" s="2">
        <f t="shared" si="63"/>
        <v>-4.4509110554491428E-3</v>
      </c>
      <c r="Q670" s="17">
        <f t="shared" si="64"/>
        <v>-0.44509110554491427</v>
      </c>
      <c r="R670" s="5">
        <f t="shared" si="65"/>
        <v>0.99554908894455085</v>
      </c>
    </row>
    <row r="671" spans="1:18" x14ac:dyDescent="0.3">
      <c r="A671" s="20">
        <v>45484</v>
      </c>
      <c r="B671" s="23">
        <v>12605</v>
      </c>
      <c r="C671" s="3">
        <v>13298</v>
      </c>
      <c r="D671" s="3">
        <v>12108.2</v>
      </c>
      <c r="E671" s="3">
        <v>12252.35</v>
      </c>
      <c r="F671" s="4">
        <v>238453</v>
      </c>
      <c r="G671" s="2">
        <f t="shared" si="60"/>
        <v>-8.8819501462123716E-3</v>
      </c>
      <c r="H671" s="2">
        <f t="shared" si="61"/>
        <v>-0.88819501462123718</v>
      </c>
      <c r="I671" s="17">
        <f t="shared" si="62"/>
        <v>0.9911180498537876</v>
      </c>
      <c r="J671" s="20">
        <v>45484</v>
      </c>
      <c r="K671" s="38">
        <v>24396.55</v>
      </c>
      <c r="L671" s="2">
        <v>24402.65</v>
      </c>
      <c r="M671" s="2">
        <v>24193.75</v>
      </c>
      <c r="N671" s="2">
        <v>24315.95</v>
      </c>
      <c r="O671" s="2">
        <v>306404194</v>
      </c>
      <c r="P671" s="2">
        <f t="shared" si="63"/>
        <v>-3.4944263899080964E-4</v>
      </c>
      <c r="Q671" s="17">
        <f t="shared" si="64"/>
        <v>-3.4944263899080966E-2</v>
      </c>
      <c r="R671" s="5">
        <f t="shared" si="65"/>
        <v>0.99965055736100916</v>
      </c>
    </row>
    <row r="672" spans="1:18" x14ac:dyDescent="0.3">
      <c r="A672" s="20">
        <v>45485</v>
      </c>
      <c r="B672" s="23">
        <v>12369</v>
      </c>
      <c r="C672" s="3">
        <v>12517.2</v>
      </c>
      <c r="D672" s="3">
        <v>11870</v>
      </c>
      <c r="E672" s="3">
        <v>11996.6</v>
      </c>
      <c r="F672" s="4">
        <v>138528</v>
      </c>
      <c r="G672" s="2">
        <f t="shared" si="60"/>
        <v>-2.0873546707366342E-2</v>
      </c>
      <c r="H672" s="2">
        <f t="shared" si="61"/>
        <v>-2.0873546707366342</v>
      </c>
      <c r="I672" s="17">
        <f t="shared" si="62"/>
        <v>0.9791264532926337</v>
      </c>
      <c r="J672" s="20">
        <v>45485</v>
      </c>
      <c r="K672" s="38">
        <v>24387.95</v>
      </c>
      <c r="L672" s="2">
        <v>24592.2</v>
      </c>
      <c r="M672" s="2">
        <v>24331.15</v>
      </c>
      <c r="N672" s="2">
        <v>24502.15</v>
      </c>
      <c r="O672" s="2">
        <v>325823474</v>
      </c>
      <c r="P672" s="2">
        <f t="shared" si="63"/>
        <v>7.6575252046496524E-3</v>
      </c>
      <c r="Q672" s="17">
        <f t="shared" si="64"/>
        <v>0.76575252046496523</v>
      </c>
      <c r="R672" s="5">
        <f t="shared" si="65"/>
        <v>1.0076575252046496</v>
      </c>
    </row>
    <row r="673" spans="1:18" x14ac:dyDescent="0.3">
      <c r="A673" s="20">
        <v>45488</v>
      </c>
      <c r="B673" s="23">
        <v>12133.75</v>
      </c>
      <c r="C673" s="3">
        <v>12249.9</v>
      </c>
      <c r="D673" s="3">
        <v>11703</v>
      </c>
      <c r="E673" s="3">
        <v>12013.1</v>
      </c>
      <c r="F673" s="4">
        <v>62556</v>
      </c>
      <c r="G673" s="2">
        <f t="shared" si="60"/>
        <v>1.3753896937465616E-3</v>
      </c>
      <c r="H673" s="2">
        <f t="shared" si="61"/>
        <v>0.13753896937465615</v>
      </c>
      <c r="I673" s="17">
        <f t="shared" si="62"/>
        <v>1.0013753896937465</v>
      </c>
      <c r="J673" s="20">
        <v>45488</v>
      </c>
      <c r="K673" s="38">
        <v>24587.599999999999</v>
      </c>
      <c r="L673" s="2">
        <v>24635.05</v>
      </c>
      <c r="M673" s="2">
        <v>24522.75</v>
      </c>
      <c r="N673" s="2">
        <v>24586.7</v>
      </c>
      <c r="O673" s="2">
        <v>305395934</v>
      </c>
      <c r="P673" s="2">
        <f t="shared" si="63"/>
        <v>3.4507175900890031E-3</v>
      </c>
      <c r="Q673" s="17">
        <f t="shared" si="64"/>
        <v>0.3450717590089003</v>
      </c>
      <c r="R673" s="5">
        <f t="shared" si="65"/>
        <v>1.0034507175900891</v>
      </c>
    </row>
    <row r="674" spans="1:18" x14ac:dyDescent="0.3">
      <c r="A674" s="20">
        <v>45489</v>
      </c>
      <c r="B674" s="23">
        <v>12156.65</v>
      </c>
      <c r="C674" s="3">
        <v>12179.85</v>
      </c>
      <c r="D674" s="3">
        <v>11714.1</v>
      </c>
      <c r="E674" s="3">
        <v>11780.95</v>
      </c>
      <c r="F674" s="4">
        <v>80305</v>
      </c>
      <c r="G674" s="2">
        <f t="shared" si="60"/>
        <v>-1.9324737161931529E-2</v>
      </c>
      <c r="H674" s="2">
        <f t="shared" si="61"/>
        <v>-1.9324737161931529</v>
      </c>
      <c r="I674" s="17">
        <f t="shared" si="62"/>
        <v>0.9806752628380685</v>
      </c>
      <c r="J674" s="20">
        <v>45489</v>
      </c>
      <c r="K674" s="38">
        <v>24615.9</v>
      </c>
      <c r="L674" s="2">
        <v>24661.25</v>
      </c>
      <c r="M674" s="2">
        <v>24587.65</v>
      </c>
      <c r="N674" s="2">
        <v>24613</v>
      </c>
      <c r="O674" s="2">
        <v>283212233</v>
      </c>
      <c r="P674" s="2">
        <f t="shared" si="63"/>
        <v>1.0696840161550461E-3</v>
      </c>
      <c r="Q674" s="17">
        <f t="shared" si="64"/>
        <v>0.10696840161550461</v>
      </c>
      <c r="R674" s="5">
        <f t="shared" si="65"/>
        <v>1.001069684016155</v>
      </c>
    </row>
    <row r="675" spans="1:18" x14ac:dyDescent="0.3">
      <c r="A675" s="20">
        <v>45491</v>
      </c>
      <c r="B675" s="23">
        <v>11750</v>
      </c>
      <c r="C675" s="3">
        <v>11915.25</v>
      </c>
      <c r="D675" s="3">
        <v>11130.05</v>
      </c>
      <c r="E675" s="3">
        <v>11305.75</v>
      </c>
      <c r="F675" s="4">
        <v>118522</v>
      </c>
      <c r="G675" s="2">
        <f t="shared" si="60"/>
        <v>-4.033630564597937E-2</v>
      </c>
      <c r="H675" s="2">
        <f t="shared" si="61"/>
        <v>-4.0336305645979369</v>
      </c>
      <c r="I675" s="17">
        <f t="shared" si="62"/>
        <v>0.95966369435402066</v>
      </c>
      <c r="J675" s="20">
        <v>45491</v>
      </c>
      <c r="K675" s="38">
        <v>24543.8</v>
      </c>
      <c r="L675" s="2">
        <v>24837.75</v>
      </c>
      <c r="M675" s="2">
        <v>24504.45</v>
      </c>
      <c r="N675" s="2">
        <v>24800.85</v>
      </c>
      <c r="O675" s="2">
        <v>350924425</v>
      </c>
      <c r="P675" s="2">
        <f t="shared" si="63"/>
        <v>7.6321456141063074E-3</v>
      </c>
      <c r="Q675" s="17">
        <f t="shared" si="64"/>
        <v>0.76321456141063071</v>
      </c>
      <c r="R675" s="5">
        <f t="shared" si="65"/>
        <v>1.0076321456141064</v>
      </c>
    </row>
    <row r="676" spans="1:18" x14ac:dyDescent="0.3">
      <c r="A676" s="20">
        <v>45492</v>
      </c>
      <c r="B676" s="23">
        <v>11305.75</v>
      </c>
      <c r="C676" s="3">
        <v>11410.2</v>
      </c>
      <c r="D676" s="3">
        <v>10718.65</v>
      </c>
      <c r="E676" s="3">
        <v>10869.25</v>
      </c>
      <c r="F676" s="4">
        <v>90784</v>
      </c>
      <c r="G676" s="2">
        <f t="shared" si="60"/>
        <v>-3.8608672578112908E-2</v>
      </c>
      <c r="H676" s="2">
        <f t="shared" si="61"/>
        <v>-3.8608672578112908</v>
      </c>
      <c r="I676" s="17">
        <f t="shared" si="62"/>
        <v>0.96139132742188704</v>
      </c>
      <c r="J676" s="20">
        <v>45492</v>
      </c>
      <c r="K676" s="38">
        <v>24853.8</v>
      </c>
      <c r="L676" s="2">
        <v>24854.799999999999</v>
      </c>
      <c r="M676" s="2">
        <v>24508.15</v>
      </c>
      <c r="N676" s="2">
        <v>24530.9</v>
      </c>
      <c r="O676" s="2">
        <v>343772965</v>
      </c>
      <c r="P676" s="2">
        <f t="shared" si="63"/>
        <v>-1.0884707580586839E-2</v>
      </c>
      <c r="Q676" s="17">
        <f t="shared" si="64"/>
        <v>-1.0884707580586839</v>
      </c>
      <c r="R676" s="5">
        <f t="shared" si="65"/>
        <v>0.98911529241941321</v>
      </c>
    </row>
    <row r="677" spans="1:18" x14ac:dyDescent="0.3">
      <c r="A677" s="20">
        <v>45495</v>
      </c>
      <c r="B677" s="23">
        <v>10822.35</v>
      </c>
      <c r="C677" s="3">
        <v>11140</v>
      </c>
      <c r="D677" s="3">
        <v>10616</v>
      </c>
      <c r="E677" s="3">
        <v>10911.4</v>
      </c>
      <c r="F677" s="4">
        <v>80249</v>
      </c>
      <c r="G677" s="2">
        <f t="shared" si="60"/>
        <v>3.8779124594612909E-3</v>
      </c>
      <c r="H677" s="2">
        <f t="shared" si="61"/>
        <v>0.38779124594612907</v>
      </c>
      <c r="I677" s="17">
        <f t="shared" si="62"/>
        <v>1.0038779124594612</v>
      </c>
      <c r="J677" s="20">
        <v>45495</v>
      </c>
      <c r="K677" s="38">
        <v>24445.75</v>
      </c>
      <c r="L677" s="2">
        <v>24595.200000000001</v>
      </c>
      <c r="M677" s="2">
        <v>24362.3</v>
      </c>
      <c r="N677" s="2">
        <v>24509.25</v>
      </c>
      <c r="O677" s="2">
        <v>324190553</v>
      </c>
      <c r="P677" s="2">
        <f t="shared" si="63"/>
        <v>-8.8256036264472372E-4</v>
      </c>
      <c r="Q677" s="17">
        <f t="shared" si="64"/>
        <v>-8.8256036264472371E-2</v>
      </c>
      <c r="R677" s="5">
        <f t="shared" si="65"/>
        <v>0.99911743963735533</v>
      </c>
    </row>
    <row r="678" spans="1:18" x14ac:dyDescent="0.3">
      <c r="A678" s="20">
        <v>45496</v>
      </c>
      <c r="B678" s="23">
        <v>11047.8</v>
      </c>
      <c r="C678" s="3">
        <v>11175</v>
      </c>
      <c r="D678" s="3">
        <v>10450</v>
      </c>
      <c r="E678" s="3">
        <v>10721.95</v>
      </c>
      <c r="F678" s="4">
        <v>70596</v>
      </c>
      <c r="G678" s="2">
        <f t="shared" si="60"/>
        <v>-1.7362574921641487E-2</v>
      </c>
      <c r="H678" s="2">
        <f t="shared" si="61"/>
        <v>-1.7362574921641487</v>
      </c>
      <c r="I678" s="17">
        <f t="shared" si="62"/>
        <v>0.9826374250783585</v>
      </c>
      <c r="J678" s="20">
        <v>45496</v>
      </c>
      <c r="K678" s="38">
        <v>24568.9</v>
      </c>
      <c r="L678" s="2">
        <v>24582.55</v>
      </c>
      <c r="M678" s="2">
        <v>24074.2</v>
      </c>
      <c r="N678" s="2">
        <v>24479.05</v>
      </c>
      <c r="O678" s="2">
        <v>436408768</v>
      </c>
      <c r="P678" s="2">
        <f t="shared" si="63"/>
        <v>-1.2321878474453819E-3</v>
      </c>
      <c r="Q678" s="17">
        <f t="shared" si="64"/>
        <v>-0.12321878474453819</v>
      </c>
      <c r="R678" s="5">
        <f t="shared" si="65"/>
        <v>0.99876781215255461</v>
      </c>
    </row>
    <row r="679" spans="1:18" x14ac:dyDescent="0.3">
      <c r="A679" s="20">
        <v>45497</v>
      </c>
      <c r="B679" s="23">
        <v>10749.55</v>
      </c>
      <c r="C679" s="3">
        <v>10897.45</v>
      </c>
      <c r="D679" s="3">
        <v>10460</v>
      </c>
      <c r="E679" s="3">
        <v>10563.85</v>
      </c>
      <c r="F679" s="4">
        <v>70257</v>
      </c>
      <c r="G679" s="2">
        <f t="shared" si="60"/>
        <v>-1.4745452086607413E-2</v>
      </c>
      <c r="H679" s="2">
        <f t="shared" si="61"/>
        <v>-1.4745452086607413</v>
      </c>
      <c r="I679" s="17">
        <f t="shared" si="62"/>
        <v>0.98525454791339262</v>
      </c>
      <c r="J679" s="20">
        <v>45497</v>
      </c>
      <c r="K679" s="38">
        <v>24444.95</v>
      </c>
      <c r="L679" s="2">
        <v>24504.25</v>
      </c>
      <c r="M679" s="2">
        <v>24307.25</v>
      </c>
      <c r="N679" s="2">
        <v>24413.5</v>
      </c>
      <c r="O679" s="2">
        <v>366616574</v>
      </c>
      <c r="P679" s="2">
        <f t="shared" si="63"/>
        <v>-2.677799996323357E-3</v>
      </c>
      <c r="Q679" s="17">
        <f t="shared" si="64"/>
        <v>-0.26777999963233567</v>
      </c>
      <c r="R679" s="5">
        <f t="shared" si="65"/>
        <v>0.99732220000367666</v>
      </c>
    </row>
    <row r="680" spans="1:18" x14ac:dyDescent="0.3">
      <c r="A680" s="20">
        <v>45498</v>
      </c>
      <c r="B680" s="23">
        <v>10500</v>
      </c>
      <c r="C680" s="3">
        <v>10566.25</v>
      </c>
      <c r="D680" s="3">
        <v>9981.0499999999993</v>
      </c>
      <c r="E680" s="3">
        <v>10194.65</v>
      </c>
      <c r="F680" s="4">
        <v>118953</v>
      </c>
      <c r="G680" s="2">
        <f t="shared" si="60"/>
        <v>-3.4949379250936045E-2</v>
      </c>
      <c r="H680" s="2">
        <f t="shared" si="61"/>
        <v>-3.4949379250936046</v>
      </c>
      <c r="I680" s="17">
        <f t="shared" si="62"/>
        <v>0.965050620749064</v>
      </c>
      <c r="J680" s="20">
        <v>45498</v>
      </c>
      <c r="K680" s="38">
        <v>24230.95</v>
      </c>
      <c r="L680" s="2">
        <v>24426.15</v>
      </c>
      <c r="M680" s="2">
        <v>24210.799999999999</v>
      </c>
      <c r="N680" s="2">
        <v>24406.1</v>
      </c>
      <c r="O680" s="2">
        <v>391821970</v>
      </c>
      <c r="P680" s="2">
        <f t="shared" si="63"/>
        <v>-3.0311098367712352E-4</v>
      </c>
      <c r="Q680" s="17">
        <f t="shared" si="64"/>
        <v>-3.0311098367712352E-2</v>
      </c>
      <c r="R680" s="5">
        <f t="shared" si="65"/>
        <v>0.99969688901632292</v>
      </c>
    </row>
    <row r="681" spans="1:18" x14ac:dyDescent="0.3">
      <c r="A681" s="20">
        <v>45499</v>
      </c>
      <c r="B681" s="23">
        <v>10200.049999999999</v>
      </c>
      <c r="C681" s="3">
        <v>11449</v>
      </c>
      <c r="D681" s="3">
        <v>10200.049999999999</v>
      </c>
      <c r="E681" s="3">
        <v>10966.8</v>
      </c>
      <c r="F681" s="4">
        <v>205308</v>
      </c>
      <c r="G681" s="2">
        <f t="shared" si="60"/>
        <v>7.5740707135605406E-2</v>
      </c>
      <c r="H681" s="2">
        <f t="shared" si="61"/>
        <v>7.5740707135605403</v>
      </c>
      <c r="I681" s="17">
        <f t="shared" si="62"/>
        <v>1.0757407071356053</v>
      </c>
      <c r="J681" s="20">
        <v>45499</v>
      </c>
      <c r="K681" s="38">
        <v>24423.35</v>
      </c>
      <c r="L681" s="2">
        <v>24861.15</v>
      </c>
      <c r="M681" s="2">
        <v>24410.9</v>
      </c>
      <c r="N681" s="2">
        <v>24834.85</v>
      </c>
      <c r="O681" s="2">
        <v>383826136</v>
      </c>
      <c r="P681" s="2">
        <f t="shared" si="63"/>
        <v>1.7567329479105633E-2</v>
      </c>
      <c r="Q681" s="17">
        <f t="shared" si="64"/>
        <v>1.7567329479105633</v>
      </c>
      <c r="R681" s="5">
        <f t="shared" si="65"/>
        <v>1.0175673294791057</v>
      </c>
    </row>
    <row r="682" spans="1:18" x14ac:dyDescent="0.3">
      <c r="A682" s="20">
        <v>45502</v>
      </c>
      <c r="B682" s="23">
        <v>11188.35</v>
      </c>
      <c r="C682" s="3">
        <v>11298.3</v>
      </c>
      <c r="D682" s="3">
        <v>10690</v>
      </c>
      <c r="E682" s="3">
        <v>10885.05</v>
      </c>
      <c r="F682" s="4">
        <v>160843</v>
      </c>
      <c r="G682" s="2">
        <f t="shared" si="60"/>
        <v>-7.4543166648429809E-3</v>
      </c>
      <c r="H682" s="2">
        <f t="shared" si="61"/>
        <v>-0.74543166648429804</v>
      </c>
      <c r="I682" s="17">
        <f t="shared" si="62"/>
        <v>0.99254568333515703</v>
      </c>
      <c r="J682" s="20">
        <v>45502</v>
      </c>
      <c r="K682" s="38">
        <v>24943.3</v>
      </c>
      <c r="L682" s="2">
        <v>24999.75</v>
      </c>
      <c r="M682" s="2">
        <v>24774.6</v>
      </c>
      <c r="N682" s="2">
        <v>24836.1</v>
      </c>
      <c r="O682" s="2">
        <v>354966070</v>
      </c>
      <c r="P682" s="2">
        <f t="shared" si="63"/>
        <v>5.0332496471692003E-5</v>
      </c>
      <c r="Q682" s="17">
        <f t="shared" si="64"/>
        <v>5.0332496471692002E-3</v>
      </c>
      <c r="R682" s="5">
        <f t="shared" si="65"/>
        <v>1.0000503324964718</v>
      </c>
    </row>
    <row r="683" spans="1:18" x14ac:dyDescent="0.3">
      <c r="A683" s="20">
        <v>45503</v>
      </c>
      <c r="B683" s="23">
        <v>10929</v>
      </c>
      <c r="C683" s="3">
        <v>10999.95</v>
      </c>
      <c r="D683" s="3">
        <v>10754.85</v>
      </c>
      <c r="E683" s="3">
        <v>10865.8</v>
      </c>
      <c r="F683" s="4">
        <v>56154</v>
      </c>
      <c r="G683" s="2">
        <f t="shared" si="60"/>
        <v>-1.7684806225051791E-3</v>
      </c>
      <c r="H683" s="2">
        <f t="shared" si="61"/>
        <v>-0.17684806225051791</v>
      </c>
      <c r="I683" s="17">
        <f t="shared" si="62"/>
        <v>0.99823151937749477</v>
      </c>
      <c r="J683" s="20">
        <v>45503</v>
      </c>
      <c r="K683" s="38">
        <v>24839.4</v>
      </c>
      <c r="L683" s="2">
        <v>24971.75</v>
      </c>
      <c r="M683" s="2">
        <v>24798.65</v>
      </c>
      <c r="N683" s="2">
        <v>24857.3</v>
      </c>
      <c r="O683" s="2">
        <v>384989431</v>
      </c>
      <c r="P683" s="2">
        <f t="shared" si="63"/>
        <v>8.5359617653338197E-4</v>
      </c>
      <c r="Q683" s="17">
        <f t="shared" si="64"/>
        <v>8.5359617653338202E-2</v>
      </c>
      <c r="R683" s="5">
        <f t="shared" si="65"/>
        <v>1.0008535961765335</v>
      </c>
    </row>
    <row r="684" spans="1:18" x14ac:dyDescent="0.3">
      <c r="A684" s="20">
        <v>45504</v>
      </c>
      <c r="B684" s="23">
        <v>10876</v>
      </c>
      <c r="C684" s="3">
        <v>10897</v>
      </c>
      <c r="D684" s="3">
        <v>10649.6</v>
      </c>
      <c r="E684" s="3">
        <v>10783.4</v>
      </c>
      <c r="F684" s="4">
        <v>120606</v>
      </c>
      <c r="G684" s="2">
        <f t="shared" si="60"/>
        <v>-7.5834268990778077E-3</v>
      </c>
      <c r="H684" s="2">
        <f t="shared" si="61"/>
        <v>-0.75834268990778075</v>
      </c>
      <c r="I684" s="17">
        <f t="shared" si="62"/>
        <v>0.99241657310092224</v>
      </c>
      <c r="J684" s="20">
        <v>45504</v>
      </c>
      <c r="K684" s="38">
        <v>24886.7</v>
      </c>
      <c r="L684" s="2">
        <v>24984.6</v>
      </c>
      <c r="M684" s="2">
        <v>24856.5</v>
      </c>
      <c r="N684" s="2">
        <v>24951.15</v>
      </c>
      <c r="O684" s="2">
        <v>333646302</v>
      </c>
      <c r="P684" s="2">
        <f t="shared" si="63"/>
        <v>3.7755508442188887E-3</v>
      </c>
      <c r="Q684" s="17">
        <f t="shared" si="64"/>
        <v>0.3775550844218889</v>
      </c>
      <c r="R684" s="5">
        <f t="shared" si="65"/>
        <v>1.003775550844219</v>
      </c>
    </row>
    <row r="685" spans="1:18" x14ac:dyDescent="0.3">
      <c r="A685" s="20">
        <v>45505</v>
      </c>
      <c r="B685" s="23">
        <v>10849</v>
      </c>
      <c r="C685" s="3">
        <v>10850</v>
      </c>
      <c r="D685" s="3">
        <v>10659.9</v>
      </c>
      <c r="E685" s="3">
        <v>10719.95</v>
      </c>
      <c r="F685" s="4">
        <v>28417</v>
      </c>
      <c r="G685" s="2">
        <f t="shared" si="60"/>
        <v>-5.8840439935455343E-3</v>
      </c>
      <c r="H685" s="2">
        <f t="shared" si="61"/>
        <v>-0.58840439935455346</v>
      </c>
      <c r="I685" s="17">
        <f t="shared" si="62"/>
        <v>0.99411595600645442</v>
      </c>
      <c r="J685" s="20">
        <v>45505</v>
      </c>
      <c r="K685" s="38">
        <v>25030.95</v>
      </c>
      <c r="L685" s="2">
        <v>25078.3</v>
      </c>
      <c r="M685" s="2">
        <v>24956.400000000001</v>
      </c>
      <c r="N685" s="2">
        <v>25010.9</v>
      </c>
      <c r="O685" s="2">
        <v>431313292</v>
      </c>
      <c r="P685" s="2">
        <f t="shared" si="63"/>
        <v>2.3946792031629802E-3</v>
      </c>
      <c r="Q685" s="17">
        <f t="shared" si="64"/>
        <v>0.23946792031629802</v>
      </c>
      <c r="R685" s="5">
        <f t="shared" si="65"/>
        <v>1.0023946792031631</v>
      </c>
    </row>
    <row r="686" spans="1:18" x14ac:dyDescent="0.3">
      <c r="A686" s="20">
        <v>45506</v>
      </c>
      <c r="B686" s="23">
        <v>10601.25</v>
      </c>
      <c r="C686" s="3">
        <v>10919.95</v>
      </c>
      <c r="D686" s="3">
        <v>10601.25</v>
      </c>
      <c r="E686" s="3">
        <v>10636.35</v>
      </c>
      <c r="F686" s="4">
        <v>55081</v>
      </c>
      <c r="G686" s="2">
        <f t="shared" si="60"/>
        <v>-7.7985438364918079E-3</v>
      </c>
      <c r="H686" s="2">
        <f t="shared" si="61"/>
        <v>-0.7798543836491808</v>
      </c>
      <c r="I686" s="17">
        <f t="shared" si="62"/>
        <v>0.99220145616350819</v>
      </c>
      <c r="J686" s="20">
        <v>45506</v>
      </c>
      <c r="K686" s="38">
        <v>24789</v>
      </c>
      <c r="L686" s="2">
        <v>24851.9</v>
      </c>
      <c r="M686" s="2">
        <v>24686.85</v>
      </c>
      <c r="N686" s="2">
        <v>24717.7</v>
      </c>
      <c r="O686" s="2">
        <v>345027881</v>
      </c>
      <c r="P686" s="2">
        <f t="shared" si="63"/>
        <v>-1.1722888820474302E-2</v>
      </c>
      <c r="Q686" s="17">
        <f t="shared" si="64"/>
        <v>-1.1722888820474302</v>
      </c>
      <c r="R686" s="5">
        <f t="shared" si="65"/>
        <v>0.98827711117952566</v>
      </c>
    </row>
    <row r="687" spans="1:18" x14ac:dyDescent="0.3">
      <c r="A687" s="20">
        <v>45509</v>
      </c>
      <c r="B687" s="23">
        <v>10350</v>
      </c>
      <c r="C687" s="3">
        <v>10435</v>
      </c>
      <c r="D687" s="3">
        <v>10100.35</v>
      </c>
      <c r="E687" s="3">
        <v>10324.85</v>
      </c>
      <c r="F687" s="4">
        <v>82274</v>
      </c>
      <c r="G687" s="2">
        <f t="shared" si="60"/>
        <v>-2.9286362332943162E-2</v>
      </c>
      <c r="H687" s="2">
        <f t="shared" si="61"/>
        <v>-2.9286362332943163</v>
      </c>
      <c r="I687" s="17">
        <f t="shared" si="62"/>
        <v>0.97071363766705687</v>
      </c>
      <c r="J687" s="20">
        <v>45509</v>
      </c>
      <c r="K687" s="38">
        <v>24302.85</v>
      </c>
      <c r="L687" s="2">
        <v>24350.05</v>
      </c>
      <c r="M687" s="2">
        <v>23893.7</v>
      </c>
      <c r="N687" s="2">
        <v>24055.599999999999</v>
      </c>
      <c r="O687" s="2">
        <v>486994718</v>
      </c>
      <c r="P687" s="2">
        <f t="shared" si="63"/>
        <v>-2.6786472851438529E-2</v>
      </c>
      <c r="Q687" s="17">
        <f t="shared" si="64"/>
        <v>-2.6786472851438528</v>
      </c>
      <c r="R687" s="5">
        <f t="shared" si="65"/>
        <v>0.97321352714856146</v>
      </c>
    </row>
    <row r="688" spans="1:18" x14ac:dyDescent="0.3">
      <c r="A688" s="20">
        <v>45510</v>
      </c>
      <c r="B688" s="23">
        <v>10400</v>
      </c>
      <c r="C688" s="3">
        <v>10850</v>
      </c>
      <c r="D688" s="3">
        <v>10110.15</v>
      </c>
      <c r="E688" s="3">
        <v>10185</v>
      </c>
      <c r="F688" s="4">
        <v>113696</v>
      </c>
      <c r="G688" s="2">
        <f t="shared" si="60"/>
        <v>-1.3544990968391827E-2</v>
      </c>
      <c r="H688" s="2">
        <f t="shared" si="61"/>
        <v>-1.3544990968391826</v>
      </c>
      <c r="I688" s="17">
        <f t="shared" si="62"/>
        <v>0.98645500903160821</v>
      </c>
      <c r="J688" s="20">
        <v>45510</v>
      </c>
      <c r="K688" s="38">
        <v>24189.85</v>
      </c>
      <c r="L688" s="2">
        <v>24382.6</v>
      </c>
      <c r="M688" s="2">
        <v>23960.400000000001</v>
      </c>
      <c r="N688" s="2">
        <v>23992.55</v>
      </c>
      <c r="O688" s="2">
        <v>312339387</v>
      </c>
      <c r="P688" s="2">
        <f t="shared" si="63"/>
        <v>-2.6210113237665773E-3</v>
      </c>
      <c r="Q688" s="17">
        <f t="shared" si="64"/>
        <v>-0.26210113237665772</v>
      </c>
      <c r="R688" s="5">
        <f t="shared" si="65"/>
        <v>0.99737898867623342</v>
      </c>
    </row>
    <row r="689" spans="1:18" x14ac:dyDescent="0.3">
      <c r="A689" s="20">
        <v>45511</v>
      </c>
      <c r="B689" s="23">
        <v>10600</v>
      </c>
      <c r="C689" s="3">
        <v>10608.05</v>
      </c>
      <c r="D689" s="3">
        <v>10138.450000000001</v>
      </c>
      <c r="E689" s="3">
        <v>10218.75</v>
      </c>
      <c r="F689" s="4">
        <v>97568</v>
      </c>
      <c r="G689" s="2">
        <f t="shared" si="60"/>
        <v>3.3136966126656848E-3</v>
      </c>
      <c r="H689" s="2">
        <f t="shared" si="61"/>
        <v>0.33136966126656847</v>
      </c>
      <c r="I689" s="17">
        <f t="shared" si="62"/>
        <v>1.0033136966126657</v>
      </c>
      <c r="J689" s="20">
        <v>45511</v>
      </c>
      <c r="K689" s="38">
        <v>24289.4</v>
      </c>
      <c r="L689" s="2">
        <v>24337.7</v>
      </c>
      <c r="M689" s="2">
        <v>24184.9</v>
      </c>
      <c r="N689" s="2">
        <v>24297.5</v>
      </c>
      <c r="O689" s="2">
        <v>317564429</v>
      </c>
      <c r="P689" s="2">
        <f t="shared" si="63"/>
        <v>1.2710195456506321E-2</v>
      </c>
      <c r="Q689" s="17">
        <f t="shared" si="64"/>
        <v>1.2710195456506321</v>
      </c>
      <c r="R689" s="5">
        <f t="shared" si="65"/>
        <v>1.0127101954565063</v>
      </c>
    </row>
    <row r="690" spans="1:18" x14ac:dyDescent="0.3">
      <c r="A690" s="20">
        <v>45512</v>
      </c>
      <c r="B690" s="23">
        <v>10218.75</v>
      </c>
      <c r="C690" s="3">
        <v>10360</v>
      </c>
      <c r="D690" s="3">
        <v>10080.049999999999</v>
      </c>
      <c r="E690" s="3">
        <v>10278.950000000001</v>
      </c>
      <c r="F690" s="4">
        <v>101780</v>
      </c>
      <c r="G690" s="2">
        <f t="shared" si="60"/>
        <v>5.8911314984710196E-3</v>
      </c>
      <c r="H690" s="2">
        <f t="shared" si="61"/>
        <v>0.58911314984710195</v>
      </c>
      <c r="I690" s="17">
        <f t="shared" si="62"/>
        <v>1.0058911314984711</v>
      </c>
      <c r="J690" s="20">
        <v>45512</v>
      </c>
      <c r="K690" s="38">
        <v>24248.55</v>
      </c>
      <c r="L690" s="2">
        <v>24340.5</v>
      </c>
      <c r="M690" s="2">
        <v>24079.7</v>
      </c>
      <c r="N690" s="2">
        <v>24117</v>
      </c>
      <c r="O690" s="2">
        <v>311875940</v>
      </c>
      <c r="P690" s="2">
        <f t="shared" si="63"/>
        <v>-7.428747813561066E-3</v>
      </c>
      <c r="Q690" s="17">
        <f t="shared" si="64"/>
        <v>-0.74287478135610663</v>
      </c>
      <c r="R690" s="5">
        <f t="shared" si="65"/>
        <v>0.99257125218643893</v>
      </c>
    </row>
    <row r="691" spans="1:18" x14ac:dyDescent="0.3">
      <c r="A691" s="20">
        <v>45513</v>
      </c>
      <c r="B691" s="23">
        <v>10327</v>
      </c>
      <c r="C691" s="3">
        <v>10444</v>
      </c>
      <c r="D691" s="3">
        <v>10278.049999999999</v>
      </c>
      <c r="E691" s="3">
        <v>10333.6</v>
      </c>
      <c r="F691" s="4">
        <v>29541</v>
      </c>
      <c r="G691" s="2">
        <f t="shared" si="60"/>
        <v>5.3166909071451496E-3</v>
      </c>
      <c r="H691" s="2">
        <f t="shared" si="61"/>
        <v>0.53166909071451496</v>
      </c>
      <c r="I691" s="17">
        <f t="shared" si="62"/>
        <v>1.0053166909071451</v>
      </c>
      <c r="J691" s="20">
        <v>45513</v>
      </c>
      <c r="K691" s="38">
        <v>24386.85</v>
      </c>
      <c r="L691" s="2">
        <v>24419.75</v>
      </c>
      <c r="M691" s="2">
        <v>24311.200000000001</v>
      </c>
      <c r="N691" s="2">
        <v>24367.5</v>
      </c>
      <c r="O691" s="2">
        <v>215129992</v>
      </c>
      <c r="P691" s="2">
        <f t="shared" si="63"/>
        <v>1.0386864037815649E-2</v>
      </c>
      <c r="Q691" s="17">
        <f t="shared" si="64"/>
        <v>1.0386864037815648</v>
      </c>
      <c r="R691" s="5">
        <f t="shared" si="65"/>
        <v>1.0103868640378157</v>
      </c>
    </row>
    <row r="692" spans="1:18" x14ac:dyDescent="0.3">
      <c r="A692" s="20">
        <v>45516</v>
      </c>
      <c r="B692" s="23">
        <v>10250.049999999999</v>
      </c>
      <c r="C692" s="3">
        <v>10289.700000000001</v>
      </c>
      <c r="D692" s="3">
        <v>10118.15</v>
      </c>
      <c r="E692" s="3">
        <v>10185</v>
      </c>
      <c r="F692" s="4">
        <v>40147</v>
      </c>
      <c r="G692" s="2">
        <f t="shared" si="60"/>
        <v>-1.4380274057443713E-2</v>
      </c>
      <c r="H692" s="2">
        <f t="shared" si="61"/>
        <v>-1.4380274057443714</v>
      </c>
      <c r="I692" s="17">
        <f t="shared" si="62"/>
        <v>0.98561972594255631</v>
      </c>
      <c r="J692" s="20">
        <v>45516</v>
      </c>
      <c r="K692" s="38">
        <v>24320.05</v>
      </c>
      <c r="L692" s="2">
        <v>24472.799999999999</v>
      </c>
      <c r="M692" s="2">
        <v>24212.1</v>
      </c>
      <c r="N692" s="2">
        <v>24347</v>
      </c>
      <c r="O692" s="2">
        <v>279925100</v>
      </c>
      <c r="P692" s="2">
        <f t="shared" si="63"/>
        <v>-8.412844977941931E-4</v>
      </c>
      <c r="Q692" s="17">
        <f t="shared" si="64"/>
        <v>-8.4128449779419315E-2</v>
      </c>
      <c r="R692" s="5">
        <f t="shared" si="65"/>
        <v>0.99915871550220581</v>
      </c>
    </row>
    <row r="693" spans="1:18" x14ac:dyDescent="0.3">
      <c r="A693" s="20">
        <v>45517</v>
      </c>
      <c r="B693" s="23">
        <v>10330</v>
      </c>
      <c r="C693" s="3">
        <v>10343.950000000001</v>
      </c>
      <c r="D693" s="3">
        <v>10000</v>
      </c>
      <c r="E693" s="3">
        <v>10063.9</v>
      </c>
      <c r="F693" s="4">
        <v>29943</v>
      </c>
      <c r="G693" s="2">
        <f t="shared" si="60"/>
        <v>-1.1890034364261204E-2</v>
      </c>
      <c r="H693" s="2">
        <f t="shared" si="61"/>
        <v>-1.1890034364261204</v>
      </c>
      <c r="I693" s="17">
        <f t="shared" si="62"/>
        <v>0.98810996563573883</v>
      </c>
      <c r="J693" s="20">
        <v>45517</v>
      </c>
      <c r="K693" s="38">
        <v>24342.35</v>
      </c>
      <c r="L693" s="2">
        <v>24359.95</v>
      </c>
      <c r="M693" s="2">
        <v>24116.5</v>
      </c>
      <c r="N693" s="2">
        <v>24139</v>
      </c>
      <c r="O693" s="2">
        <v>239727640</v>
      </c>
      <c r="P693" s="2">
        <f t="shared" si="63"/>
        <v>-8.5431469996303452E-3</v>
      </c>
      <c r="Q693" s="17">
        <f t="shared" si="64"/>
        <v>-0.85431469996303455</v>
      </c>
      <c r="R693" s="5">
        <f t="shared" si="65"/>
        <v>0.99145685300036968</v>
      </c>
    </row>
    <row r="694" spans="1:18" x14ac:dyDescent="0.3">
      <c r="A694" s="20">
        <v>45518</v>
      </c>
      <c r="B694" s="23">
        <v>10101</v>
      </c>
      <c r="C694" s="3">
        <v>10195</v>
      </c>
      <c r="D694" s="3">
        <v>9967.5499999999993</v>
      </c>
      <c r="E694" s="3">
        <v>10162.549999999999</v>
      </c>
      <c r="F694" s="4">
        <v>82543</v>
      </c>
      <c r="G694" s="2">
        <f t="shared" si="60"/>
        <v>9.8023629010621765E-3</v>
      </c>
      <c r="H694" s="2">
        <f t="shared" si="61"/>
        <v>0.9802362901062176</v>
      </c>
      <c r="I694" s="17">
        <f t="shared" si="62"/>
        <v>1.0098023629010622</v>
      </c>
      <c r="J694" s="20">
        <v>45518</v>
      </c>
      <c r="K694" s="38">
        <v>24184.400000000001</v>
      </c>
      <c r="L694" s="2">
        <v>24196.5</v>
      </c>
      <c r="M694" s="2">
        <v>24099.7</v>
      </c>
      <c r="N694" s="2">
        <v>24143.75</v>
      </c>
      <c r="O694" s="2">
        <v>303254705</v>
      </c>
      <c r="P694" s="2">
        <f t="shared" si="63"/>
        <v>1.9677699987571978E-4</v>
      </c>
      <c r="Q694" s="17">
        <f t="shared" si="64"/>
        <v>1.9677699987571979E-2</v>
      </c>
      <c r="R694" s="5">
        <f t="shared" si="65"/>
        <v>1.0001967769998756</v>
      </c>
    </row>
    <row r="695" spans="1:18" x14ac:dyDescent="0.3">
      <c r="A695" s="20">
        <v>45520</v>
      </c>
      <c r="B695" s="23">
        <v>10243.9</v>
      </c>
      <c r="C695" s="3">
        <v>10510</v>
      </c>
      <c r="D695" s="3">
        <v>10150</v>
      </c>
      <c r="E695" s="3">
        <v>10497.45</v>
      </c>
      <c r="F695" s="4">
        <v>47832</v>
      </c>
      <c r="G695" s="2">
        <f t="shared" si="60"/>
        <v>3.2954327407983375E-2</v>
      </c>
      <c r="H695" s="2">
        <f t="shared" si="61"/>
        <v>3.2954327407983373</v>
      </c>
      <c r="I695" s="17">
        <f t="shared" si="62"/>
        <v>1.0329543274079833</v>
      </c>
      <c r="J695" s="20">
        <v>45520</v>
      </c>
      <c r="K695" s="38">
        <v>24334.85</v>
      </c>
      <c r="L695" s="2">
        <v>24563.9</v>
      </c>
      <c r="M695" s="2">
        <v>24204.5</v>
      </c>
      <c r="N695" s="2">
        <v>24541.15</v>
      </c>
      <c r="O695" s="2">
        <v>271611087</v>
      </c>
      <c r="P695" s="2">
        <f t="shared" si="63"/>
        <v>1.6459746311157191E-2</v>
      </c>
      <c r="Q695" s="17">
        <f t="shared" si="64"/>
        <v>1.6459746311157191</v>
      </c>
      <c r="R695" s="5">
        <f t="shared" si="65"/>
        <v>1.0164597463111571</v>
      </c>
    </row>
    <row r="696" spans="1:18" x14ac:dyDescent="0.3">
      <c r="A696" s="20">
        <v>45523</v>
      </c>
      <c r="B696" s="23">
        <v>10580</v>
      </c>
      <c r="C696" s="3">
        <v>10592.75</v>
      </c>
      <c r="D696" s="3">
        <v>10300</v>
      </c>
      <c r="E696" s="3">
        <v>10387.25</v>
      </c>
      <c r="F696" s="4">
        <v>31244</v>
      </c>
      <c r="G696" s="2">
        <f t="shared" si="60"/>
        <v>-1.0497787557930804E-2</v>
      </c>
      <c r="H696" s="2">
        <f t="shared" si="61"/>
        <v>-1.0497787557930804</v>
      </c>
      <c r="I696" s="17">
        <f t="shared" si="62"/>
        <v>0.98950221244206915</v>
      </c>
      <c r="J696" s="20">
        <v>45523</v>
      </c>
      <c r="K696" s="38">
        <v>24636.35</v>
      </c>
      <c r="L696" s="2">
        <v>24638.799999999999</v>
      </c>
      <c r="M696" s="2">
        <v>24522.95</v>
      </c>
      <c r="N696" s="2">
        <v>24572.65</v>
      </c>
      <c r="O696" s="2">
        <v>243645503</v>
      </c>
      <c r="P696" s="2">
        <f t="shared" si="63"/>
        <v>1.2835584314508488E-3</v>
      </c>
      <c r="Q696" s="17">
        <f t="shared" si="64"/>
        <v>0.12835584314508489</v>
      </c>
      <c r="R696" s="5">
        <f t="shared" si="65"/>
        <v>1.0012835584314508</v>
      </c>
    </row>
    <row r="697" spans="1:18" x14ac:dyDescent="0.3">
      <c r="A697" s="20">
        <v>45524</v>
      </c>
      <c r="B697" s="23">
        <v>10387.25</v>
      </c>
      <c r="C697" s="3">
        <v>10515.65</v>
      </c>
      <c r="D697" s="3">
        <v>10251</v>
      </c>
      <c r="E697" s="3">
        <v>10465.1</v>
      </c>
      <c r="F697" s="4">
        <v>25902</v>
      </c>
      <c r="G697" s="2">
        <f t="shared" si="60"/>
        <v>7.4947652169727657E-3</v>
      </c>
      <c r="H697" s="2">
        <f t="shared" si="61"/>
        <v>0.74947652169727652</v>
      </c>
      <c r="I697" s="17">
        <f t="shared" si="62"/>
        <v>1.0074947652169728</v>
      </c>
      <c r="J697" s="20">
        <v>45524</v>
      </c>
      <c r="K697" s="38">
        <v>24648.9</v>
      </c>
      <c r="L697" s="2">
        <v>24734.3</v>
      </c>
      <c r="M697" s="2">
        <v>24607.200000000001</v>
      </c>
      <c r="N697" s="2">
        <v>24698.85</v>
      </c>
      <c r="O697" s="2">
        <v>238318940</v>
      </c>
      <c r="P697" s="2">
        <f t="shared" si="63"/>
        <v>5.135791215029599E-3</v>
      </c>
      <c r="Q697" s="17">
        <f t="shared" si="64"/>
        <v>0.51357912150295992</v>
      </c>
      <c r="R697" s="5">
        <f t="shared" si="65"/>
        <v>1.0051357912150296</v>
      </c>
    </row>
    <row r="698" spans="1:18" x14ac:dyDescent="0.3">
      <c r="A698" s="20">
        <v>45525</v>
      </c>
      <c r="B698" s="23">
        <v>10499.95</v>
      </c>
      <c r="C698" s="3">
        <v>10499.95</v>
      </c>
      <c r="D698" s="3">
        <v>10200</v>
      </c>
      <c r="E698" s="3">
        <v>10254.549999999999</v>
      </c>
      <c r="F698" s="4">
        <v>27442</v>
      </c>
      <c r="G698" s="2">
        <f t="shared" si="60"/>
        <v>-2.0119253518838909E-2</v>
      </c>
      <c r="H698" s="2">
        <f t="shared" si="61"/>
        <v>-2.0119253518838911</v>
      </c>
      <c r="I698" s="17">
        <f t="shared" si="62"/>
        <v>0.97988074648116108</v>
      </c>
      <c r="J698" s="20">
        <v>45525</v>
      </c>
      <c r="K698" s="38">
        <v>24680.55</v>
      </c>
      <c r="L698" s="2">
        <v>24787.95</v>
      </c>
      <c r="M698" s="2">
        <v>24654.5</v>
      </c>
      <c r="N698" s="2">
        <v>24770.2</v>
      </c>
      <c r="O698" s="2">
        <v>257114212</v>
      </c>
      <c r="P698" s="2">
        <f t="shared" si="63"/>
        <v>2.8887984663254437E-3</v>
      </c>
      <c r="Q698" s="17">
        <f t="shared" si="64"/>
        <v>0.28887984663254435</v>
      </c>
      <c r="R698" s="5">
        <f t="shared" si="65"/>
        <v>1.0028887984663255</v>
      </c>
    </row>
    <row r="699" spans="1:18" x14ac:dyDescent="0.3">
      <c r="A699" s="20">
        <v>45526</v>
      </c>
      <c r="B699" s="23">
        <v>10330</v>
      </c>
      <c r="C699" s="3">
        <v>10499.95</v>
      </c>
      <c r="D699" s="3">
        <v>10254.049999999999</v>
      </c>
      <c r="E699" s="3">
        <v>10395.5</v>
      </c>
      <c r="F699" s="4">
        <v>31174</v>
      </c>
      <c r="G699" s="2">
        <f t="shared" si="60"/>
        <v>1.3745118020781091E-2</v>
      </c>
      <c r="H699" s="2">
        <f t="shared" si="61"/>
        <v>1.3745118020781091</v>
      </c>
      <c r="I699" s="17">
        <f t="shared" si="62"/>
        <v>1.013745118020781</v>
      </c>
      <c r="J699" s="20">
        <v>45526</v>
      </c>
      <c r="K699" s="38">
        <v>24863.4</v>
      </c>
      <c r="L699" s="2">
        <v>24867.35</v>
      </c>
      <c r="M699" s="2">
        <v>24784.45</v>
      </c>
      <c r="N699" s="2">
        <v>24811.5</v>
      </c>
      <c r="O699" s="2">
        <v>220345125</v>
      </c>
      <c r="P699" s="2">
        <f t="shared" si="63"/>
        <v>1.6673260611540994E-3</v>
      </c>
      <c r="Q699" s="17">
        <f t="shared" si="64"/>
        <v>0.16673260611540994</v>
      </c>
      <c r="R699" s="5">
        <f t="shared" si="65"/>
        <v>1.0016673260611542</v>
      </c>
    </row>
    <row r="700" spans="1:18" x14ac:dyDescent="0.3">
      <c r="A700" s="20">
        <v>45527</v>
      </c>
      <c r="B700" s="23">
        <v>10493.5</v>
      </c>
      <c r="C700" s="3">
        <v>10696</v>
      </c>
      <c r="D700" s="3">
        <v>10401</v>
      </c>
      <c r="E700" s="3">
        <v>10622.8</v>
      </c>
      <c r="F700" s="4">
        <v>57001</v>
      </c>
      <c r="G700" s="2">
        <f t="shared" si="60"/>
        <v>2.1865230147659974E-2</v>
      </c>
      <c r="H700" s="2">
        <f t="shared" si="61"/>
        <v>2.1865230147659975</v>
      </c>
      <c r="I700" s="17">
        <f t="shared" si="62"/>
        <v>1.0218652301476601</v>
      </c>
      <c r="J700" s="20">
        <v>45527</v>
      </c>
      <c r="K700" s="38">
        <v>24845.4</v>
      </c>
      <c r="L700" s="2">
        <v>24858.400000000001</v>
      </c>
      <c r="M700" s="2">
        <v>24771.65</v>
      </c>
      <c r="N700" s="2">
        <v>24823.15</v>
      </c>
      <c r="O700" s="2">
        <v>206800655</v>
      </c>
      <c r="P700" s="2">
        <f t="shared" si="63"/>
        <v>4.6954033411931789E-4</v>
      </c>
      <c r="Q700" s="17">
        <f t="shared" si="64"/>
        <v>4.6954033411931786E-2</v>
      </c>
      <c r="R700" s="5">
        <f t="shared" si="65"/>
        <v>1.0004695403341193</v>
      </c>
    </row>
    <row r="701" spans="1:18" x14ac:dyDescent="0.3">
      <c r="A701" s="20">
        <v>45530</v>
      </c>
      <c r="B701" s="23">
        <v>10685</v>
      </c>
      <c r="C701" s="3">
        <v>10739.95</v>
      </c>
      <c r="D701" s="3">
        <v>10500</v>
      </c>
      <c r="E701" s="3">
        <v>10522.5</v>
      </c>
      <c r="F701" s="4">
        <v>36537</v>
      </c>
      <c r="G701" s="2">
        <f t="shared" si="60"/>
        <v>-9.4419550401023539E-3</v>
      </c>
      <c r="H701" s="2">
        <f t="shared" si="61"/>
        <v>-0.94419550401023544</v>
      </c>
      <c r="I701" s="17">
        <f t="shared" si="62"/>
        <v>0.99055804495989763</v>
      </c>
      <c r="J701" s="20">
        <v>45530</v>
      </c>
      <c r="K701" s="38">
        <v>24906.1</v>
      </c>
      <c r="L701" s="2">
        <v>25043.8</v>
      </c>
      <c r="M701" s="2">
        <v>24874.7</v>
      </c>
      <c r="N701" s="2">
        <v>25010.6</v>
      </c>
      <c r="O701" s="2">
        <v>210266456</v>
      </c>
      <c r="P701" s="2">
        <f t="shared" si="63"/>
        <v>7.5514187361393325E-3</v>
      </c>
      <c r="Q701" s="17">
        <f t="shared" si="64"/>
        <v>0.75514187361393326</v>
      </c>
      <c r="R701" s="5">
        <f t="shared" si="65"/>
        <v>1.0075514187361394</v>
      </c>
    </row>
    <row r="702" spans="1:18" x14ac:dyDescent="0.3">
      <c r="A702" s="20">
        <v>45531</v>
      </c>
      <c r="B702" s="23">
        <v>10510.05</v>
      </c>
      <c r="C702" s="3">
        <v>10739</v>
      </c>
      <c r="D702" s="3">
        <v>10400</v>
      </c>
      <c r="E702" s="3">
        <v>10454.549999999999</v>
      </c>
      <c r="F702" s="4">
        <v>74214</v>
      </c>
      <c r="G702" s="2">
        <f t="shared" si="60"/>
        <v>-6.4575908766928702E-3</v>
      </c>
      <c r="H702" s="2">
        <f t="shared" si="61"/>
        <v>-0.64575908766928702</v>
      </c>
      <c r="I702" s="17">
        <f t="shared" si="62"/>
        <v>0.99354240912330716</v>
      </c>
      <c r="J702" s="20">
        <v>45531</v>
      </c>
      <c r="K702" s="38">
        <v>25024.799999999999</v>
      </c>
      <c r="L702" s="2">
        <v>25073.1</v>
      </c>
      <c r="M702" s="2">
        <v>24973.65</v>
      </c>
      <c r="N702" s="2">
        <v>25017.75</v>
      </c>
      <c r="O702" s="2">
        <v>223346636</v>
      </c>
      <c r="P702" s="2">
        <f t="shared" si="63"/>
        <v>2.8587878739420311E-4</v>
      </c>
      <c r="Q702" s="17">
        <f t="shared" si="64"/>
        <v>2.858787873942031E-2</v>
      </c>
      <c r="R702" s="5">
        <f t="shared" si="65"/>
        <v>1.0002858787873943</v>
      </c>
    </row>
    <row r="703" spans="1:18" x14ac:dyDescent="0.3">
      <c r="A703" s="20">
        <v>45532</v>
      </c>
      <c r="B703" s="23">
        <v>10480</v>
      </c>
      <c r="C703" s="3">
        <v>10588</v>
      </c>
      <c r="D703" s="3">
        <v>10303.75</v>
      </c>
      <c r="E703" s="3">
        <v>10398.049999999999</v>
      </c>
      <c r="F703" s="4">
        <v>32638</v>
      </c>
      <c r="G703" s="2">
        <f t="shared" si="60"/>
        <v>-5.4043454763715321E-3</v>
      </c>
      <c r="H703" s="2">
        <f t="shared" si="61"/>
        <v>-0.54043454763715326</v>
      </c>
      <c r="I703" s="17">
        <f t="shared" si="62"/>
        <v>0.99459565452362841</v>
      </c>
      <c r="J703" s="20">
        <v>45532</v>
      </c>
      <c r="K703" s="38">
        <v>25030.799999999999</v>
      </c>
      <c r="L703" s="2">
        <v>25129.599999999999</v>
      </c>
      <c r="M703" s="2">
        <v>24964.65</v>
      </c>
      <c r="N703" s="2">
        <v>25052.35</v>
      </c>
      <c r="O703" s="2">
        <v>220419448</v>
      </c>
      <c r="P703" s="2">
        <f t="shared" si="63"/>
        <v>1.3830180571793446E-3</v>
      </c>
      <c r="Q703" s="17">
        <f t="shared" si="64"/>
        <v>0.13830180571793446</v>
      </c>
      <c r="R703" s="5">
        <f t="shared" si="65"/>
        <v>1.0013830180571794</v>
      </c>
    </row>
    <row r="704" spans="1:18" x14ac:dyDescent="0.3">
      <c r="A704" s="20">
        <v>45533</v>
      </c>
      <c r="B704" s="23">
        <v>10398</v>
      </c>
      <c r="C704" s="3">
        <v>10548.85</v>
      </c>
      <c r="D704" s="3">
        <v>10155</v>
      </c>
      <c r="E704" s="3">
        <v>10407.65</v>
      </c>
      <c r="F704" s="4">
        <v>67802</v>
      </c>
      <c r="G704" s="2">
        <f t="shared" si="60"/>
        <v>9.2325003245804398E-4</v>
      </c>
      <c r="H704" s="2">
        <f t="shared" si="61"/>
        <v>9.2325003245804393E-2</v>
      </c>
      <c r="I704" s="17">
        <f t="shared" si="62"/>
        <v>1.0009232500324581</v>
      </c>
      <c r="J704" s="20">
        <v>45533</v>
      </c>
      <c r="K704" s="38">
        <v>25035.3</v>
      </c>
      <c r="L704" s="2">
        <v>25192.9</v>
      </c>
      <c r="M704" s="2">
        <v>24998.5</v>
      </c>
      <c r="N704" s="2">
        <v>25151.95</v>
      </c>
      <c r="O704" s="2">
        <v>353993900</v>
      </c>
      <c r="P704" s="2">
        <f t="shared" si="63"/>
        <v>3.9756749366826744E-3</v>
      </c>
      <c r="Q704" s="17">
        <f t="shared" si="64"/>
        <v>0.39756749366826744</v>
      </c>
      <c r="R704" s="5">
        <f t="shared" si="65"/>
        <v>1.0039756749366826</v>
      </c>
    </row>
    <row r="705" spans="1:18" x14ac:dyDescent="0.3">
      <c r="A705" s="20">
        <v>45534</v>
      </c>
      <c r="B705" s="23">
        <v>10490</v>
      </c>
      <c r="C705" s="3">
        <v>10935</v>
      </c>
      <c r="D705" s="3">
        <v>10407.65</v>
      </c>
      <c r="E705" s="3">
        <v>10729</v>
      </c>
      <c r="F705" s="4">
        <v>161562</v>
      </c>
      <c r="G705" s="2">
        <f t="shared" si="60"/>
        <v>3.0876326548260211E-2</v>
      </c>
      <c r="H705" s="2">
        <f t="shared" si="61"/>
        <v>3.0876326548260211</v>
      </c>
      <c r="I705" s="17">
        <f t="shared" si="62"/>
        <v>1.0308763265482601</v>
      </c>
      <c r="J705" s="20">
        <v>45534</v>
      </c>
      <c r="K705" s="38">
        <v>25249.7</v>
      </c>
      <c r="L705" s="2">
        <v>25268.35</v>
      </c>
      <c r="M705" s="2">
        <v>25199.4</v>
      </c>
      <c r="N705" s="2">
        <v>25235.9</v>
      </c>
      <c r="O705" s="2">
        <v>638166179</v>
      </c>
      <c r="P705" s="2">
        <f t="shared" si="63"/>
        <v>3.3377133780880101E-3</v>
      </c>
      <c r="Q705" s="17">
        <f t="shared" si="64"/>
        <v>0.33377133780880103</v>
      </c>
      <c r="R705" s="5">
        <f t="shared" si="65"/>
        <v>1.0033377133780881</v>
      </c>
    </row>
    <row r="706" spans="1:18" x14ac:dyDescent="0.3">
      <c r="A706" s="20">
        <v>45537</v>
      </c>
      <c r="B706" s="23">
        <v>10729</v>
      </c>
      <c r="C706" s="3">
        <v>11130.9</v>
      </c>
      <c r="D706" s="3">
        <v>10627.5</v>
      </c>
      <c r="E706" s="3">
        <v>11068.05</v>
      </c>
      <c r="F706" s="4">
        <v>68919</v>
      </c>
      <c r="G706" s="2">
        <f t="shared" si="60"/>
        <v>3.1601267592506227E-2</v>
      </c>
      <c r="H706" s="2">
        <f t="shared" si="61"/>
        <v>3.1601267592506228</v>
      </c>
      <c r="I706" s="17">
        <f t="shared" si="62"/>
        <v>1.0316012675925061</v>
      </c>
      <c r="J706" s="20">
        <v>45537</v>
      </c>
      <c r="K706" s="38">
        <v>25333.599999999999</v>
      </c>
      <c r="L706" s="2">
        <v>25333.65</v>
      </c>
      <c r="M706" s="2">
        <v>25235.5</v>
      </c>
      <c r="N706" s="2">
        <v>25278.7</v>
      </c>
      <c r="O706" s="2">
        <v>222815249</v>
      </c>
      <c r="P706" s="2">
        <f t="shared" si="63"/>
        <v>1.6959965763059478E-3</v>
      </c>
      <c r="Q706" s="17">
        <f t="shared" si="64"/>
        <v>0.16959965763059479</v>
      </c>
      <c r="R706" s="5">
        <f t="shared" si="65"/>
        <v>1.0016959965763059</v>
      </c>
    </row>
    <row r="707" spans="1:18" x14ac:dyDescent="0.3">
      <c r="A707" s="20">
        <v>45538</v>
      </c>
      <c r="B707" s="23">
        <v>11175</v>
      </c>
      <c r="C707" s="3">
        <v>11201.05</v>
      </c>
      <c r="D707" s="3">
        <v>10800</v>
      </c>
      <c r="E707" s="3">
        <v>10876.85</v>
      </c>
      <c r="F707" s="4">
        <v>39011</v>
      </c>
      <c r="G707" s="2">
        <f t="shared" si="60"/>
        <v>-1.7274949065101703E-2</v>
      </c>
      <c r="H707" s="2">
        <f t="shared" si="61"/>
        <v>-1.7274949065101703</v>
      </c>
      <c r="I707" s="17">
        <f t="shared" si="62"/>
        <v>0.98272505093489826</v>
      </c>
      <c r="J707" s="20">
        <v>45538</v>
      </c>
      <c r="K707" s="38">
        <v>25313.4</v>
      </c>
      <c r="L707" s="2">
        <v>25321.7</v>
      </c>
      <c r="M707" s="2">
        <v>25235.8</v>
      </c>
      <c r="N707" s="2">
        <v>25279.85</v>
      </c>
      <c r="O707" s="2">
        <v>212131921</v>
      </c>
      <c r="P707" s="2">
        <f t="shared" si="63"/>
        <v>4.5492845755431141E-5</v>
      </c>
      <c r="Q707" s="17">
        <f t="shared" si="64"/>
        <v>4.5492845755431138E-3</v>
      </c>
      <c r="R707" s="5">
        <f t="shared" si="65"/>
        <v>1.0000454928457554</v>
      </c>
    </row>
    <row r="708" spans="1:18" x14ac:dyDescent="0.3">
      <c r="A708" s="20">
        <v>45539</v>
      </c>
      <c r="B708" s="23">
        <v>10765.55</v>
      </c>
      <c r="C708" s="3">
        <v>11091.2</v>
      </c>
      <c r="D708" s="3">
        <v>10713.6</v>
      </c>
      <c r="E708" s="3">
        <v>11040.45</v>
      </c>
      <c r="F708" s="4">
        <v>32362</v>
      </c>
      <c r="G708" s="2">
        <f t="shared" si="60"/>
        <v>1.5041119441750172E-2</v>
      </c>
      <c r="H708" s="2">
        <f t="shared" si="61"/>
        <v>1.5041119441750173</v>
      </c>
      <c r="I708" s="17">
        <f t="shared" si="62"/>
        <v>1.0150411194417501</v>
      </c>
      <c r="J708" s="20">
        <v>45539</v>
      </c>
      <c r="K708" s="38">
        <v>25089.95</v>
      </c>
      <c r="L708" s="2">
        <v>25216</v>
      </c>
      <c r="M708" s="2">
        <v>25083.8</v>
      </c>
      <c r="N708" s="2">
        <v>25198.7</v>
      </c>
      <c r="O708" s="2">
        <v>253788501</v>
      </c>
      <c r="P708" s="2">
        <f t="shared" si="63"/>
        <v>-3.2100665154262318E-3</v>
      </c>
      <c r="Q708" s="17">
        <f t="shared" si="64"/>
        <v>-0.3210066515426232</v>
      </c>
      <c r="R708" s="5">
        <f t="shared" si="65"/>
        <v>0.99678993348457379</v>
      </c>
    </row>
    <row r="709" spans="1:18" x14ac:dyDescent="0.3">
      <c r="A709" s="20">
        <v>45540</v>
      </c>
      <c r="B709" s="23">
        <v>11040.45</v>
      </c>
      <c r="C709" s="3">
        <v>11164.35</v>
      </c>
      <c r="D709" s="3">
        <v>10801</v>
      </c>
      <c r="E709" s="3">
        <v>10880.35</v>
      </c>
      <c r="F709" s="4">
        <v>40228</v>
      </c>
      <c r="G709" s="2">
        <f t="shared" ref="G709:G748" si="66">(E709-E708)/E708</f>
        <v>-1.450122051184511E-2</v>
      </c>
      <c r="H709" s="2">
        <f t="shared" ref="H709:H748" si="67">G709*100</f>
        <v>-1.450122051184511</v>
      </c>
      <c r="I709" s="17">
        <f t="shared" ref="I709:I748" si="68">1+G709</f>
        <v>0.9854987794881549</v>
      </c>
      <c r="J709" s="20">
        <v>45540</v>
      </c>
      <c r="K709" s="38">
        <v>25250.5</v>
      </c>
      <c r="L709" s="2">
        <v>25275.45</v>
      </c>
      <c r="M709" s="2">
        <v>25127.75</v>
      </c>
      <c r="N709" s="2">
        <v>25145.1</v>
      </c>
      <c r="O709" s="2">
        <v>222242223</v>
      </c>
      <c r="P709" s="2">
        <f t="shared" ref="P709:P748" si="69">(N709-N708)/N708</f>
        <v>-2.1270938580165715E-3</v>
      </c>
      <c r="Q709" s="17">
        <f t="shared" ref="Q709:Q748" si="70">P709*100</f>
        <v>-0.21270938580165716</v>
      </c>
      <c r="R709" s="5">
        <f t="shared" ref="R709:R748" si="71">1+P709</f>
        <v>0.99787290614198343</v>
      </c>
    </row>
    <row r="710" spans="1:18" x14ac:dyDescent="0.3">
      <c r="A710" s="20">
        <v>45541</v>
      </c>
      <c r="B710" s="23">
        <v>10879.95</v>
      </c>
      <c r="C710" s="3">
        <v>11195</v>
      </c>
      <c r="D710" s="3">
        <v>10806.45</v>
      </c>
      <c r="E710" s="3">
        <v>11032.85</v>
      </c>
      <c r="F710" s="4">
        <v>69775</v>
      </c>
      <c r="G710" s="2">
        <f t="shared" si="66"/>
        <v>1.4016093232294916E-2</v>
      </c>
      <c r="H710" s="2">
        <f t="shared" si="67"/>
        <v>1.4016093232294917</v>
      </c>
      <c r="I710" s="17">
        <f t="shared" si="68"/>
        <v>1.014016093232295</v>
      </c>
      <c r="J710" s="20">
        <v>45541</v>
      </c>
      <c r="K710" s="38">
        <v>25093.7</v>
      </c>
      <c r="L710" s="2">
        <v>25168.75</v>
      </c>
      <c r="M710" s="2">
        <v>24801.3</v>
      </c>
      <c r="N710" s="2">
        <v>24852.15</v>
      </c>
      <c r="O710" s="2">
        <v>311671856</v>
      </c>
      <c r="P710" s="2">
        <f t="shared" si="69"/>
        <v>-1.1650381187587128E-2</v>
      </c>
      <c r="Q710" s="17">
        <f t="shared" si="70"/>
        <v>-1.1650381187587127</v>
      </c>
      <c r="R710" s="5">
        <f t="shared" si="71"/>
        <v>0.9883496188124129</v>
      </c>
    </row>
    <row r="711" spans="1:18" x14ac:dyDescent="0.3">
      <c r="A711" s="20">
        <v>45544</v>
      </c>
      <c r="B711" s="23">
        <v>11000</v>
      </c>
      <c r="C711" s="3">
        <v>11044</v>
      </c>
      <c r="D711" s="3">
        <v>10806.85</v>
      </c>
      <c r="E711" s="3">
        <v>10881.5</v>
      </c>
      <c r="F711" s="4">
        <v>55312</v>
      </c>
      <c r="G711" s="2">
        <f t="shared" si="66"/>
        <v>-1.3718123603602002E-2</v>
      </c>
      <c r="H711" s="2">
        <f t="shared" si="67"/>
        <v>-1.3718123603602002</v>
      </c>
      <c r="I711" s="17">
        <f t="shared" si="68"/>
        <v>0.98628187639639797</v>
      </c>
      <c r="J711" s="20">
        <v>45544</v>
      </c>
      <c r="K711" s="38">
        <v>24823.4</v>
      </c>
      <c r="L711" s="2">
        <v>24957.5</v>
      </c>
      <c r="M711" s="2">
        <v>24753.15</v>
      </c>
      <c r="N711" s="2">
        <v>24936.400000000001</v>
      </c>
      <c r="O711" s="2">
        <v>254367252</v>
      </c>
      <c r="P711" s="2">
        <f t="shared" si="69"/>
        <v>3.3900487482974306E-3</v>
      </c>
      <c r="Q711" s="17">
        <f t="shared" si="70"/>
        <v>0.33900487482974306</v>
      </c>
      <c r="R711" s="5">
        <f t="shared" si="71"/>
        <v>1.0033900487482974</v>
      </c>
    </row>
    <row r="712" spans="1:18" x14ac:dyDescent="0.3">
      <c r="A712" s="20">
        <v>45545</v>
      </c>
      <c r="B712" s="23">
        <v>10908.8</v>
      </c>
      <c r="C712" s="3">
        <v>11100</v>
      </c>
      <c r="D712" s="3">
        <v>10750</v>
      </c>
      <c r="E712" s="3">
        <v>10815.2</v>
      </c>
      <c r="F712" s="4">
        <v>50267</v>
      </c>
      <c r="G712" s="2">
        <f t="shared" si="66"/>
        <v>-6.0929099848365826E-3</v>
      </c>
      <c r="H712" s="2">
        <f t="shared" si="67"/>
        <v>-0.60929099848365831</v>
      </c>
      <c r="I712" s="17">
        <f t="shared" si="68"/>
        <v>0.99390709001516342</v>
      </c>
      <c r="J712" s="20">
        <v>45545</v>
      </c>
      <c r="K712" s="38">
        <v>24999.4</v>
      </c>
      <c r="L712" s="2">
        <v>25130.5</v>
      </c>
      <c r="M712" s="2">
        <v>24896.799999999999</v>
      </c>
      <c r="N712" s="2">
        <v>25041.1</v>
      </c>
      <c r="O712" s="2">
        <v>251274802</v>
      </c>
      <c r="P712" s="2">
        <f t="shared" si="69"/>
        <v>4.1986814455974835E-3</v>
      </c>
      <c r="Q712" s="17">
        <f t="shared" si="70"/>
        <v>0.41986814455974836</v>
      </c>
      <c r="R712" s="5">
        <f t="shared" si="71"/>
        <v>1.0041986814455974</v>
      </c>
    </row>
    <row r="713" spans="1:18" x14ac:dyDescent="0.3">
      <c r="A713" s="20">
        <v>45546</v>
      </c>
      <c r="B713" s="23">
        <v>10828</v>
      </c>
      <c r="C713" s="3">
        <v>11151</v>
      </c>
      <c r="D713" s="3">
        <v>10763.55</v>
      </c>
      <c r="E713" s="3">
        <v>11005.35</v>
      </c>
      <c r="F713" s="4">
        <v>71231</v>
      </c>
      <c r="G713" s="2">
        <f t="shared" si="66"/>
        <v>1.7581736814853133E-2</v>
      </c>
      <c r="H713" s="2">
        <f t="shared" si="67"/>
        <v>1.7581736814853133</v>
      </c>
      <c r="I713" s="17">
        <f t="shared" si="68"/>
        <v>1.0175817368148532</v>
      </c>
      <c r="J713" s="20">
        <v>45546</v>
      </c>
      <c r="K713" s="38">
        <v>25034</v>
      </c>
      <c r="L713" s="2">
        <v>25113.7</v>
      </c>
      <c r="M713" s="2">
        <v>24885.15</v>
      </c>
      <c r="N713" s="2">
        <v>24918.45</v>
      </c>
      <c r="O713" s="2">
        <v>279229206</v>
      </c>
      <c r="P713" s="2">
        <f t="shared" si="69"/>
        <v>-4.8979477738596879E-3</v>
      </c>
      <c r="Q713" s="17">
        <f t="shared" si="70"/>
        <v>-0.48979477738596877</v>
      </c>
      <c r="R713" s="5">
        <f t="shared" si="71"/>
        <v>0.99510205222614034</v>
      </c>
    </row>
    <row r="714" spans="1:18" x14ac:dyDescent="0.3">
      <c r="A714" s="20">
        <v>45547</v>
      </c>
      <c r="B714" s="23">
        <v>11055.05</v>
      </c>
      <c r="C714" s="3">
        <v>11298.85</v>
      </c>
      <c r="D714" s="3">
        <v>10910</v>
      </c>
      <c r="E714" s="3">
        <v>11114.2</v>
      </c>
      <c r="F714" s="4">
        <v>54649</v>
      </c>
      <c r="G714" s="2">
        <f t="shared" si="66"/>
        <v>9.8906440958261531E-3</v>
      </c>
      <c r="H714" s="2">
        <f t="shared" si="67"/>
        <v>0.98906440958261532</v>
      </c>
      <c r="I714" s="17">
        <f t="shared" si="68"/>
        <v>1.0098906440958262</v>
      </c>
      <c r="J714" s="20">
        <v>45547</v>
      </c>
      <c r="K714" s="38">
        <v>25059.65</v>
      </c>
      <c r="L714" s="2">
        <v>25433.35</v>
      </c>
      <c r="M714" s="2">
        <v>24941.45</v>
      </c>
      <c r="N714" s="2">
        <v>25388.9</v>
      </c>
      <c r="O714" s="2">
        <v>380069653</v>
      </c>
      <c r="P714" s="2">
        <f t="shared" si="69"/>
        <v>1.8879585206945083E-2</v>
      </c>
      <c r="Q714" s="17">
        <f t="shared" si="70"/>
        <v>1.8879585206945084</v>
      </c>
      <c r="R714" s="5">
        <f t="shared" si="71"/>
        <v>1.018879585206945</v>
      </c>
    </row>
    <row r="715" spans="1:18" x14ac:dyDescent="0.3">
      <c r="A715" s="20">
        <v>45548</v>
      </c>
      <c r="B715" s="23">
        <v>11090</v>
      </c>
      <c r="C715" s="3">
        <v>11250</v>
      </c>
      <c r="D715" s="3">
        <v>11025</v>
      </c>
      <c r="E715" s="3">
        <v>11106.1</v>
      </c>
      <c r="F715" s="4">
        <v>64456</v>
      </c>
      <c r="G715" s="2">
        <f t="shared" si="66"/>
        <v>-7.2879739432441047E-4</v>
      </c>
      <c r="H715" s="2">
        <f t="shared" si="67"/>
        <v>-7.287973943244104E-2</v>
      </c>
      <c r="I715" s="17">
        <f t="shared" si="68"/>
        <v>0.99927120260567559</v>
      </c>
      <c r="J715" s="20">
        <v>45548</v>
      </c>
      <c r="K715" s="38">
        <v>25430.45</v>
      </c>
      <c r="L715" s="2">
        <v>25430.5</v>
      </c>
      <c r="M715" s="2">
        <v>25292.45</v>
      </c>
      <c r="N715" s="2">
        <v>25356.5</v>
      </c>
      <c r="O715" s="2">
        <v>250781898</v>
      </c>
      <c r="P715" s="2">
        <f t="shared" si="69"/>
        <v>-1.2761482380095812E-3</v>
      </c>
      <c r="Q715" s="17">
        <f t="shared" si="70"/>
        <v>-0.12761482380095812</v>
      </c>
      <c r="R715" s="5">
        <f t="shared" si="71"/>
        <v>0.99872385176199041</v>
      </c>
    </row>
    <row r="716" spans="1:18" x14ac:dyDescent="0.3">
      <c r="A716" s="20">
        <v>45551</v>
      </c>
      <c r="B716" s="23">
        <v>11194.95</v>
      </c>
      <c r="C716" s="3">
        <v>11195.4</v>
      </c>
      <c r="D716" s="3">
        <v>10679</v>
      </c>
      <c r="E716" s="3">
        <v>10767.3</v>
      </c>
      <c r="F716" s="4">
        <v>40540</v>
      </c>
      <c r="G716" s="2">
        <f t="shared" si="66"/>
        <v>-3.05057580969018E-2</v>
      </c>
      <c r="H716" s="2">
        <f t="shared" si="67"/>
        <v>-3.0505758096901801</v>
      </c>
      <c r="I716" s="17">
        <f t="shared" si="68"/>
        <v>0.96949424190309819</v>
      </c>
      <c r="J716" s="20">
        <v>45551</v>
      </c>
      <c r="K716" s="38">
        <v>25406.65</v>
      </c>
      <c r="L716" s="2">
        <v>25445.7</v>
      </c>
      <c r="M716" s="2">
        <v>25336.2</v>
      </c>
      <c r="N716" s="2">
        <v>25383.75</v>
      </c>
      <c r="O716" s="2">
        <v>168694880</v>
      </c>
      <c r="P716" s="2">
        <f t="shared" si="69"/>
        <v>1.0746751326089958E-3</v>
      </c>
      <c r="Q716" s="17">
        <f t="shared" si="70"/>
        <v>0.10746751326089958</v>
      </c>
      <c r="R716" s="5">
        <f t="shared" si="71"/>
        <v>1.0010746751326089</v>
      </c>
    </row>
    <row r="717" spans="1:18" x14ac:dyDescent="0.3">
      <c r="A717" s="20">
        <v>45552</v>
      </c>
      <c r="B717" s="23">
        <v>10836.9</v>
      </c>
      <c r="C717" s="3">
        <v>10914.95</v>
      </c>
      <c r="D717" s="3">
        <v>10717.1</v>
      </c>
      <c r="E717" s="3">
        <v>10792.35</v>
      </c>
      <c r="F717" s="4">
        <v>46589</v>
      </c>
      <c r="G717" s="2">
        <f t="shared" si="66"/>
        <v>2.3264885347302569E-3</v>
      </c>
      <c r="H717" s="2">
        <f t="shared" si="67"/>
        <v>0.23264885347302569</v>
      </c>
      <c r="I717" s="17">
        <f t="shared" si="68"/>
        <v>1.0023264885347303</v>
      </c>
      <c r="J717" s="20">
        <v>45552</v>
      </c>
      <c r="K717" s="38">
        <v>25416.9</v>
      </c>
      <c r="L717" s="2">
        <v>25441.65</v>
      </c>
      <c r="M717" s="2">
        <v>25352.25</v>
      </c>
      <c r="N717" s="2">
        <v>25418.55</v>
      </c>
      <c r="O717" s="2">
        <v>215956868</v>
      </c>
      <c r="P717" s="2">
        <f t="shared" si="69"/>
        <v>1.3709558280395637E-3</v>
      </c>
      <c r="Q717" s="17">
        <f t="shared" si="70"/>
        <v>0.13709558280395637</v>
      </c>
      <c r="R717" s="5">
        <f t="shared" si="71"/>
        <v>1.0013709558280395</v>
      </c>
    </row>
    <row r="718" spans="1:18" x14ac:dyDescent="0.3">
      <c r="A718" s="20">
        <v>45553</v>
      </c>
      <c r="B718" s="23">
        <v>10879.95</v>
      </c>
      <c r="C718" s="3">
        <v>10879.95</v>
      </c>
      <c r="D718" s="3">
        <v>10510.6</v>
      </c>
      <c r="E718" s="3">
        <v>10741.25</v>
      </c>
      <c r="F718" s="4">
        <v>26661</v>
      </c>
      <c r="G718" s="2">
        <f t="shared" si="66"/>
        <v>-4.7348353231687597E-3</v>
      </c>
      <c r="H718" s="2">
        <f t="shared" si="67"/>
        <v>-0.47348353231687595</v>
      </c>
      <c r="I718" s="17">
        <f t="shared" si="68"/>
        <v>0.99526516467683124</v>
      </c>
      <c r="J718" s="20">
        <v>45553</v>
      </c>
      <c r="K718" s="38">
        <v>25402.400000000001</v>
      </c>
      <c r="L718" s="2">
        <v>25482.2</v>
      </c>
      <c r="M718" s="2">
        <v>25285.55</v>
      </c>
      <c r="N718" s="2">
        <v>25377.55</v>
      </c>
      <c r="O718" s="2">
        <v>215727159</v>
      </c>
      <c r="P718" s="2">
        <f t="shared" si="69"/>
        <v>-1.612995233795791E-3</v>
      </c>
      <c r="Q718" s="17">
        <f t="shared" si="70"/>
        <v>-0.16129952337957909</v>
      </c>
      <c r="R718" s="5">
        <f t="shared" si="71"/>
        <v>0.99838700476620423</v>
      </c>
    </row>
    <row r="719" spans="1:18" x14ac:dyDescent="0.3">
      <c r="A719" s="20">
        <v>45554</v>
      </c>
      <c r="B719" s="23">
        <v>10605</v>
      </c>
      <c r="C719" s="3">
        <v>10950</v>
      </c>
      <c r="D719" s="3">
        <v>10605</v>
      </c>
      <c r="E719" s="3">
        <v>10865.5</v>
      </c>
      <c r="F719" s="4">
        <v>32680</v>
      </c>
      <c r="G719" s="2">
        <f t="shared" si="66"/>
        <v>1.1567554986617015E-2</v>
      </c>
      <c r="H719" s="2">
        <f t="shared" si="67"/>
        <v>1.1567554986617015</v>
      </c>
      <c r="I719" s="17">
        <f t="shared" si="68"/>
        <v>1.011567554986617</v>
      </c>
      <c r="J719" s="20">
        <v>45554</v>
      </c>
      <c r="K719" s="38">
        <v>25487.05</v>
      </c>
      <c r="L719" s="2">
        <v>25611.95</v>
      </c>
      <c r="M719" s="2">
        <v>25376.05</v>
      </c>
      <c r="N719" s="2">
        <v>25415.8</v>
      </c>
      <c r="O719" s="2">
        <v>314461263</v>
      </c>
      <c r="P719" s="2">
        <f t="shared" si="69"/>
        <v>1.5072376963103215E-3</v>
      </c>
      <c r="Q719" s="17">
        <f t="shared" si="70"/>
        <v>0.15072376963103215</v>
      </c>
      <c r="R719" s="5">
        <f t="shared" si="71"/>
        <v>1.0015072376963103</v>
      </c>
    </row>
    <row r="720" spans="1:18" x14ac:dyDescent="0.3">
      <c r="A720" s="20">
        <v>45555</v>
      </c>
      <c r="B720" s="23">
        <v>10883.4</v>
      </c>
      <c r="C720" s="3">
        <v>11299.7</v>
      </c>
      <c r="D720" s="3">
        <v>10849.8</v>
      </c>
      <c r="E720" s="3">
        <v>11090.8</v>
      </c>
      <c r="F720" s="4">
        <v>72953</v>
      </c>
      <c r="G720" s="2">
        <f t="shared" si="66"/>
        <v>2.0735355022778453E-2</v>
      </c>
      <c r="H720" s="2">
        <f t="shared" si="67"/>
        <v>2.0735355022778452</v>
      </c>
      <c r="I720" s="17">
        <f t="shared" si="68"/>
        <v>1.0207353550227785</v>
      </c>
      <c r="J720" s="20">
        <v>45555</v>
      </c>
      <c r="K720" s="38">
        <v>25525.95</v>
      </c>
      <c r="L720" s="2">
        <v>25849.25</v>
      </c>
      <c r="M720" s="2">
        <v>25426.6</v>
      </c>
      <c r="N720" s="2">
        <v>25790.95</v>
      </c>
      <c r="O720" s="2">
        <v>533067422</v>
      </c>
      <c r="P720" s="2">
        <f t="shared" si="69"/>
        <v>1.4760503308965348E-2</v>
      </c>
      <c r="Q720" s="17">
        <f t="shared" si="70"/>
        <v>1.4760503308965347</v>
      </c>
      <c r="R720" s="5">
        <f t="shared" si="71"/>
        <v>1.0147605033089653</v>
      </c>
    </row>
    <row r="721" spans="1:18" x14ac:dyDescent="0.3">
      <c r="A721" s="20">
        <v>45558</v>
      </c>
      <c r="B721" s="23">
        <v>11092.1</v>
      </c>
      <c r="C721" s="3">
        <v>11160</v>
      </c>
      <c r="D721" s="3">
        <v>10900</v>
      </c>
      <c r="E721" s="3">
        <v>11022.5</v>
      </c>
      <c r="F721" s="4">
        <v>31385</v>
      </c>
      <c r="G721" s="2">
        <f t="shared" si="66"/>
        <v>-6.1582572943339776E-3</v>
      </c>
      <c r="H721" s="2">
        <f t="shared" si="67"/>
        <v>-0.61582572943339775</v>
      </c>
      <c r="I721" s="17">
        <f t="shared" si="68"/>
        <v>0.99384174270566605</v>
      </c>
      <c r="J721" s="20">
        <v>45558</v>
      </c>
      <c r="K721" s="38">
        <v>25872.55</v>
      </c>
      <c r="L721" s="2">
        <v>25956</v>
      </c>
      <c r="M721" s="2">
        <v>25847.35</v>
      </c>
      <c r="N721" s="2">
        <v>25939.05</v>
      </c>
      <c r="O721" s="2">
        <v>209187756</v>
      </c>
      <c r="P721" s="2">
        <f t="shared" si="69"/>
        <v>5.7423243424534007E-3</v>
      </c>
      <c r="Q721" s="17">
        <f t="shared" si="70"/>
        <v>0.5742324342453401</v>
      </c>
      <c r="R721" s="5">
        <f t="shared" si="71"/>
        <v>1.0057423243424535</v>
      </c>
    </row>
    <row r="722" spans="1:18" x14ac:dyDescent="0.3">
      <c r="A722" s="20">
        <v>45559</v>
      </c>
      <c r="B722" s="23">
        <v>11019.85</v>
      </c>
      <c r="C722" s="3">
        <v>11555</v>
      </c>
      <c r="D722" s="3">
        <v>11001</v>
      </c>
      <c r="E722" s="3">
        <v>11407.65</v>
      </c>
      <c r="F722" s="4">
        <v>76217</v>
      </c>
      <c r="G722" s="2">
        <f t="shared" si="66"/>
        <v>3.4942163755953701E-2</v>
      </c>
      <c r="H722" s="2">
        <f t="shared" si="67"/>
        <v>3.4942163755953701</v>
      </c>
      <c r="I722" s="17">
        <f t="shared" si="68"/>
        <v>1.0349421637559537</v>
      </c>
      <c r="J722" s="20">
        <v>45559</v>
      </c>
      <c r="K722" s="38">
        <v>25921.45</v>
      </c>
      <c r="L722" s="2">
        <v>26011.55</v>
      </c>
      <c r="M722" s="2">
        <v>25886.85</v>
      </c>
      <c r="N722" s="2">
        <v>25940.400000000001</v>
      </c>
      <c r="O722" s="2">
        <v>384115033</v>
      </c>
      <c r="P722" s="2">
        <f t="shared" si="69"/>
        <v>5.2045082607195824E-5</v>
      </c>
      <c r="Q722" s="17">
        <f t="shared" si="70"/>
        <v>5.2045082607195823E-3</v>
      </c>
      <c r="R722" s="5">
        <f t="shared" si="71"/>
        <v>1.0000520450826071</v>
      </c>
    </row>
    <row r="723" spans="1:18" x14ac:dyDescent="0.3">
      <c r="A723" s="20">
        <v>45560</v>
      </c>
      <c r="B723" s="23">
        <v>11454</v>
      </c>
      <c r="C723" s="3">
        <v>11724.4</v>
      </c>
      <c r="D723" s="3">
        <v>11454</v>
      </c>
      <c r="E723" s="3">
        <v>11641.9</v>
      </c>
      <c r="F723" s="4">
        <v>56254</v>
      </c>
      <c r="G723" s="2">
        <f t="shared" si="66"/>
        <v>2.0534465906650364E-2</v>
      </c>
      <c r="H723" s="2">
        <f t="shared" si="67"/>
        <v>2.0534465906650365</v>
      </c>
      <c r="I723" s="17">
        <f t="shared" si="68"/>
        <v>1.0205344659066504</v>
      </c>
      <c r="J723" s="20">
        <v>45560</v>
      </c>
      <c r="K723" s="38">
        <v>25899.45</v>
      </c>
      <c r="L723" s="2">
        <v>26032.799999999999</v>
      </c>
      <c r="M723" s="2">
        <v>25871.35</v>
      </c>
      <c r="N723" s="2">
        <v>26004.15</v>
      </c>
      <c r="O723" s="2">
        <v>278540972</v>
      </c>
      <c r="P723" s="2">
        <f t="shared" si="69"/>
        <v>2.4575565527131422E-3</v>
      </c>
      <c r="Q723" s="17">
        <f t="shared" si="70"/>
        <v>0.24575565527131421</v>
      </c>
      <c r="R723" s="5">
        <f t="shared" si="71"/>
        <v>1.0024575565527132</v>
      </c>
    </row>
    <row r="724" spans="1:18" x14ac:dyDescent="0.3">
      <c r="A724" s="20">
        <v>45561</v>
      </c>
      <c r="B724" s="23">
        <v>11698.8</v>
      </c>
      <c r="C724" s="3">
        <v>11799.35</v>
      </c>
      <c r="D724" s="3">
        <v>11352.5</v>
      </c>
      <c r="E724" s="3">
        <v>11762.65</v>
      </c>
      <c r="F724" s="4">
        <v>48681</v>
      </c>
      <c r="G724" s="2">
        <f t="shared" si="66"/>
        <v>1.0372018313161941E-2</v>
      </c>
      <c r="H724" s="2">
        <f t="shared" si="67"/>
        <v>1.0372018313161941</v>
      </c>
      <c r="I724" s="17">
        <f t="shared" si="68"/>
        <v>1.0103720183131619</v>
      </c>
      <c r="J724" s="20">
        <v>45561</v>
      </c>
      <c r="K724" s="38">
        <v>26005.4</v>
      </c>
      <c r="L724" s="2">
        <v>26250.9</v>
      </c>
      <c r="M724" s="2">
        <v>25998.400000000001</v>
      </c>
      <c r="N724" s="2">
        <v>26216.05</v>
      </c>
      <c r="O724" s="2">
        <v>370895477</v>
      </c>
      <c r="P724" s="2">
        <f t="shared" si="69"/>
        <v>8.1486993422202926E-3</v>
      </c>
      <c r="Q724" s="17">
        <f t="shared" si="70"/>
        <v>0.81486993422202925</v>
      </c>
      <c r="R724" s="5">
        <f t="shared" si="71"/>
        <v>1.0081486993422204</v>
      </c>
    </row>
    <row r="725" spans="1:18" x14ac:dyDescent="0.3">
      <c r="A725" s="20">
        <v>45562</v>
      </c>
      <c r="B725" s="23">
        <v>11761.45</v>
      </c>
      <c r="C725" s="3">
        <v>12124.05</v>
      </c>
      <c r="D725" s="3">
        <v>10974.1</v>
      </c>
      <c r="E725" s="3">
        <v>11735.85</v>
      </c>
      <c r="F725" s="4">
        <v>178172</v>
      </c>
      <c r="G725" s="2">
        <f t="shared" si="66"/>
        <v>-2.2783981500766643E-3</v>
      </c>
      <c r="H725" s="2">
        <f t="shared" si="67"/>
        <v>-0.22783981500766642</v>
      </c>
      <c r="I725" s="17">
        <f t="shared" si="68"/>
        <v>0.99772160184992331</v>
      </c>
      <c r="J725" s="20">
        <v>45562</v>
      </c>
      <c r="K725" s="38">
        <v>26248.25</v>
      </c>
      <c r="L725" s="2">
        <v>26277.35</v>
      </c>
      <c r="M725" s="2">
        <v>26151.4</v>
      </c>
      <c r="N725" s="2">
        <v>26178.95</v>
      </c>
      <c r="O725" s="2">
        <v>490332370</v>
      </c>
      <c r="P725" s="2">
        <f t="shared" si="69"/>
        <v>-1.4151636116042862E-3</v>
      </c>
      <c r="Q725" s="17">
        <f t="shared" si="70"/>
        <v>-0.14151636116042862</v>
      </c>
      <c r="R725" s="5">
        <f t="shared" si="71"/>
        <v>0.99858483638839568</v>
      </c>
    </row>
    <row r="726" spans="1:18" x14ac:dyDescent="0.3">
      <c r="A726" s="20">
        <v>45565</v>
      </c>
      <c r="B726" s="23">
        <v>11735.85</v>
      </c>
      <c r="C726" s="3">
        <v>11830.5</v>
      </c>
      <c r="D726" s="3">
        <v>11400</v>
      </c>
      <c r="E726" s="3">
        <v>11529.85</v>
      </c>
      <c r="F726" s="4">
        <v>66311</v>
      </c>
      <c r="G726" s="2">
        <f t="shared" si="66"/>
        <v>-1.7553053251362277E-2</v>
      </c>
      <c r="H726" s="2">
        <f t="shared" si="67"/>
        <v>-1.7553053251362276</v>
      </c>
      <c r="I726" s="17">
        <f t="shared" si="68"/>
        <v>0.98244694674863775</v>
      </c>
      <c r="J726" s="20">
        <v>45565</v>
      </c>
      <c r="K726" s="38">
        <v>26061.3</v>
      </c>
      <c r="L726" s="2">
        <v>26134.7</v>
      </c>
      <c r="M726" s="2">
        <v>25794.1</v>
      </c>
      <c r="N726" s="2">
        <v>25810.85</v>
      </c>
      <c r="O726" s="2">
        <v>375370974</v>
      </c>
      <c r="P726" s="2">
        <f t="shared" si="69"/>
        <v>-1.4060915353748036E-2</v>
      </c>
      <c r="Q726" s="17">
        <f t="shared" si="70"/>
        <v>-1.4060915353748036</v>
      </c>
      <c r="R726" s="5">
        <f t="shared" si="71"/>
        <v>0.98593908464625202</v>
      </c>
    </row>
    <row r="727" spans="1:18" x14ac:dyDescent="0.3">
      <c r="A727" s="20">
        <v>45566</v>
      </c>
      <c r="B727" s="23">
        <v>11528</v>
      </c>
      <c r="C727" s="3">
        <v>11680</v>
      </c>
      <c r="D727" s="3">
        <v>11361.15</v>
      </c>
      <c r="E727" s="3">
        <v>11537.75</v>
      </c>
      <c r="F727" s="4">
        <v>23753</v>
      </c>
      <c r="G727" s="2">
        <f t="shared" si="66"/>
        <v>6.8517803787556959E-4</v>
      </c>
      <c r="H727" s="2">
        <f t="shared" si="67"/>
        <v>6.8517803787556952E-2</v>
      </c>
      <c r="I727" s="17">
        <f t="shared" si="68"/>
        <v>1.0006851780378756</v>
      </c>
      <c r="J727" s="20">
        <v>45566</v>
      </c>
      <c r="K727" s="38">
        <v>25788.45</v>
      </c>
      <c r="L727" s="2">
        <v>25907.599999999999</v>
      </c>
      <c r="M727" s="2">
        <v>25739.200000000001</v>
      </c>
      <c r="N727" s="2">
        <v>25796.9</v>
      </c>
      <c r="O727" s="2">
        <v>247423786</v>
      </c>
      <c r="P727" s="2">
        <f t="shared" si="69"/>
        <v>-5.4047038357888603E-4</v>
      </c>
      <c r="Q727" s="17">
        <f t="shared" si="70"/>
        <v>-5.4047038357888599E-2</v>
      </c>
      <c r="R727" s="5">
        <f t="shared" si="71"/>
        <v>0.99945952961642115</v>
      </c>
    </row>
    <row r="728" spans="1:18" x14ac:dyDescent="0.3">
      <c r="A728" s="20">
        <v>45568</v>
      </c>
      <c r="B728" s="23">
        <v>11305.7</v>
      </c>
      <c r="C728" s="3">
        <v>11435</v>
      </c>
      <c r="D728" s="3">
        <v>11250</v>
      </c>
      <c r="E728" s="3">
        <v>11382.65</v>
      </c>
      <c r="F728" s="4">
        <v>30260</v>
      </c>
      <c r="G728" s="2">
        <f t="shared" si="66"/>
        <v>-1.3442828974453456E-2</v>
      </c>
      <c r="H728" s="2">
        <f t="shared" si="67"/>
        <v>-1.3442828974453456</v>
      </c>
      <c r="I728" s="17">
        <f t="shared" si="68"/>
        <v>0.98655717102554652</v>
      </c>
      <c r="J728" s="20">
        <v>45568</v>
      </c>
      <c r="K728" s="38">
        <v>25452.85</v>
      </c>
      <c r="L728" s="2">
        <v>25639.45</v>
      </c>
      <c r="M728" s="2">
        <v>25230.3</v>
      </c>
      <c r="N728" s="2">
        <v>25250.1</v>
      </c>
      <c r="O728" s="2">
        <v>423395030</v>
      </c>
      <c r="P728" s="2">
        <f t="shared" si="69"/>
        <v>-2.1196345297303278E-2</v>
      </c>
      <c r="Q728" s="17">
        <f t="shared" si="70"/>
        <v>-2.1196345297303276</v>
      </c>
      <c r="R728" s="5">
        <f t="shared" si="71"/>
        <v>0.9788036547026967</v>
      </c>
    </row>
    <row r="729" spans="1:18" x14ac:dyDescent="0.3">
      <c r="A729" s="20">
        <v>45569</v>
      </c>
      <c r="B729" s="23">
        <v>11301</v>
      </c>
      <c r="C729" s="3">
        <v>11342.55</v>
      </c>
      <c r="D729" s="3">
        <v>10905</v>
      </c>
      <c r="E729" s="3">
        <v>10949.9</v>
      </c>
      <c r="F729" s="4">
        <v>38505</v>
      </c>
      <c r="G729" s="2">
        <f t="shared" si="66"/>
        <v>-3.8018387633811108E-2</v>
      </c>
      <c r="H729" s="2">
        <f t="shared" si="67"/>
        <v>-3.8018387633811108</v>
      </c>
      <c r="I729" s="17">
        <f t="shared" si="68"/>
        <v>0.96198161236618884</v>
      </c>
      <c r="J729" s="20">
        <v>45569</v>
      </c>
      <c r="K729" s="38">
        <v>25181.9</v>
      </c>
      <c r="L729" s="2">
        <v>25485.05</v>
      </c>
      <c r="M729" s="2">
        <v>24966.799999999999</v>
      </c>
      <c r="N729" s="2">
        <v>25014.6</v>
      </c>
      <c r="O729" s="2">
        <v>374914801</v>
      </c>
      <c r="P729" s="2">
        <f t="shared" si="69"/>
        <v>-9.3266957358584725E-3</v>
      </c>
      <c r="Q729" s="17">
        <f t="shared" si="70"/>
        <v>-0.93266957358584723</v>
      </c>
      <c r="R729" s="5">
        <f t="shared" si="71"/>
        <v>0.99067330426414157</v>
      </c>
    </row>
    <row r="730" spans="1:18" x14ac:dyDescent="0.3">
      <c r="A730" s="20">
        <v>45572</v>
      </c>
      <c r="B730" s="23">
        <v>10865</v>
      </c>
      <c r="C730" s="3">
        <v>10949.95</v>
      </c>
      <c r="D730" s="3">
        <v>10349.049999999999</v>
      </c>
      <c r="E730" s="3">
        <v>10765.55</v>
      </c>
      <c r="F730" s="4">
        <v>63727</v>
      </c>
      <c r="G730" s="2">
        <f t="shared" si="66"/>
        <v>-1.6835770189682131E-2</v>
      </c>
      <c r="H730" s="2">
        <f t="shared" si="67"/>
        <v>-1.6835770189682131</v>
      </c>
      <c r="I730" s="17">
        <f t="shared" si="68"/>
        <v>0.98316422981031781</v>
      </c>
      <c r="J730" s="20">
        <v>45572</v>
      </c>
      <c r="K730" s="38">
        <v>25084.1</v>
      </c>
      <c r="L730" s="2">
        <v>25143</v>
      </c>
      <c r="M730" s="2">
        <v>24694.35</v>
      </c>
      <c r="N730" s="2">
        <v>24795.75</v>
      </c>
      <c r="O730" s="2">
        <v>374345795</v>
      </c>
      <c r="P730" s="2">
        <f t="shared" si="69"/>
        <v>-8.7488906478615912E-3</v>
      </c>
      <c r="Q730" s="17">
        <f t="shared" si="70"/>
        <v>-0.87488906478615913</v>
      </c>
      <c r="R730" s="5">
        <f t="shared" si="71"/>
        <v>0.99125110935213845</v>
      </c>
    </row>
    <row r="731" spans="1:18" x14ac:dyDescent="0.3">
      <c r="A731" s="20">
        <v>45573</v>
      </c>
      <c r="B731" s="23">
        <v>10501</v>
      </c>
      <c r="C731" s="3">
        <v>11444</v>
      </c>
      <c r="D731" s="3">
        <v>10501</v>
      </c>
      <c r="E731" s="3">
        <v>11273.4</v>
      </c>
      <c r="F731" s="4">
        <v>57538</v>
      </c>
      <c r="G731" s="2">
        <f t="shared" si="66"/>
        <v>4.7173623270524996E-2</v>
      </c>
      <c r="H731" s="2">
        <f t="shared" si="67"/>
        <v>4.7173623270524994</v>
      </c>
      <c r="I731" s="17">
        <f t="shared" si="68"/>
        <v>1.0471736232705251</v>
      </c>
      <c r="J731" s="20">
        <v>45573</v>
      </c>
      <c r="K731" s="38">
        <v>24832.2</v>
      </c>
      <c r="L731" s="2">
        <v>25044</v>
      </c>
      <c r="M731" s="2">
        <v>24756.799999999999</v>
      </c>
      <c r="N731" s="2">
        <v>25013.15</v>
      </c>
      <c r="O731" s="2">
        <v>333220055</v>
      </c>
      <c r="P731" s="2">
        <f t="shared" si="69"/>
        <v>8.7676315497616109E-3</v>
      </c>
      <c r="Q731" s="17">
        <f t="shared" si="70"/>
        <v>0.87676315497616109</v>
      </c>
      <c r="R731" s="5">
        <f t="shared" si="71"/>
        <v>1.0087676315497616</v>
      </c>
    </row>
    <row r="732" spans="1:18" x14ac:dyDescent="0.3">
      <c r="A732" s="20">
        <v>45574</v>
      </c>
      <c r="B732" s="23">
        <v>11352.2</v>
      </c>
      <c r="C732" s="3">
        <v>11394.75</v>
      </c>
      <c r="D732" s="3">
        <v>11147.75</v>
      </c>
      <c r="E732" s="3">
        <v>11237.85</v>
      </c>
      <c r="F732" s="4">
        <v>41842</v>
      </c>
      <c r="G732" s="2">
        <f t="shared" si="66"/>
        <v>-3.1534408430463987E-3</v>
      </c>
      <c r="H732" s="2">
        <f t="shared" si="67"/>
        <v>-0.31534408430463989</v>
      </c>
      <c r="I732" s="17">
        <f t="shared" si="68"/>
        <v>0.99684655915695364</v>
      </c>
      <c r="J732" s="20">
        <v>45574</v>
      </c>
      <c r="K732" s="38">
        <v>25065.8</v>
      </c>
      <c r="L732" s="2">
        <v>25234.05</v>
      </c>
      <c r="M732" s="2">
        <v>24947.7</v>
      </c>
      <c r="N732" s="2">
        <v>24981.95</v>
      </c>
      <c r="O732" s="2">
        <v>290562844</v>
      </c>
      <c r="P732" s="2">
        <f t="shared" si="69"/>
        <v>-1.2473438971101491E-3</v>
      </c>
      <c r="Q732" s="17">
        <f t="shared" si="70"/>
        <v>-0.12473438971101491</v>
      </c>
      <c r="R732" s="5">
        <f t="shared" si="71"/>
        <v>0.99875265610288988</v>
      </c>
    </row>
    <row r="733" spans="1:18" x14ac:dyDescent="0.3">
      <c r="A733" s="20">
        <v>45575</v>
      </c>
      <c r="B733" s="23">
        <v>11411</v>
      </c>
      <c r="C733" s="3">
        <v>11418.7</v>
      </c>
      <c r="D733" s="3">
        <v>11222</v>
      </c>
      <c r="E733" s="3">
        <v>11297.25</v>
      </c>
      <c r="F733" s="4">
        <v>37444</v>
      </c>
      <c r="G733" s="2">
        <f t="shared" si="66"/>
        <v>5.2857085652504377E-3</v>
      </c>
      <c r="H733" s="2">
        <f t="shared" si="67"/>
        <v>0.52857085652504376</v>
      </c>
      <c r="I733" s="17">
        <f t="shared" si="68"/>
        <v>1.0052857085652505</v>
      </c>
      <c r="J733" s="20">
        <v>45575</v>
      </c>
      <c r="K733" s="38">
        <v>25067.05</v>
      </c>
      <c r="L733" s="2">
        <v>25134.05</v>
      </c>
      <c r="M733" s="2">
        <v>24979.4</v>
      </c>
      <c r="N733" s="2">
        <v>24998.45</v>
      </c>
      <c r="O733" s="2">
        <v>261364749</v>
      </c>
      <c r="P733" s="2">
        <f t="shared" si="69"/>
        <v>6.604768642960217E-4</v>
      </c>
      <c r="Q733" s="17">
        <f t="shared" si="70"/>
        <v>6.6047686429602168E-2</v>
      </c>
      <c r="R733" s="5">
        <f t="shared" si="71"/>
        <v>1.0006604768642959</v>
      </c>
    </row>
    <row r="734" spans="1:18" x14ac:dyDescent="0.3">
      <c r="A734" s="20">
        <v>45576</v>
      </c>
      <c r="B734" s="23">
        <v>11306</v>
      </c>
      <c r="C734" s="3">
        <v>11392.25</v>
      </c>
      <c r="D734" s="3">
        <v>11208</v>
      </c>
      <c r="E734" s="3">
        <v>11318.45</v>
      </c>
      <c r="F734" s="4">
        <v>35271</v>
      </c>
      <c r="G734" s="2">
        <f t="shared" si="66"/>
        <v>1.8765628803470516E-3</v>
      </c>
      <c r="H734" s="2">
        <f t="shared" si="67"/>
        <v>0.18765628803470516</v>
      </c>
      <c r="I734" s="17">
        <f t="shared" si="68"/>
        <v>1.001876562880347</v>
      </c>
      <c r="J734" s="20">
        <v>45576</v>
      </c>
      <c r="K734" s="38">
        <v>24985.3</v>
      </c>
      <c r="L734" s="2">
        <v>25028.65</v>
      </c>
      <c r="M734" s="2">
        <v>24920.05</v>
      </c>
      <c r="N734" s="2">
        <v>24964.25</v>
      </c>
      <c r="O734" s="2">
        <v>210462717</v>
      </c>
      <c r="P734" s="2">
        <f t="shared" si="69"/>
        <v>-1.368084821258947E-3</v>
      </c>
      <c r="Q734" s="17">
        <f t="shared" si="70"/>
        <v>-0.13680848212589469</v>
      </c>
      <c r="R734" s="5">
        <f t="shared" si="71"/>
        <v>0.99863191517874106</v>
      </c>
    </row>
    <row r="735" spans="1:18" x14ac:dyDescent="0.3">
      <c r="A735" s="20">
        <v>45579</v>
      </c>
      <c r="B735" s="23">
        <v>11318</v>
      </c>
      <c r="C735" s="3">
        <v>11340.95</v>
      </c>
      <c r="D735" s="3">
        <v>11150</v>
      </c>
      <c r="E735" s="3">
        <v>11298.1</v>
      </c>
      <c r="F735" s="4">
        <v>25901</v>
      </c>
      <c r="G735" s="2">
        <f t="shared" si="66"/>
        <v>-1.7979493658584313E-3</v>
      </c>
      <c r="H735" s="2">
        <f t="shared" si="67"/>
        <v>-0.17979493658584314</v>
      </c>
      <c r="I735" s="17">
        <f t="shared" si="68"/>
        <v>0.99820205063414158</v>
      </c>
      <c r="J735" s="20">
        <v>45579</v>
      </c>
      <c r="K735" s="38">
        <v>25023.45</v>
      </c>
      <c r="L735" s="2">
        <v>25159.75</v>
      </c>
      <c r="M735" s="2">
        <v>25017.5</v>
      </c>
      <c r="N735" s="2">
        <v>25127.95</v>
      </c>
      <c r="O735" s="2">
        <v>206423311</v>
      </c>
      <c r="P735" s="2">
        <f t="shared" si="69"/>
        <v>6.5573770491803574E-3</v>
      </c>
      <c r="Q735" s="17">
        <f t="shared" si="70"/>
        <v>0.65573770491803574</v>
      </c>
      <c r="R735" s="5">
        <f t="shared" si="71"/>
        <v>1.0065573770491802</v>
      </c>
    </row>
    <row r="736" spans="1:18" x14ac:dyDescent="0.3">
      <c r="A736" s="20">
        <v>45580</v>
      </c>
      <c r="B736" s="23">
        <v>11235.05</v>
      </c>
      <c r="C736" s="3">
        <v>11537.4</v>
      </c>
      <c r="D736" s="3">
        <v>11126.7</v>
      </c>
      <c r="E736" s="3">
        <v>11386.45</v>
      </c>
      <c r="F736" s="4">
        <v>57277</v>
      </c>
      <c r="G736" s="2">
        <f t="shared" si="66"/>
        <v>7.8198989210575554E-3</v>
      </c>
      <c r="H736" s="2">
        <f t="shared" si="67"/>
        <v>0.78198989210575554</v>
      </c>
      <c r="I736" s="17">
        <f t="shared" si="68"/>
        <v>1.0078198989210576</v>
      </c>
      <c r="J736" s="20">
        <v>45580</v>
      </c>
      <c r="K736" s="38">
        <v>25186.3</v>
      </c>
      <c r="L736" s="2">
        <v>25212.05</v>
      </c>
      <c r="M736" s="2">
        <v>25008.15</v>
      </c>
      <c r="N736" s="2">
        <v>25057.35</v>
      </c>
      <c r="O736" s="2">
        <v>257228772</v>
      </c>
      <c r="P736" s="2">
        <f t="shared" si="69"/>
        <v>-2.8096203629823435E-3</v>
      </c>
      <c r="Q736" s="17">
        <f t="shared" si="70"/>
        <v>-0.28096203629823435</v>
      </c>
      <c r="R736" s="5">
        <f t="shared" si="71"/>
        <v>0.99719037963701762</v>
      </c>
    </row>
    <row r="737" spans="1:18" x14ac:dyDescent="0.3">
      <c r="A737" s="20">
        <v>45581</v>
      </c>
      <c r="B737" s="23">
        <v>11443.15</v>
      </c>
      <c r="C737" s="3">
        <v>11570</v>
      </c>
      <c r="D737" s="3">
        <v>11280.9</v>
      </c>
      <c r="E737" s="3">
        <v>11522.4</v>
      </c>
      <c r="F737" s="4">
        <v>44067</v>
      </c>
      <c r="G737" s="2">
        <f t="shared" si="66"/>
        <v>1.1939629998814283E-2</v>
      </c>
      <c r="H737" s="2">
        <f t="shared" si="67"/>
        <v>1.1939629998814283</v>
      </c>
      <c r="I737" s="17">
        <f t="shared" si="68"/>
        <v>1.0119396299988144</v>
      </c>
      <c r="J737" s="20">
        <v>45581</v>
      </c>
      <c r="K737" s="38">
        <v>25008.55</v>
      </c>
      <c r="L737" s="2">
        <v>25093.4</v>
      </c>
      <c r="M737" s="2">
        <v>24908.45</v>
      </c>
      <c r="N737" s="2">
        <v>24971.3</v>
      </c>
      <c r="O737" s="2">
        <v>226774456</v>
      </c>
      <c r="P737" s="2">
        <f t="shared" si="69"/>
        <v>-3.4341221238478642E-3</v>
      </c>
      <c r="Q737" s="17">
        <f t="shared" si="70"/>
        <v>-0.34341221238478642</v>
      </c>
      <c r="R737" s="5">
        <f t="shared" si="71"/>
        <v>0.99656587787615214</v>
      </c>
    </row>
    <row r="738" spans="1:18" x14ac:dyDescent="0.3">
      <c r="A738" s="20">
        <v>45582</v>
      </c>
      <c r="B738" s="23">
        <v>11420</v>
      </c>
      <c r="C738" s="3">
        <v>11570</v>
      </c>
      <c r="D738" s="3">
        <v>11025.05</v>
      </c>
      <c r="E738" s="3">
        <v>11173.95</v>
      </c>
      <c r="F738" s="4">
        <v>36451</v>
      </c>
      <c r="G738" s="2">
        <f t="shared" si="66"/>
        <v>-3.0241095605082181E-2</v>
      </c>
      <c r="H738" s="2">
        <f t="shared" si="67"/>
        <v>-3.0241095605082182</v>
      </c>
      <c r="I738" s="17">
        <f t="shared" si="68"/>
        <v>0.96975890439491785</v>
      </c>
      <c r="J738" s="20">
        <v>45582</v>
      </c>
      <c r="K738" s="38">
        <v>25027.4</v>
      </c>
      <c r="L738" s="2">
        <v>25029.5</v>
      </c>
      <c r="M738" s="2">
        <v>24728.9</v>
      </c>
      <c r="N738" s="2">
        <v>24749.85</v>
      </c>
      <c r="O738" s="2">
        <v>252755662</v>
      </c>
      <c r="P738" s="2">
        <f t="shared" si="69"/>
        <v>-8.8681806714108087E-3</v>
      </c>
      <c r="Q738" s="17">
        <f t="shared" si="70"/>
        <v>-0.88681806714108091</v>
      </c>
      <c r="R738" s="5">
        <f t="shared" si="71"/>
        <v>0.99113181932858918</v>
      </c>
    </row>
    <row r="739" spans="1:18" x14ac:dyDescent="0.3">
      <c r="A739" s="20">
        <v>45583</v>
      </c>
      <c r="B739" s="23">
        <v>11175</v>
      </c>
      <c r="C739" s="3">
        <v>11455.1</v>
      </c>
      <c r="D739" s="3">
        <v>10862.25</v>
      </c>
      <c r="E739" s="3">
        <v>11421.8</v>
      </c>
      <c r="F739" s="4">
        <v>44420</v>
      </c>
      <c r="G739" s="2">
        <f t="shared" si="66"/>
        <v>2.2181055043203033E-2</v>
      </c>
      <c r="H739" s="2">
        <f t="shared" si="67"/>
        <v>2.2181055043203033</v>
      </c>
      <c r="I739" s="17">
        <f t="shared" si="68"/>
        <v>1.0221810550432031</v>
      </c>
      <c r="J739" s="20">
        <v>45583</v>
      </c>
      <c r="K739" s="38">
        <v>24664.95</v>
      </c>
      <c r="L739" s="2">
        <v>24886.2</v>
      </c>
      <c r="M739" s="2">
        <v>24567.65</v>
      </c>
      <c r="N739" s="2">
        <v>24854.05</v>
      </c>
      <c r="O739" s="2">
        <v>290855392</v>
      </c>
      <c r="P739" s="2">
        <f t="shared" si="69"/>
        <v>4.2101265260193789E-3</v>
      </c>
      <c r="Q739" s="17">
        <f t="shared" si="70"/>
        <v>0.42101265260193788</v>
      </c>
      <c r="R739" s="5">
        <f t="shared" si="71"/>
        <v>1.0042101265260195</v>
      </c>
    </row>
    <row r="740" spans="1:18" x14ac:dyDescent="0.3">
      <c r="A740" s="20">
        <v>45586</v>
      </c>
      <c r="B740" s="23">
        <v>11421.8</v>
      </c>
      <c r="C740" s="3">
        <v>11624.8</v>
      </c>
      <c r="D740" s="3">
        <v>11177.15</v>
      </c>
      <c r="E740" s="3">
        <v>11264.9</v>
      </c>
      <c r="F740" s="4">
        <v>48933</v>
      </c>
      <c r="G740" s="2">
        <f t="shared" si="66"/>
        <v>-1.3736889106795746E-2</v>
      </c>
      <c r="H740" s="2">
        <f t="shared" si="67"/>
        <v>-1.3736889106795747</v>
      </c>
      <c r="I740" s="17">
        <f t="shared" si="68"/>
        <v>0.98626311089320429</v>
      </c>
      <c r="J740" s="20">
        <v>45586</v>
      </c>
      <c r="K740" s="38">
        <v>24956.15</v>
      </c>
      <c r="L740" s="2">
        <v>24978.3</v>
      </c>
      <c r="M740" s="2">
        <v>24679.599999999999</v>
      </c>
      <c r="N740" s="2">
        <v>24781.1</v>
      </c>
      <c r="O740" s="2">
        <v>241978957</v>
      </c>
      <c r="P740" s="2">
        <f t="shared" si="69"/>
        <v>-2.9351353199981787E-3</v>
      </c>
      <c r="Q740" s="17">
        <f t="shared" si="70"/>
        <v>-0.29351353199981789</v>
      </c>
      <c r="R740" s="5">
        <f t="shared" si="71"/>
        <v>0.99706486468000177</v>
      </c>
    </row>
    <row r="741" spans="1:18" x14ac:dyDescent="0.3">
      <c r="A741" s="20">
        <v>45587</v>
      </c>
      <c r="B741" s="23">
        <v>11333.95</v>
      </c>
      <c r="C741" s="3">
        <v>11333.95</v>
      </c>
      <c r="D741" s="3">
        <v>10610</v>
      </c>
      <c r="E741" s="3">
        <v>10803.8</v>
      </c>
      <c r="F741" s="4">
        <v>45244</v>
      </c>
      <c r="G741" s="2">
        <f t="shared" si="66"/>
        <v>-4.093245390549409E-2</v>
      </c>
      <c r="H741" s="2">
        <f t="shared" si="67"/>
        <v>-4.0932453905494093</v>
      </c>
      <c r="I741" s="17">
        <f t="shared" si="68"/>
        <v>0.95906754609450595</v>
      </c>
      <c r="J741" s="20">
        <v>45587</v>
      </c>
      <c r="K741" s="38">
        <v>24798.65</v>
      </c>
      <c r="L741" s="2">
        <v>24882</v>
      </c>
      <c r="M741" s="2">
        <v>24445.8</v>
      </c>
      <c r="N741" s="2">
        <v>24472.1</v>
      </c>
      <c r="O741" s="2">
        <v>279484697</v>
      </c>
      <c r="P741" s="2">
        <f t="shared" si="69"/>
        <v>-1.2469180141317376E-2</v>
      </c>
      <c r="Q741" s="17">
        <f t="shared" si="70"/>
        <v>-1.2469180141317375</v>
      </c>
      <c r="R741" s="5">
        <f t="shared" si="71"/>
        <v>0.98753081985868263</v>
      </c>
    </row>
    <row r="742" spans="1:18" x14ac:dyDescent="0.3">
      <c r="A742" s="20">
        <v>45588</v>
      </c>
      <c r="B742" s="23">
        <v>10779.95</v>
      </c>
      <c r="C742" s="3">
        <v>10969.95</v>
      </c>
      <c r="D742" s="3">
        <v>10530</v>
      </c>
      <c r="E742" s="3">
        <v>10864.45</v>
      </c>
      <c r="F742" s="4">
        <v>45353</v>
      </c>
      <c r="G742" s="2">
        <f t="shared" si="66"/>
        <v>5.6137655269443585E-3</v>
      </c>
      <c r="H742" s="2">
        <f t="shared" si="67"/>
        <v>0.56137655269443587</v>
      </c>
      <c r="I742" s="17">
        <f t="shared" si="68"/>
        <v>1.0056137655269444</v>
      </c>
      <c r="J742" s="20">
        <v>45588</v>
      </c>
      <c r="K742" s="38">
        <v>24378.15</v>
      </c>
      <c r="L742" s="2">
        <v>24604.25</v>
      </c>
      <c r="M742" s="2">
        <v>24378.1</v>
      </c>
      <c r="N742" s="2">
        <v>24435.5</v>
      </c>
      <c r="O742" s="2">
        <v>284556771</v>
      </c>
      <c r="P742" s="2">
        <f t="shared" si="69"/>
        <v>-1.4955806816741737E-3</v>
      </c>
      <c r="Q742" s="17">
        <f t="shared" si="70"/>
        <v>-0.14955806816741737</v>
      </c>
      <c r="R742" s="5">
        <f t="shared" si="71"/>
        <v>0.99850441931832579</v>
      </c>
    </row>
    <row r="743" spans="1:18" x14ac:dyDescent="0.3">
      <c r="A743" s="20">
        <v>45589</v>
      </c>
      <c r="B743" s="23">
        <v>10840</v>
      </c>
      <c r="C743" s="3">
        <v>11000</v>
      </c>
      <c r="D743" s="3">
        <v>10370.700000000001</v>
      </c>
      <c r="E743" s="3">
        <v>10425.5</v>
      </c>
      <c r="F743" s="4">
        <v>43924</v>
      </c>
      <c r="G743" s="2">
        <f t="shared" si="66"/>
        <v>-4.0402413375734685E-2</v>
      </c>
      <c r="H743" s="2">
        <f t="shared" si="67"/>
        <v>-4.0402413375734687</v>
      </c>
      <c r="I743" s="17">
        <f t="shared" si="68"/>
        <v>0.95959758662426531</v>
      </c>
      <c r="J743" s="20">
        <v>45589</v>
      </c>
      <c r="K743" s="38">
        <v>24412.7</v>
      </c>
      <c r="L743" s="2">
        <v>24480.65</v>
      </c>
      <c r="M743" s="2">
        <v>24341.200000000001</v>
      </c>
      <c r="N743" s="2">
        <v>24399.4</v>
      </c>
      <c r="O743" s="2">
        <v>216686434</v>
      </c>
      <c r="P743" s="2">
        <f t="shared" si="69"/>
        <v>-1.4773587608192403E-3</v>
      </c>
      <c r="Q743" s="17">
        <f t="shared" si="70"/>
        <v>-0.14773587608192404</v>
      </c>
      <c r="R743" s="5">
        <f t="shared" si="71"/>
        <v>0.99852264123918077</v>
      </c>
    </row>
    <row r="744" spans="1:18" x14ac:dyDescent="0.3">
      <c r="A744" s="20">
        <v>45590</v>
      </c>
      <c r="B744" s="23">
        <v>10508.4</v>
      </c>
      <c r="C744" s="3">
        <v>10525</v>
      </c>
      <c r="D744" s="3">
        <v>10185.299999999999</v>
      </c>
      <c r="E744" s="3">
        <v>10464.85</v>
      </c>
      <c r="F744" s="4">
        <v>55998</v>
      </c>
      <c r="G744" s="2">
        <f t="shared" si="66"/>
        <v>3.7743993093856758E-3</v>
      </c>
      <c r="H744" s="2">
        <f t="shared" si="67"/>
        <v>0.37743993093856759</v>
      </c>
      <c r="I744" s="17">
        <f t="shared" si="68"/>
        <v>1.0037743993093857</v>
      </c>
      <c r="J744" s="20">
        <v>45590</v>
      </c>
      <c r="K744" s="38">
        <v>24418.05</v>
      </c>
      <c r="L744" s="2">
        <v>24440.25</v>
      </c>
      <c r="M744" s="2">
        <v>24073.9</v>
      </c>
      <c r="N744" s="2">
        <v>24180.799999999999</v>
      </c>
      <c r="O744" s="2">
        <v>372642214</v>
      </c>
      <c r="P744" s="2">
        <f t="shared" si="69"/>
        <v>-8.9592367025419541E-3</v>
      </c>
      <c r="Q744" s="17">
        <f t="shared" si="70"/>
        <v>-0.89592367025419539</v>
      </c>
      <c r="R744" s="5">
        <f t="shared" si="71"/>
        <v>0.99104076329745805</v>
      </c>
    </row>
    <row r="745" spans="1:18" x14ac:dyDescent="0.3">
      <c r="A745" s="20">
        <v>45593</v>
      </c>
      <c r="B745" s="23">
        <v>10500</v>
      </c>
      <c r="C745" s="3">
        <v>10555.05</v>
      </c>
      <c r="D745" s="3">
        <v>10210</v>
      </c>
      <c r="E745" s="3">
        <v>10294.4</v>
      </c>
      <c r="F745" s="4">
        <v>46883</v>
      </c>
      <c r="G745" s="2">
        <f t="shared" si="66"/>
        <v>-1.6287858879964905E-2</v>
      </c>
      <c r="H745" s="2">
        <f t="shared" si="67"/>
        <v>-1.6287858879964905</v>
      </c>
      <c r="I745" s="17">
        <f t="shared" si="68"/>
        <v>0.98371214112003513</v>
      </c>
      <c r="J745" s="20">
        <v>45593</v>
      </c>
      <c r="K745" s="38">
        <v>24251.1</v>
      </c>
      <c r="L745" s="2">
        <v>24492.6</v>
      </c>
      <c r="M745" s="2">
        <v>24134.9</v>
      </c>
      <c r="N745" s="2">
        <v>24339.15</v>
      </c>
      <c r="O745" s="2">
        <v>278562235</v>
      </c>
      <c r="P745" s="2">
        <f t="shared" si="69"/>
        <v>6.5485840005294364E-3</v>
      </c>
      <c r="Q745" s="17">
        <f t="shared" si="70"/>
        <v>0.6548584000529436</v>
      </c>
      <c r="R745" s="5">
        <f t="shared" si="71"/>
        <v>1.0065485840005295</v>
      </c>
    </row>
    <row r="746" spans="1:18" x14ac:dyDescent="0.3">
      <c r="A746" s="20">
        <v>45594</v>
      </c>
      <c r="B746" s="23">
        <v>10254.450000000001</v>
      </c>
      <c r="C746" s="3">
        <v>10400</v>
      </c>
      <c r="D746" s="3">
        <v>10061.6</v>
      </c>
      <c r="E746" s="3">
        <v>10337.85</v>
      </c>
      <c r="F746" s="4">
        <v>38926</v>
      </c>
      <c r="G746" s="2">
        <f t="shared" si="66"/>
        <v>4.2207413739509571E-3</v>
      </c>
      <c r="H746" s="2">
        <f t="shared" si="67"/>
        <v>0.42207413739509569</v>
      </c>
      <c r="I746" s="17">
        <f t="shared" si="68"/>
        <v>1.004220741373951</v>
      </c>
      <c r="J746" s="20">
        <v>45594</v>
      </c>
      <c r="K746" s="38">
        <v>24328.85</v>
      </c>
      <c r="L746" s="2">
        <v>24484.5</v>
      </c>
      <c r="M746" s="2">
        <v>24140.85</v>
      </c>
      <c r="N746" s="2">
        <v>24466.85</v>
      </c>
      <c r="O746" s="2">
        <v>332044690</v>
      </c>
      <c r="P746" s="2">
        <f t="shared" si="69"/>
        <v>5.2466910307055539E-3</v>
      </c>
      <c r="Q746" s="17">
        <f t="shared" si="70"/>
        <v>0.52466910307055536</v>
      </c>
      <c r="R746" s="5">
        <f t="shared" si="71"/>
        <v>1.0052466910307056</v>
      </c>
    </row>
    <row r="747" spans="1:18" x14ac:dyDescent="0.3">
      <c r="A747" s="20">
        <v>45595</v>
      </c>
      <c r="B747" s="23">
        <v>10300</v>
      </c>
      <c r="C747" s="3">
        <v>10665.45</v>
      </c>
      <c r="D747" s="3">
        <v>10215.700000000001</v>
      </c>
      <c r="E747" s="3">
        <v>10545.55</v>
      </c>
      <c r="F747" s="4">
        <v>40029</v>
      </c>
      <c r="G747" s="2">
        <f t="shared" si="66"/>
        <v>2.0091218193337968E-2</v>
      </c>
      <c r="H747" s="2">
        <f t="shared" si="67"/>
        <v>2.0091218193337967</v>
      </c>
      <c r="I747" s="17">
        <f t="shared" si="68"/>
        <v>1.0200912181933379</v>
      </c>
      <c r="J747" s="20">
        <v>45595</v>
      </c>
      <c r="K747" s="38">
        <v>24371.45</v>
      </c>
      <c r="L747" s="2">
        <v>24498.2</v>
      </c>
      <c r="M747" s="2">
        <v>24307.3</v>
      </c>
      <c r="N747" s="2">
        <v>24340.85</v>
      </c>
      <c r="O747" s="2">
        <v>285196335</v>
      </c>
      <c r="P747" s="2">
        <f t="shared" si="69"/>
        <v>-5.1498251716097501E-3</v>
      </c>
      <c r="Q747" s="17">
        <f t="shared" si="70"/>
        <v>-0.51498251716097498</v>
      </c>
      <c r="R747" s="5">
        <f t="shared" si="71"/>
        <v>0.99485017482839022</v>
      </c>
    </row>
    <row r="748" spans="1:18" ht="15" thickBot="1" x14ac:dyDescent="0.35">
      <c r="A748" s="21">
        <v>45596</v>
      </c>
      <c r="B748" s="24">
        <v>10520</v>
      </c>
      <c r="C748" s="6">
        <v>10520</v>
      </c>
      <c r="D748" s="6">
        <v>10172.15</v>
      </c>
      <c r="E748" s="6">
        <v>10230</v>
      </c>
      <c r="F748" s="7">
        <v>66012</v>
      </c>
      <c r="G748" s="8">
        <f t="shared" si="66"/>
        <v>-2.9922573976701006E-2</v>
      </c>
      <c r="H748" s="8">
        <f t="shared" si="67"/>
        <v>-2.9922573976701008</v>
      </c>
      <c r="I748" s="18">
        <f t="shared" si="68"/>
        <v>0.97007742602329894</v>
      </c>
      <c r="J748" s="21">
        <v>45596</v>
      </c>
      <c r="K748" s="39">
        <v>24349.85</v>
      </c>
      <c r="L748" s="8">
        <v>24372.45</v>
      </c>
      <c r="M748" s="8">
        <v>24172.6</v>
      </c>
      <c r="N748" s="8">
        <v>24205.35</v>
      </c>
      <c r="O748" s="8">
        <v>287007588</v>
      </c>
      <c r="P748" s="8">
        <f t="shared" si="69"/>
        <v>-5.5667735514577351E-3</v>
      </c>
      <c r="Q748" s="18">
        <f t="shared" si="70"/>
        <v>-0.55667735514577354</v>
      </c>
      <c r="R748" s="9">
        <f t="shared" si="71"/>
        <v>0.99443322644854226</v>
      </c>
    </row>
  </sheetData>
  <mergeCells count="54">
    <mergeCell ref="A1:A2"/>
    <mergeCell ref="J1:J2"/>
    <mergeCell ref="B1:I1"/>
    <mergeCell ref="V40:V44"/>
    <mergeCell ref="T23:T24"/>
    <mergeCell ref="U23:U24"/>
    <mergeCell ref="V23:V24"/>
    <mergeCell ref="T25:T26"/>
    <mergeCell ref="U25:U26"/>
    <mergeCell ref="V25:V26"/>
    <mergeCell ref="T8:T9"/>
    <mergeCell ref="U8:U9"/>
    <mergeCell ref="V8:V9"/>
    <mergeCell ref="T40:T44"/>
    <mergeCell ref="U40:U44"/>
    <mergeCell ref="T11:V11"/>
    <mergeCell ref="V35:V37"/>
    <mergeCell ref="V31:V32"/>
    <mergeCell ref="T31:T32"/>
    <mergeCell ref="U31:U32"/>
    <mergeCell ref="K1:R1"/>
    <mergeCell ref="T6:T7"/>
    <mergeCell ref="U6:U7"/>
    <mergeCell ref="V6:V7"/>
    <mergeCell ref="T4:V4"/>
    <mergeCell ref="T29:V29"/>
    <mergeCell ref="T15:T16"/>
    <mergeCell ref="U15:U16"/>
    <mergeCell ref="V15:V16"/>
    <mergeCell ref="T33:T34"/>
    <mergeCell ref="U33:U34"/>
    <mergeCell ref="V33:V34"/>
    <mergeCell ref="V13:V14"/>
    <mergeCell ref="U13:U14"/>
    <mergeCell ref="T13:T14"/>
    <mergeCell ref="V21:V22"/>
    <mergeCell ref="U21:U22"/>
    <mergeCell ref="T21:T22"/>
    <mergeCell ref="T52:T54"/>
    <mergeCell ref="U52:U54"/>
    <mergeCell ref="V52:V54"/>
    <mergeCell ref="T46:V46"/>
    <mergeCell ref="T19:V19"/>
    <mergeCell ref="T48:T49"/>
    <mergeCell ref="U48:U49"/>
    <mergeCell ref="V48:V49"/>
    <mergeCell ref="T50:T51"/>
    <mergeCell ref="U50:U51"/>
    <mergeCell ref="V50:V51"/>
    <mergeCell ref="T35:T37"/>
    <mergeCell ref="U35:U37"/>
    <mergeCell ref="T38:T39"/>
    <mergeCell ref="U38:U39"/>
    <mergeCell ref="V38:V3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A5186-0C4F-498B-B351-60B03B90DF33}">
  <dimension ref="A1:B12"/>
  <sheetViews>
    <sheetView workbookViewId="0">
      <selection activeCell="D2" sqref="D2"/>
    </sheetView>
  </sheetViews>
  <sheetFormatPr defaultRowHeight="18" x14ac:dyDescent="0.3"/>
  <cols>
    <col min="1" max="1" width="32.6640625" style="79" customWidth="1"/>
    <col min="2" max="2" width="124" style="72" customWidth="1"/>
    <col min="3" max="16384" width="8.88671875" style="72"/>
  </cols>
  <sheetData>
    <row r="1" spans="1:2" s="81" customFormat="1" ht="28.2" customHeight="1" thickBot="1" x14ac:dyDescent="0.4">
      <c r="A1" s="74" t="s">
        <v>24</v>
      </c>
      <c r="B1" s="75" t="s">
        <v>51</v>
      </c>
    </row>
    <row r="2" spans="1:2" ht="145.80000000000001" customHeight="1" thickBot="1" x14ac:dyDescent="0.35">
      <c r="A2" s="76"/>
      <c r="B2" s="78" t="s">
        <v>54</v>
      </c>
    </row>
    <row r="3" spans="1:2" ht="87" thickBot="1" x14ac:dyDescent="0.35">
      <c r="A3" s="74" t="s">
        <v>60</v>
      </c>
      <c r="B3" s="77" t="s">
        <v>55</v>
      </c>
    </row>
    <row r="4" spans="1:2" ht="87" thickBot="1" x14ac:dyDescent="0.35">
      <c r="A4" s="76" t="s">
        <v>61</v>
      </c>
      <c r="B4" s="78" t="s">
        <v>56</v>
      </c>
    </row>
    <row r="5" spans="1:2" ht="101.4" thickBot="1" x14ac:dyDescent="0.35">
      <c r="A5" s="74" t="s">
        <v>62</v>
      </c>
      <c r="B5" s="77" t="s">
        <v>57</v>
      </c>
    </row>
    <row r="6" spans="1:2" ht="101.4" thickBot="1" x14ac:dyDescent="0.35">
      <c r="A6" s="76" t="s">
        <v>63</v>
      </c>
      <c r="B6" s="78" t="s">
        <v>58</v>
      </c>
    </row>
    <row r="7" spans="1:2" ht="115.8" thickBot="1" x14ac:dyDescent="0.35">
      <c r="A7" s="74" t="s">
        <v>36</v>
      </c>
      <c r="B7" s="77" t="s">
        <v>59</v>
      </c>
    </row>
    <row r="8" spans="1:2" x14ac:dyDescent="0.3">
      <c r="B8" s="80"/>
    </row>
    <row r="9" spans="1:2" x14ac:dyDescent="0.3">
      <c r="B9" s="80"/>
    </row>
    <row r="10" spans="1:2" x14ac:dyDescent="0.3">
      <c r="B10" s="80"/>
    </row>
    <row r="11" spans="1:2" x14ac:dyDescent="0.3">
      <c r="B11" s="80"/>
    </row>
    <row r="12" spans="1:2" x14ac:dyDescent="0.3">
      <c r="B12" s="80"/>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CCAA6-FECA-46AD-ACD0-B076E1F06884}">
  <dimension ref="A1:O32"/>
  <sheetViews>
    <sheetView workbookViewId="0">
      <selection activeCell="C41" sqref="C41"/>
    </sheetView>
  </sheetViews>
  <sheetFormatPr defaultRowHeight="14.4" x14ac:dyDescent="0.3"/>
  <cols>
    <col min="1" max="1" width="11.6640625" style="1" customWidth="1"/>
    <col min="2" max="2" width="24.21875" style="1" customWidth="1"/>
    <col min="3" max="3" width="16.33203125" style="1" customWidth="1"/>
    <col min="4" max="4" width="8.88671875" style="1"/>
    <col min="5" max="5" width="10.33203125" style="1" customWidth="1"/>
    <col min="6" max="6" width="23.6640625" style="1" customWidth="1"/>
    <col min="7" max="7" width="13.5546875" style="1" customWidth="1"/>
    <col min="8" max="16384" width="8.88671875" style="1"/>
  </cols>
  <sheetData>
    <row r="1" spans="1:3" s="32" customFormat="1" ht="15" thickBot="1" x14ac:dyDescent="0.35">
      <c r="A1" s="55" t="s">
        <v>15</v>
      </c>
      <c r="B1" s="56" t="s">
        <v>16</v>
      </c>
      <c r="C1" s="57" t="s">
        <v>17</v>
      </c>
    </row>
    <row r="2" spans="1:3" x14ac:dyDescent="0.3">
      <c r="A2" s="53">
        <v>45477</v>
      </c>
      <c r="B2" s="54">
        <v>8.5</v>
      </c>
      <c r="C2" s="44" t="s">
        <v>18</v>
      </c>
    </row>
    <row r="3" spans="1:3" x14ac:dyDescent="0.3">
      <c r="A3" s="51">
        <v>45086</v>
      </c>
      <c r="B3" s="45">
        <v>8</v>
      </c>
      <c r="C3" s="42" t="s">
        <v>18</v>
      </c>
    </row>
    <row r="4" spans="1:3" x14ac:dyDescent="0.3">
      <c r="A4" s="51">
        <v>44708</v>
      </c>
      <c r="B4" s="45">
        <v>7.5</v>
      </c>
      <c r="C4" s="42" t="s">
        <v>18</v>
      </c>
    </row>
    <row r="5" spans="1:3" x14ac:dyDescent="0.3">
      <c r="A5" s="51">
        <v>44426</v>
      </c>
      <c r="B5" s="45">
        <v>6</v>
      </c>
      <c r="C5" s="42" t="s">
        <v>18</v>
      </c>
    </row>
    <row r="6" spans="1:3" x14ac:dyDescent="0.3">
      <c r="A6" s="51">
        <v>44077</v>
      </c>
      <c r="B6" s="45">
        <v>6</v>
      </c>
      <c r="C6" s="42" t="s">
        <v>18</v>
      </c>
    </row>
    <row r="7" spans="1:3" x14ac:dyDescent="0.3">
      <c r="A7" s="51">
        <v>43664</v>
      </c>
      <c r="B7" s="45">
        <v>7</v>
      </c>
      <c r="C7" s="42" t="s">
        <v>18</v>
      </c>
    </row>
    <row r="8" spans="1:3" x14ac:dyDescent="0.3">
      <c r="A8" s="51">
        <v>43299</v>
      </c>
      <c r="B8" s="45">
        <v>6</v>
      </c>
      <c r="C8" s="42" t="s">
        <v>18</v>
      </c>
    </row>
    <row r="9" spans="1:3" x14ac:dyDescent="0.3">
      <c r="A9" s="51">
        <v>42956</v>
      </c>
      <c r="B9" s="45">
        <v>3</v>
      </c>
      <c r="C9" s="42" t="s">
        <v>18</v>
      </c>
    </row>
    <row r="10" spans="1:3" x14ac:dyDescent="0.3">
      <c r="A10" s="51">
        <v>42786</v>
      </c>
      <c r="B10" s="45">
        <v>2</v>
      </c>
      <c r="C10" s="42" t="s">
        <v>19</v>
      </c>
    </row>
    <row r="11" spans="1:3" x14ac:dyDescent="0.3">
      <c r="A11" s="51">
        <v>42445</v>
      </c>
      <c r="B11" s="45">
        <v>13.5</v>
      </c>
      <c r="C11" s="42" t="s">
        <v>19</v>
      </c>
    </row>
    <row r="12" spans="1:3" x14ac:dyDescent="0.3">
      <c r="A12" s="51">
        <v>42317</v>
      </c>
      <c r="B12" s="45">
        <v>9</v>
      </c>
      <c r="C12" s="42" t="s">
        <v>19</v>
      </c>
    </row>
    <row r="13" spans="1:3" x14ac:dyDescent="0.3">
      <c r="A13" s="51">
        <v>42243</v>
      </c>
      <c r="B13" s="45">
        <v>9</v>
      </c>
      <c r="C13" s="42" t="s">
        <v>18</v>
      </c>
    </row>
    <row r="14" spans="1:3" x14ac:dyDescent="0.3">
      <c r="A14" s="51">
        <v>41962</v>
      </c>
      <c r="B14" s="45">
        <v>8</v>
      </c>
      <c r="C14" s="42" t="s">
        <v>19</v>
      </c>
    </row>
    <row r="15" spans="1:3" ht="15" thickBot="1" x14ac:dyDescent="0.35">
      <c r="A15" s="52">
        <v>41873</v>
      </c>
      <c r="B15" s="46">
        <v>7</v>
      </c>
      <c r="C15" s="43" t="s">
        <v>18</v>
      </c>
    </row>
    <row r="16" spans="1:3" ht="15" thickBot="1" x14ac:dyDescent="0.35">
      <c r="A16" s="29"/>
      <c r="B16" s="30"/>
      <c r="C16" s="31"/>
    </row>
    <row r="17" spans="1:15" ht="15.6" customHeight="1" thickBot="1" x14ac:dyDescent="0.35">
      <c r="A17" s="134" t="s">
        <v>22</v>
      </c>
      <c r="B17" s="135"/>
      <c r="C17" s="58">
        <v>10008.549999999999</v>
      </c>
    </row>
    <row r="18" spans="1:15" ht="15" thickBot="1" x14ac:dyDescent="0.35">
      <c r="A18" s="29"/>
      <c r="B18" s="30"/>
      <c r="C18" s="31"/>
      <c r="L18" s="94"/>
      <c r="M18" s="94"/>
      <c r="N18" s="94"/>
      <c r="O18" s="94"/>
    </row>
    <row r="19" spans="1:15" ht="15" thickBot="1" x14ac:dyDescent="0.35">
      <c r="A19" s="60" t="s">
        <v>20</v>
      </c>
      <c r="B19" s="60" t="s">
        <v>21</v>
      </c>
      <c r="C19" s="60" t="s">
        <v>47</v>
      </c>
      <c r="L19" s="94"/>
      <c r="M19" s="94"/>
      <c r="N19" s="94"/>
      <c r="O19" s="94"/>
    </row>
    <row r="20" spans="1:15" x14ac:dyDescent="0.3">
      <c r="A20" s="59">
        <v>2024</v>
      </c>
      <c r="B20" s="54">
        <f t="shared" ref="B20:B26" si="0">B2</f>
        <v>8.5</v>
      </c>
      <c r="C20" s="54">
        <f>(B20/$C$17)*100</f>
        <v>8.4927387084043141E-2</v>
      </c>
    </row>
    <row r="21" spans="1:15" x14ac:dyDescent="0.3">
      <c r="A21" s="27">
        <v>2023</v>
      </c>
      <c r="B21" s="45">
        <f t="shared" si="0"/>
        <v>8</v>
      </c>
      <c r="C21" s="45">
        <f t="shared" ref="C21:C30" si="1">(B21/$C$17)*100</f>
        <v>7.9931658432040614E-2</v>
      </c>
    </row>
    <row r="22" spans="1:15" x14ac:dyDescent="0.3">
      <c r="A22" s="27">
        <v>2022</v>
      </c>
      <c r="B22" s="45">
        <f t="shared" si="0"/>
        <v>7.5</v>
      </c>
      <c r="C22" s="45">
        <f t="shared" si="1"/>
        <v>7.4935929780038074E-2</v>
      </c>
    </row>
    <row r="23" spans="1:15" x14ac:dyDescent="0.3">
      <c r="A23" s="27">
        <v>2021</v>
      </c>
      <c r="B23" s="45">
        <f t="shared" si="0"/>
        <v>6</v>
      </c>
      <c r="C23" s="45">
        <f t="shared" si="1"/>
        <v>5.9948743824030461E-2</v>
      </c>
    </row>
    <row r="24" spans="1:15" x14ac:dyDescent="0.3">
      <c r="A24" s="27">
        <v>2020</v>
      </c>
      <c r="B24" s="45">
        <f t="shared" si="0"/>
        <v>6</v>
      </c>
      <c r="C24" s="45">
        <f t="shared" si="1"/>
        <v>5.9948743824030461E-2</v>
      </c>
    </row>
    <row r="25" spans="1:15" x14ac:dyDescent="0.3">
      <c r="A25" s="27">
        <v>2019</v>
      </c>
      <c r="B25" s="45">
        <f t="shared" si="0"/>
        <v>7</v>
      </c>
      <c r="C25" s="45">
        <f t="shared" si="1"/>
        <v>6.9940201128035534E-2</v>
      </c>
    </row>
    <row r="26" spans="1:15" x14ac:dyDescent="0.3">
      <c r="A26" s="27">
        <v>2018</v>
      </c>
      <c r="B26" s="45">
        <f t="shared" si="0"/>
        <v>6</v>
      </c>
      <c r="C26" s="45">
        <f t="shared" si="1"/>
        <v>5.9948743824030461E-2</v>
      </c>
    </row>
    <row r="27" spans="1:15" x14ac:dyDescent="0.3">
      <c r="A27" s="27">
        <v>2017</v>
      </c>
      <c r="B27" s="45">
        <f>B9+B10</f>
        <v>5</v>
      </c>
      <c r="C27" s="45">
        <f t="shared" si="1"/>
        <v>4.995728652002538E-2</v>
      </c>
    </row>
    <row r="28" spans="1:15" x14ac:dyDescent="0.3">
      <c r="A28" s="27">
        <v>2016</v>
      </c>
      <c r="B28" s="45">
        <f>B11</f>
        <v>13.5</v>
      </c>
      <c r="C28" s="45">
        <f t="shared" si="1"/>
        <v>0.13488467360406853</v>
      </c>
    </row>
    <row r="29" spans="1:15" x14ac:dyDescent="0.3">
      <c r="A29" s="27">
        <v>2015</v>
      </c>
      <c r="B29" s="45">
        <f>B12+B13</f>
        <v>18</v>
      </c>
      <c r="C29" s="45">
        <f t="shared" si="1"/>
        <v>0.17984623147209139</v>
      </c>
    </row>
    <row r="30" spans="1:15" ht="15" thickBot="1" x14ac:dyDescent="0.35">
      <c r="A30" s="28">
        <v>2014</v>
      </c>
      <c r="B30" s="46">
        <f>B14+B15</f>
        <v>15</v>
      </c>
      <c r="C30" s="45">
        <f t="shared" si="1"/>
        <v>0.14987185956007615</v>
      </c>
    </row>
    <row r="31" spans="1:15" ht="15" thickBot="1" x14ac:dyDescent="0.35">
      <c r="A31" s="126" t="s">
        <v>45</v>
      </c>
      <c r="B31" s="128"/>
      <c r="C31" s="46">
        <f>AVERAGE(C20:C30)</f>
        <v>9.1285587186591841E-2</v>
      </c>
    </row>
    <row r="32" spans="1:15" ht="15" thickBot="1" x14ac:dyDescent="0.35">
      <c r="A32" s="126" t="s">
        <v>46</v>
      </c>
      <c r="B32" s="128"/>
      <c r="C32" s="46">
        <v>0.7</v>
      </c>
    </row>
  </sheetData>
  <mergeCells count="4">
    <mergeCell ref="A17:B17"/>
    <mergeCell ref="A31:B31"/>
    <mergeCell ref="L18:O19"/>
    <mergeCell ref="A32:B32"/>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DF387-D474-4A95-B19F-D9B1B9FDB49B}">
  <dimension ref="A1:G748"/>
  <sheetViews>
    <sheetView zoomScale="81" workbookViewId="0">
      <selection activeCell="F16" sqref="F16"/>
    </sheetView>
  </sheetViews>
  <sheetFormatPr defaultRowHeight="14.4" x14ac:dyDescent="0.3"/>
  <cols>
    <col min="1" max="1" width="9.5546875" style="1" bestFit="1" customWidth="1"/>
    <col min="2" max="6" width="9.109375" style="1" bestFit="1" customWidth="1"/>
    <col min="7" max="7" width="18.6640625" style="1" customWidth="1"/>
    <col min="8" max="8" width="22.88671875" style="1" customWidth="1"/>
    <col min="9" max="9" width="19.44140625" style="1" customWidth="1"/>
    <col min="10" max="10" width="18.44140625" style="1" customWidth="1"/>
    <col min="11" max="16384" width="8.88671875" style="1"/>
  </cols>
  <sheetData>
    <row r="1" spans="1:7" ht="15" thickBot="1" x14ac:dyDescent="0.35">
      <c r="A1" s="89" t="s">
        <v>0</v>
      </c>
      <c r="B1" s="136" t="s">
        <v>48</v>
      </c>
      <c r="C1" s="127"/>
      <c r="D1" s="127"/>
      <c r="E1" s="127"/>
      <c r="F1" s="127"/>
      <c r="G1" s="128"/>
    </row>
    <row r="2" spans="1:7" ht="15" thickBot="1" x14ac:dyDescent="0.35">
      <c r="A2" s="90"/>
      <c r="B2" s="14" t="s">
        <v>13</v>
      </c>
      <c r="C2" s="68" t="s">
        <v>12</v>
      </c>
      <c r="D2" s="15" t="s">
        <v>23</v>
      </c>
      <c r="E2" s="69" t="s">
        <v>4</v>
      </c>
      <c r="F2" s="15" t="s">
        <v>10</v>
      </c>
      <c r="G2" s="67" t="s">
        <v>50</v>
      </c>
    </row>
    <row r="3" spans="1:7" x14ac:dyDescent="0.3">
      <c r="A3" s="19">
        <v>45537</v>
      </c>
      <c r="B3" s="22">
        <v>10729</v>
      </c>
      <c r="C3" s="10">
        <v>11130.9</v>
      </c>
      <c r="D3" s="10">
        <v>10627.5</v>
      </c>
      <c r="E3" s="10">
        <v>11068.05</v>
      </c>
      <c r="F3" s="11">
        <v>68919</v>
      </c>
      <c r="G3" s="66">
        <f>E3*F3</f>
        <v>762798937.94999993</v>
      </c>
    </row>
    <row r="4" spans="1:7" x14ac:dyDescent="0.3">
      <c r="A4" s="20">
        <v>45538</v>
      </c>
      <c r="B4" s="23">
        <v>11175</v>
      </c>
      <c r="C4" s="3">
        <v>11201.05</v>
      </c>
      <c r="D4" s="3">
        <v>10800</v>
      </c>
      <c r="E4" s="3">
        <v>10876.85</v>
      </c>
      <c r="F4" s="4">
        <v>39011</v>
      </c>
      <c r="G4" s="64">
        <f t="shared" ref="G4:G45" si="0">E4*F4</f>
        <v>424316795.35000002</v>
      </c>
    </row>
    <row r="5" spans="1:7" x14ac:dyDescent="0.3">
      <c r="A5" s="20">
        <v>45539</v>
      </c>
      <c r="B5" s="23">
        <v>10765.55</v>
      </c>
      <c r="C5" s="3">
        <v>11091.2</v>
      </c>
      <c r="D5" s="3">
        <v>10713.6</v>
      </c>
      <c r="E5" s="3">
        <v>11040.45</v>
      </c>
      <c r="F5" s="4">
        <v>32362</v>
      </c>
      <c r="G5" s="64">
        <f t="shared" si="0"/>
        <v>357291042.90000004</v>
      </c>
    </row>
    <row r="6" spans="1:7" x14ac:dyDescent="0.3">
      <c r="A6" s="20">
        <v>45540</v>
      </c>
      <c r="B6" s="23">
        <v>11040.45</v>
      </c>
      <c r="C6" s="3">
        <v>11164.35</v>
      </c>
      <c r="D6" s="3">
        <v>10801</v>
      </c>
      <c r="E6" s="3">
        <v>10880.35</v>
      </c>
      <c r="F6" s="4">
        <v>40228</v>
      </c>
      <c r="G6" s="64">
        <f t="shared" si="0"/>
        <v>437694719.80000001</v>
      </c>
    </row>
    <row r="7" spans="1:7" x14ac:dyDescent="0.3">
      <c r="A7" s="20">
        <v>45541</v>
      </c>
      <c r="B7" s="23">
        <v>10879.95</v>
      </c>
      <c r="C7" s="3">
        <v>11195</v>
      </c>
      <c r="D7" s="3">
        <v>10806.45</v>
      </c>
      <c r="E7" s="3">
        <v>11032.85</v>
      </c>
      <c r="F7" s="4">
        <v>69775</v>
      </c>
      <c r="G7" s="64">
        <f t="shared" si="0"/>
        <v>769817108.75</v>
      </c>
    </row>
    <row r="8" spans="1:7" x14ac:dyDescent="0.3">
      <c r="A8" s="20">
        <v>45544</v>
      </c>
      <c r="B8" s="23">
        <v>11000</v>
      </c>
      <c r="C8" s="3">
        <v>11044</v>
      </c>
      <c r="D8" s="3">
        <v>10806.85</v>
      </c>
      <c r="E8" s="3">
        <v>10881.5</v>
      </c>
      <c r="F8" s="4">
        <v>55312</v>
      </c>
      <c r="G8" s="64">
        <f t="shared" si="0"/>
        <v>601877528</v>
      </c>
    </row>
    <row r="9" spans="1:7" x14ac:dyDescent="0.3">
      <c r="A9" s="20">
        <v>45545</v>
      </c>
      <c r="B9" s="23">
        <v>10908.8</v>
      </c>
      <c r="C9" s="3">
        <v>11100</v>
      </c>
      <c r="D9" s="3">
        <v>10750</v>
      </c>
      <c r="E9" s="3">
        <v>10815.2</v>
      </c>
      <c r="F9" s="4">
        <v>50267</v>
      </c>
      <c r="G9" s="64">
        <f t="shared" si="0"/>
        <v>543647658.4000001</v>
      </c>
    </row>
    <row r="10" spans="1:7" x14ac:dyDescent="0.3">
      <c r="A10" s="20">
        <v>45546</v>
      </c>
      <c r="B10" s="23">
        <v>10828</v>
      </c>
      <c r="C10" s="3">
        <v>11151</v>
      </c>
      <c r="D10" s="3">
        <v>10763.55</v>
      </c>
      <c r="E10" s="3">
        <v>11005.35</v>
      </c>
      <c r="F10" s="4">
        <v>71231</v>
      </c>
      <c r="G10" s="64">
        <f t="shared" si="0"/>
        <v>783922085.85000002</v>
      </c>
    </row>
    <row r="11" spans="1:7" x14ac:dyDescent="0.3">
      <c r="A11" s="20">
        <v>45547</v>
      </c>
      <c r="B11" s="23">
        <v>11055.05</v>
      </c>
      <c r="C11" s="3">
        <v>11298.85</v>
      </c>
      <c r="D11" s="3">
        <v>10910</v>
      </c>
      <c r="E11" s="3">
        <v>11114.2</v>
      </c>
      <c r="F11" s="4">
        <v>54649</v>
      </c>
      <c r="G11" s="64">
        <f t="shared" si="0"/>
        <v>607379915.80000007</v>
      </c>
    </row>
    <row r="12" spans="1:7" x14ac:dyDescent="0.3">
      <c r="A12" s="20">
        <v>45548</v>
      </c>
      <c r="B12" s="23">
        <v>11090</v>
      </c>
      <c r="C12" s="3">
        <v>11250</v>
      </c>
      <c r="D12" s="3">
        <v>11025</v>
      </c>
      <c r="E12" s="3">
        <v>11106.1</v>
      </c>
      <c r="F12" s="4">
        <v>64456</v>
      </c>
      <c r="G12" s="64">
        <f t="shared" si="0"/>
        <v>715854781.60000002</v>
      </c>
    </row>
    <row r="13" spans="1:7" x14ac:dyDescent="0.3">
      <c r="A13" s="20">
        <v>45551</v>
      </c>
      <c r="B13" s="23">
        <v>11194.95</v>
      </c>
      <c r="C13" s="3">
        <v>11195.4</v>
      </c>
      <c r="D13" s="3">
        <v>10679</v>
      </c>
      <c r="E13" s="3">
        <v>10767.3</v>
      </c>
      <c r="F13" s="4">
        <v>40540</v>
      </c>
      <c r="G13" s="64">
        <f t="shared" si="0"/>
        <v>436506342</v>
      </c>
    </row>
    <row r="14" spans="1:7" x14ac:dyDescent="0.3">
      <c r="A14" s="20">
        <v>45552</v>
      </c>
      <c r="B14" s="23">
        <v>10836.9</v>
      </c>
      <c r="C14" s="3">
        <v>10914.95</v>
      </c>
      <c r="D14" s="3">
        <v>10717.1</v>
      </c>
      <c r="E14" s="3">
        <v>10792.35</v>
      </c>
      <c r="F14" s="4">
        <v>46589</v>
      </c>
      <c r="G14" s="64">
        <f t="shared" si="0"/>
        <v>502804794.15000004</v>
      </c>
    </row>
    <row r="15" spans="1:7" x14ac:dyDescent="0.3">
      <c r="A15" s="20">
        <v>45553</v>
      </c>
      <c r="B15" s="23">
        <v>10879.95</v>
      </c>
      <c r="C15" s="3">
        <v>10879.95</v>
      </c>
      <c r="D15" s="3">
        <v>10510.6</v>
      </c>
      <c r="E15" s="3">
        <v>10741.25</v>
      </c>
      <c r="F15" s="4">
        <v>26661</v>
      </c>
      <c r="G15" s="64">
        <f t="shared" si="0"/>
        <v>286372466.25</v>
      </c>
    </row>
    <row r="16" spans="1:7" ht="14.4" customHeight="1" x14ac:dyDescent="0.3">
      <c r="A16" s="20">
        <v>45554</v>
      </c>
      <c r="B16" s="23">
        <v>10605</v>
      </c>
      <c r="C16" s="3">
        <v>10950</v>
      </c>
      <c r="D16" s="3">
        <v>10605</v>
      </c>
      <c r="E16" s="3">
        <v>10865.5</v>
      </c>
      <c r="F16" s="4">
        <v>32680</v>
      </c>
      <c r="G16" s="64">
        <f t="shared" si="0"/>
        <v>355084540</v>
      </c>
    </row>
    <row r="17" spans="1:7" ht="14.4" customHeight="1" x14ac:dyDescent="0.3">
      <c r="A17" s="20">
        <v>45555</v>
      </c>
      <c r="B17" s="23">
        <v>10883.4</v>
      </c>
      <c r="C17" s="3">
        <v>11299.7</v>
      </c>
      <c r="D17" s="3">
        <v>10849.8</v>
      </c>
      <c r="E17" s="3">
        <v>11090.8</v>
      </c>
      <c r="F17" s="4">
        <v>72953</v>
      </c>
      <c r="G17" s="64">
        <f t="shared" si="0"/>
        <v>809107132.39999998</v>
      </c>
    </row>
    <row r="18" spans="1:7" x14ac:dyDescent="0.3">
      <c r="A18" s="20">
        <v>45558</v>
      </c>
      <c r="B18" s="23">
        <v>11092.1</v>
      </c>
      <c r="C18" s="3">
        <v>11160</v>
      </c>
      <c r="D18" s="3">
        <v>10900</v>
      </c>
      <c r="E18" s="3">
        <v>11022.5</v>
      </c>
      <c r="F18" s="4">
        <v>31385</v>
      </c>
      <c r="G18" s="64">
        <f t="shared" si="0"/>
        <v>345941162.5</v>
      </c>
    </row>
    <row r="19" spans="1:7" x14ac:dyDescent="0.3">
      <c r="A19" s="20">
        <v>45559</v>
      </c>
      <c r="B19" s="23">
        <v>11019.85</v>
      </c>
      <c r="C19" s="3">
        <v>11555</v>
      </c>
      <c r="D19" s="3">
        <v>11001</v>
      </c>
      <c r="E19" s="3">
        <v>11407.65</v>
      </c>
      <c r="F19" s="4">
        <v>76217</v>
      </c>
      <c r="G19" s="64">
        <f t="shared" si="0"/>
        <v>869456860.04999995</v>
      </c>
    </row>
    <row r="20" spans="1:7" x14ac:dyDescent="0.3">
      <c r="A20" s="20">
        <v>45560</v>
      </c>
      <c r="B20" s="23">
        <v>11454</v>
      </c>
      <c r="C20" s="3">
        <v>11724.4</v>
      </c>
      <c r="D20" s="3">
        <v>11454</v>
      </c>
      <c r="E20" s="3">
        <v>11641.9</v>
      </c>
      <c r="F20" s="4">
        <v>56254</v>
      </c>
      <c r="G20" s="64">
        <f t="shared" si="0"/>
        <v>654903442.60000002</v>
      </c>
    </row>
    <row r="21" spans="1:7" x14ac:dyDescent="0.3">
      <c r="A21" s="20">
        <v>45561</v>
      </c>
      <c r="B21" s="23">
        <v>11698.8</v>
      </c>
      <c r="C21" s="3">
        <v>11799.35</v>
      </c>
      <c r="D21" s="3">
        <v>11352.5</v>
      </c>
      <c r="E21" s="3">
        <v>11762.65</v>
      </c>
      <c r="F21" s="4">
        <v>48681</v>
      </c>
      <c r="G21" s="64">
        <f t="shared" si="0"/>
        <v>572617564.64999998</v>
      </c>
    </row>
    <row r="22" spans="1:7" x14ac:dyDescent="0.3">
      <c r="A22" s="20">
        <v>45562</v>
      </c>
      <c r="B22" s="23">
        <v>11761.45</v>
      </c>
      <c r="C22" s="3">
        <v>12124.05</v>
      </c>
      <c r="D22" s="3">
        <v>10974.1</v>
      </c>
      <c r="E22" s="3">
        <v>11735.85</v>
      </c>
      <c r="F22" s="4">
        <v>178172</v>
      </c>
      <c r="G22" s="64">
        <f t="shared" si="0"/>
        <v>2090999866.2</v>
      </c>
    </row>
    <row r="23" spans="1:7" x14ac:dyDescent="0.3">
      <c r="A23" s="20">
        <v>45565</v>
      </c>
      <c r="B23" s="23">
        <v>11735.85</v>
      </c>
      <c r="C23" s="3">
        <v>11830.5</v>
      </c>
      <c r="D23" s="3">
        <v>11400</v>
      </c>
      <c r="E23" s="3">
        <v>11529.85</v>
      </c>
      <c r="F23" s="4">
        <v>66311</v>
      </c>
      <c r="G23" s="64">
        <f t="shared" si="0"/>
        <v>764555883.35000002</v>
      </c>
    </row>
    <row r="24" spans="1:7" x14ac:dyDescent="0.3">
      <c r="A24" s="20">
        <v>45566</v>
      </c>
      <c r="B24" s="23">
        <v>11528</v>
      </c>
      <c r="C24" s="3">
        <v>11680</v>
      </c>
      <c r="D24" s="3">
        <v>11361.15</v>
      </c>
      <c r="E24" s="3">
        <v>11537.75</v>
      </c>
      <c r="F24" s="4">
        <v>23753</v>
      </c>
      <c r="G24" s="64">
        <f t="shared" si="0"/>
        <v>274056175.75</v>
      </c>
    </row>
    <row r="25" spans="1:7" x14ac:dyDescent="0.3">
      <c r="A25" s="20">
        <v>45568</v>
      </c>
      <c r="B25" s="23">
        <v>11305.7</v>
      </c>
      <c r="C25" s="3">
        <v>11435</v>
      </c>
      <c r="D25" s="3">
        <v>11250</v>
      </c>
      <c r="E25" s="3">
        <v>11382.65</v>
      </c>
      <c r="F25" s="4">
        <v>30260</v>
      </c>
      <c r="G25" s="64">
        <f t="shared" si="0"/>
        <v>344438989</v>
      </c>
    </row>
    <row r="26" spans="1:7" x14ac:dyDescent="0.3">
      <c r="A26" s="20">
        <v>45569</v>
      </c>
      <c r="B26" s="23">
        <v>11301</v>
      </c>
      <c r="C26" s="3">
        <v>11342.55</v>
      </c>
      <c r="D26" s="3">
        <v>10905</v>
      </c>
      <c r="E26" s="3">
        <v>10949.9</v>
      </c>
      <c r="F26" s="4">
        <v>38505</v>
      </c>
      <c r="G26" s="64">
        <f t="shared" si="0"/>
        <v>421625899.5</v>
      </c>
    </row>
    <row r="27" spans="1:7" x14ac:dyDescent="0.3">
      <c r="A27" s="20">
        <v>45572</v>
      </c>
      <c r="B27" s="23">
        <v>10865</v>
      </c>
      <c r="C27" s="3">
        <v>10949.95</v>
      </c>
      <c r="D27" s="3">
        <v>10349.049999999999</v>
      </c>
      <c r="E27" s="3">
        <v>10765.55</v>
      </c>
      <c r="F27" s="4">
        <v>63727</v>
      </c>
      <c r="G27" s="64">
        <f t="shared" si="0"/>
        <v>686056204.8499999</v>
      </c>
    </row>
    <row r="28" spans="1:7" x14ac:dyDescent="0.3">
      <c r="A28" s="20">
        <v>45573</v>
      </c>
      <c r="B28" s="23">
        <v>10501</v>
      </c>
      <c r="C28" s="3">
        <v>11444</v>
      </c>
      <c r="D28" s="3">
        <v>10501</v>
      </c>
      <c r="E28" s="3">
        <v>11273.4</v>
      </c>
      <c r="F28" s="4">
        <v>57538</v>
      </c>
      <c r="G28" s="64">
        <f t="shared" si="0"/>
        <v>648648889.19999993</v>
      </c>
    </row>
    <row r="29" spans="1:7" x14ac:dyDescent="0.3">
      <c r="A29" s="20">
        <v>45574</v>
      </c>
      <c r="B29" s="23">
        <v>11352.2</v>
      </c>
      <c r="C29" s="3">
        <v>11394.75</v>
      </c>
      <c r="D29" s="3">
        <v>11147.75</v>
      </c>
      <c r="E29" s="3">
        <v>11237.85</v>
      </c>
      <c r="F29" s="4">
        <v>41842</v>
      </c>
      <c r="G29" s="64">
        <f t="shared" si="0"/>
        <v>470214119.69999999</v>
      </c>
    </row>
    <row r="30" spans="1:7" x14ac:dyDescent="0.3">
      <c r="A30" s="20">
        <v>45575</v>
      </c>
      <c r="B30" s="23">
        <v>11411</v>
      </c>
      <c r="C30" s="3">
        <v>11418.7</v>
      </c>
      <c r="D30" s="3">
        <v>11222</v>
      </c>
      <c r="E30" s="3">
        <v>11297.25</v>
      </c>
      <c r="F30" s="4">
        <v>37444</v>
      </c>
      <c r="G30" s="64">
        <f t="shared" si="0"/>
        <v>423014229</v>
      </c>
    </row>
    <row r="31" spans="1:7" x14ac:dyDescent="0.3">
      <c r="A31" s="20">
        <v>45576</v>
      </c>
      <c r="B31" s="23">
        <v>11306</v>
      </c>
      <c r="C31" s="3">
        <v>11392.25</v>
      </c>
      <c r="D31" s="3">
        <v>11208</v>
      </c>
      <c r="E31" s="3">
        <v>11318.45</v>
      </c>
      <c r="F31" s="4">
        <v>35271</v>
      </c>
      <c r="G31" s="64">
        <f t="shared" si="0"/>
        <v>399213049.95000005</v>
      </c>
    </row>
    <row r="32" spans="1:7" x14ac:dyDescent="0.3">
      <c r="A32" s="20">
        <v>45579</v>
      </c>
      <c r="B32" s="23">
        <v>11318</v>
      </c>
      <c r="C32" s="3">
        <v>11340.95</v>
      </c>
      <c r="D32" s="3">
        <v>11150</v>
      </c>
      <c r="E32" s="3">
        <v>11298.1</v>
      </c>
      <c r="F32" s="4">
        <v>25901</v>
      </c>
      <c r="G32" s="64">
        <f t="shared" si="0"/>
        <v>292632088.10000002</v>
      </c>
    </row>
    <row r="33" spans="1:7" x14ac:dyDescent="0.3">
      <c r="A33" s="20">
        <v>45580</v>
      </c>
      <c r="B33" s="23">
        <v>11235.05</v>
      </c>
      <c r="C33" s="3">
        <v>11537.4</v>
      </c>
      <c r="D33" s="3">
        <v>11126.7</v>
      </c>
      <c r="E33" s="3">
        <v>11386.45</v>
      </c>
      <c r="F33" s="4">
        <v>57277</v>
      </c>
      <c r="G33" s="64">
        <f t="shared" si="0"/>
        <v>652181696.6500001</v>
      </c>
    </row>
    <row r="34" spans="1:7" x14ac:dyDescent="0.3">
      <c r="A34" s="20">
        <v>45581</v>
      </c>
      <c r="B34" s="23">
        <v>11443.15</v>
      </c>
      <c r="C34" s="3">
        <v>11570</v>
      </c>
      <c r="D34" s="3">
        <v>11280.9</v>
      </c>
      <c r="E34" s="3">
        <v>11522.4</v>
      </c>
      <c r="F34" s="4">
        <v>44067</v>
      </c>
      <c r="G34" s="64">
        <f t="shared" si="0"/>
        <v>507757600.80000001</v>
      </c>
    </row>
    <row r="35" spans="1:7" x14ac:dyDescent="0.3">
      <c r="A35" s="20">
        <v>45582</v>
      </c>
      <c r="B35" s="23">
        <v>11420</v>
      </c>
      <c r="C35" s="3">
        <v>11570</v>
      </c>
      <c r="D35" s="3">
        <v>11025.05</v>
      </c>
      <c r="E35" s="3">
        <v>11173.95</v>
      </c>
      <c r="F35" s="4">
        <v>36451</v>
      </c>
      <c r="G35" s="64">
        <f t="shared" si="0"/>
        <v>407301651.45000005</v>
      </c>
    </row>
    <row r="36" spans="1:7" x14ac:dyDescent="0.3">
      <c r="A36" s="20">
        <v>45583</v>
      </c>
      <c r="B36" s="23">
        <v>11175</v>
      </c>
      <c r="C36" s="3">
        <v>11455.1</v>
      </c>
      <c r="D36" s="3">
        <v>10862.25</v>
      </c>
      <c r="E36" s="3">
        <v>11421.8</v>
      </c>
      <c r="F36" s="4">
        <v>44420</v>
      </c>
      <c r="G36" s="64">
        <f t="shared" si="0"/>
        <v>507356355.99999994</v>
      </c>
    </row>
    <row r="37" spans="1:7" x14ac:dyDescent="0.3">
      <c r="A37" s="20">
        <v>45586</v>
      </c>
      <c r="B37" s="23">
        <v>11421.8</v>
      </c>
      <c r="C37" s="3">
        <v>11624.8</v>
      </c>
      <c r="D37" s="3">
        <v>11177.15</v>
      </c>
      <c r="E37" s="3">
        <v>11264.9</v>
      </c>
      <c r="F37" s="4">
        <v>48933</v>
      </c>
      <c r="G37" s="64">
        <f t="shared" si="0"/>
        <v>551225351.69999993</v>
      </c>
    </row>
    <row r="38" spans="1:7" x14ac:dyDescent="0.3">
      <c r="A38" s="20">
        <v>45587</v>
      </c>
      <c r="B38" s="23">
        <v>11333.95</v>
      </c>
      <c r="C38" s="3">
        <v>11333.95</v>
      </c>
      <c r="D38" s="3">
        <v>10610</v>
      </c>
      <c r="E38" s="3">
        <v>10803.8</v>
      </c>
      <c r="F38" s="4">
        <v>45244</v>
      </c>
      <c r="G38" s="64">
        <f t="shared" si="0"/>
        <v>488807127.19999999</v>
      </c>
    </row>
    <row r="39" spans="1:7" x14ac:dyDescent="0.3">
      <c r="A39" s="20">
        <v>45588</v>
      </c>
      <c r="B39" s="23">
        <v>10779.95</v>
      </c>
      <c r="C39" s="3">
        <v>10969.95</v>
      </c>
      <c r="D39" s="3">
        <v>10530</v>
      </c>
      <c r="E39" s="3">
        <v>10864.45</v>
      </c>
      <c r="F39" s="4">
        <v>45353</v>
      </c>
      <c r="G39" s="64">
        <f t="shared" si="0"/>
        <v>492735400.85000002</v>
      </c>
    </row>
    <row r="40" spans="1:7" x14ac:dyDescent="0.3">
      <c r="A40" s="20">
        <v>45589</v>
      </c>
      <c r="B40" s="23">
        <v>10840</v>
      </c>
      <c r="C40" s="3">
        <v>11000</v>
      </c>
      <c r="D40" s="3">
        <v>10370.700000000001</v>
      </c>
      <c r="E40" s="3">
        <v>10425.5</v>
      </c>
      <c r="F40" s="4">
        <v>43924</v>
      </c>
      <c r="G40" s="64">
        <f t="shared" si="0"/>
        <v>457929662</v>
      </c>
    </row>
    <row r="41" spans="1:7" x14ac:dyDescent="0.3">
      <c r="A41" s="20">
        <v>45590</v>
      </c>
      <c r="B41" s="23">
        <v>10508.4</v>
      </c>
      <c r="C41" s="3">
        <v>10525</v>
      </c>
      <c r="D41" s="3">
        <v>10185.299999999999</v>
      </c>
      <c r="E41" s="3">
        <v>10464.85</v>
      </c>
      <c r="F41" s="4">
        <v>55998</v>
      </c>
      <c r="G41" s="64">
        <f t="shared" si="0"/>
        <v>586010670.30000007</v>
      </c>
    </row>
    <row r="42" spans="1:7" x14ac:dyDescent="0.3">
      <c r="A42" s="20">
        <v>45593</v>
      </c>
      <c r="B42" s="23">
        <v>10500</v>
      </c>
      <c r="C42" s="3">
        <v>10555.05</v>
      </c>
      <c r="D42" s="3">
        <v>10210</v>
      </c>
      <c r="E42" s="3">
        <v>10294.4</v>
      </c>
      <c r="F42" s="4">
        <v>46883</v>
      </c>
      <c r="G42" s="64">
        <f t="shared" si="0"/>
        <v>482632355.19999999</v>
      </c>
    </row>
    <row r="43" spans="1:7" x14ac:dyDescent="0.3">
      <c r="A43" s="20">
        <v>45594</v>
      </c>
      <c r="B43" s="23">
        <v>10254.450000000001</v>
      </c>
      <c r="C43" s="3">
        <v>10400</v>
      </c>
      <c r="D43" s="3">
        <v>10061.6</v>
      </c>
      <c r="E43" s="3">
        <v>10337.85</v>
      </c>
      <c r="F43" s="4">
        <v>38926</v>
      </c>
      <c r="G43" s="64">
        <f t="shared" si="0"/>
        <v>402411149.10000002</v>
      </c>
    </row>
    <row r="44" spans="1:7" x14ac:dyDescent="0.3">
      <c r="A44" s="20">
        <v>45595</v>
      </c>
      <c r="B44" s="23">
        <v>10300</v>
      </c>
      <c r="C44" s="3">
        <v>10665.45</v>
      </c>
      <c r="D44" s="3">
        <v>10215.700000000001</v>
      </c>
      <c r="E44" s="3">
        <v>10545.55</v>
      </c>
      <c r="F44" s="4">
        <v>40029</v>
      </c>
      <c r="G44" s="64">
        <f t="shared" si="0"/>
        <v>422127820.94999999</v>
      </c>
    </row>
    <row r="45" spans="1:7" ht="14.4" customHeight="1" thickBot="1" x14ac:dyDescent="0.35">
      <c r="A45" s="21">
        <v>45596</v>
      </c>
      <c r="B45" s="24">
        <v>10520</v>
      </c>
      <c r="C45" s="6">
        <v>10520</v>
      </c>
      <c r="D45" s="6">
        <v>10172.15</v>
      </c>
      <c r="E45" s="6">
        <v>10230</v>
      </c>
      <c r="F45" s="7">
        <v>66012</v>
      </c>
      <c r="G45" s="65">
        <f t="shared" si="0"/>
        <v>675302760</v>
      </c>
    </row>
    <row r="46" spans="1:7" ht="14.4" customHeight="1" x14ac:dyDescent="0.3">
      <c r="A46" s="61"/>
      <c r="B46" s="62"/>
      <c r="C46" s="62"/>
      <c r="D46" s="62"/>
      <c r="E46" s="62"/>
      <c r="F46" s="63"/>
    </row>
    <row r="47" spans="1:7" ht="14.4" customHeight="1" x14ac:dyDescent="0.3">
      <c r="A47" s="61"/>
      <c r="B47" s="62"/>
      <c r="C47" s="62"/>
      <c r="D47" s="62"/>
      <c r="E47" s="62"/>
      <c r="F47" s="63"/>
    </row>
    <row r="48" spans="1:7" ht="14.4" customHeight="1" x14ac:dyDescent="0.3">
      <c r="A48" s="61"/>
      <c r="B48" s="62"/>
      <c r="C48" s="62"/>
      <c r="D48" s="62"/>
      <c r="E48" s="62"/>
      <c r="F48" s="63"/>
    </row>
    <row r="49" spans="1:6" x14ac:dyDescent="0.3">
      <c r="A49" s="61"/>
      <c r="B49" s="62"/>
      <c r="C49" s="62"/>
      <c r="D49" s="62"/>
      <c r="E49" s="62"/>
      <c r="F49" s="63"/>
    </row>
    <row r="50" spans="1:6" x14ac:dyDescent="0.3">
      <c r="A50" s="61"/>
      <c r="B50" s="62"/>
      <c r="C50" s="62"/>
      <c r="D50" s="62"/>
      <c r="E50" s="62"/>
      <c r="F50" s="63"/>
    </row>
    <row r="51" spans="1:6" x14ac:dyDescent="0.3">
      <c r="A51" s="61"/>
      <c r="B51" s="62"/>
      <c r="C51" s="62"/>
      <c r="D51" s="62"/>
      <c r="E51" s="62"/>
      <c r="F51" s="63"/>
    </row>
    <row r="52" spans="1:6" x14ac:dyDescent="0.3">
      <c r="A52" s="61"/>
      <c r="B52" s="62"/>
      <c r="C52" s="62"/>
      <c r="D52" s="62"/>
      <c r="E52" s="62"/>
      <c r="F52" s="63"/>
    </row>
    <row r="53" spans="1:6" x14ac:dyDescent="0.3">
      <c r="A53" s="61"/>
      <c r="B53" s="62"/>
      <c r="C53" s="62"/>
      <c r="D53" s="62"/>
      <c r="E53" s="62"/>
      <c r="F53" s="63"/>
    </row>
    <row r="54" spans="1:6" x14ac:dyDescent="0.3">
      <c r="A54" s="61"/>
      <c r="B54" s="62"/>
      <c r="C54" s="62"/>
      <c r="D54" s="62"/>
      <c r="E54" s="62"/>
      <c r="F54" s="63"/>
    </row>
    <row r="55" spans="1:6" x14ac:dyDescent="0.3">
      <c r="A55" s="61"/>
      <c r="B55" s="62"/>
      <c r="C55" s="62"/>
      <c r="D55" s="62"/>
      <c r="E55" s="62"/>
      <c r="F55" s="63"/>
    </row>
    <row r="56" spans="1:6" x14ac:dyDescent="0.3">
      <c r="A56" s="61"/>
      <c r="B56" s="62"/>
      <c r="C56" s="62"/>
      <c r="D56" s="62"/>
      <c r="E56" s="62"/>
      <c r="F56" s="63"/>
    </row>
    <row r="57" spans="1:6" x14ac:dyDescent="0.3">
      <c r="A57" s="61"/>
      <c r="B57" s="62"/>
      <c r="C57" s="62"/>
      <c r="D57" s="62"/>
      <c r="E57" s="62"/>
      <c r="F57" s="63"/>
    </row>
    <row r="58" spans="1:6" x14ac:dyDescent="0.3">
      <c r="A58" s="61"/>
      <c r="B58" s="62"/>
      <c r="C58" s="62"/>
      <c r="D58" s="62"/>
      <c r="E58" s="62"/>
      <c r="F58" s="63"/>
    </row>
    <row r="59" spans="1:6" x14ac:dyDescent="0.3">
      <c r="A59" s="61"/>
      <c r="B59" s="62"/>
      <c r="C59" s="62"/>
      <c r="D59" s="62"/>
      <c r="E59" s="62"/>
      <c r="F59" s="63"/>
    </row>
    <row r="60" spans="1:6" x14ac:dyDescent="0.3">
      <c r="A60" s="61"/>
      <c r="B60" s="62"/>
      <c r="C60" s="62"/>
      <c r="D60" s="62"/>
      <c r="E60" s="62"/>
      <c r="F60" s="63"/>
    </row>
    <row r="61" spans="1:6" x14ac:dyDescent="0.3">
      <c r="A61" s="61"/>
      <c r="B61" s="62"/>
      <c r="C61" s="62"/>
      <c r="D61" s="62"/>
      <c r="E61" s="62"/>
      <c r="F61" s="63"/>
    </row>
    <row r="62" spans="1:6" x14ac:dyDescent="0.3">
      <c r="A62" s="61"/>
      <c r="B62" s="62"/>
      <c r="C62" s="62"/>
      <c r="D62" s="62"/>
      <c r="E62" s="62"/>
      <c r="F62" s="63"/>
    </row>
    <row r="63" spans="1:6" x14ac:dyDescent="0.3">
      <c r="A63" s="61"/>
      <c r="B63" s="62"/>
      <c r="C63" s="62"/>
      <c r="D63" s="62"/>
      <c r="E63" s="62"/>
      <c r="F63" s="63"/>
    </row>
    <row r="64" spans="1:6" x14ac:dyDescent="0.3">
      <c r="A64" s="61"/>
      <c r="B64" s="62"/>
      <c r="C64" s="62"/>
      <c r="D64" s="62"/>
      <c r="E64" s="62"/>
      <c r="F64" s="63"/>
    </row>
    <row r="65" spans="1:6" x14ac:dyDescent="0.3">
      <c r="A65" s="61"/>
      <c r="B65" s="62"/>
      <c r="C65" s="62"/>
      <c r="D65" s="62"/>
      <c r="E65" s="62"/>
      <c r="F65" s="63"/>
    </row>
    <row r="66" spans="1:6" x14ac:dyDescent="0.3">
      <c r="A66" s="61"/>
      <c r="B66" s="62"/>
      <c r="C66" s="62"/>
      <c r="D66" s="62"/>
      <c r="E66" s="62"/>
      <c r="F66" s="63"/>
    </row>
    <row r="67" spans="1:6" x14ac:dyDescent="0.3">
      <c r="A67" s="61"/>
      <c r="B67" s="62"/>
      <c r="C67" s="62"/>
      <c r="D67" s="62"/>
      <c r="E67" s="62"/>
      <c r="F67" s="63"/>
    </row>
    <row r="68" spans="1:6" x14ac:dyDescent="0.3">
      <c r="A68" s="61"/>
      <c r="B68" s="62"/>
      <c r="C68" s="62"/>
      <c r="D68" s="62"/>
      <c r="E68" s="62"/>
      <c r="F68" s="63"/>
    </row>
    <row r="69" spans="1:6" x14ac:dyDescent="0.3">
      <c r="A69" s="61"/>
      <c r="B69" s="62"/>
      <c r="C69" s="62"/>
      <c r="D69" s="62"/>
      <c r="E69" s="62"/>
      <c r="F69" s="63"/>
    </row>
    <row r="70" spans="1:6" x14ac:dyDescent="0.3">
      <c r="A70" s="61"/>
      <c r="B70" s="62"/>
      <c r="C70" s="62"/>
      <c r="D70" s="62"/>
      <c r="E70" s="62"/>
      <c r="F70" s="63"/>
    </row>
    <row r="71" spans="1:6" x14ac:dyDescent="0.3">
      <c r="A71" s="61"/>
      <c r="B71" s="62"/>
      <c r="C71" s="62"/>
      <c r="D71" s="62"/>
      <c r="E71" s="62"/>
      <c r="F71" s="63"/>
    </row>
    <row r="72" spans="1:6" x14ac:dyDescent="0.3">
      <c r="A72" s="61"/>
      <c r="B72" s="62"/>
      <c r="C72" s="62"/>
      <c r="D72" s="62"/>
      <c r="E72" s="62"/>
      <c r="F72" s="63"/>
    </row>
    <row r="73" spans="1:6" x14ac:dyDescent="0.3">
      <c r="A73" s="61"/>
      <c r="B73" s="62"/>
      <c r="C73" s="62"/>
      <c r="D73" s="62"/>
      <c r="E73" s="62"/>
      <c r="F73" s="63"/>
    </row>
    <row r="74" spans="1:6" x14ac:dyDescent="0.3">
      <c r="A74" s="61"/>
      <c r="B74" s="62"/>
      <c r="C74" s="62"/>
      <c r="D74" s="62"/>
      <c r="E74" s="62"/>
      <c r="F74" s="63"/>
    </row>
    <row r="75" spans="1:6" x14ac:dyDescent="0.3">
      <c r="A75" s="61"/>
      <c r="B75" s="62"/>
      <c r="C75" s="62"/>
      <c r="D75" s="62"/>
      <c r="E75" s="62"/>
      <c r="F75" s="63"/>
    </row>
    <row r="76" spans="1:6" x14ac:dyDescent="0.3">
      <c r="A76" s="61"/>
      <c r="B76" s="62"/>
      <c r="C76" s="62"/>
      <c r="D76" s="62"/>
      <c r="E76" s="62"/>
      <c r="F76" s="63"/>
    </row>
    <row r="77" spans="1:6" x14ac:dyDescent="0.3">
      <c r="A77" s="61"/>
      <c r="B77" s="62"/>
      <c r="C77" s="62"/>
      <c r="D77" s="62"/>
      <c r="E77" s="62"/>
      <c r="F77" s="63"/>
    </row>
    <row r="78" spans="1:6" x14ac:dyDescent="0.3">
      <c r="A78" s="61"/>
      <c r="B78" s="62"/>
      <c r="C78" s="62"/>
      <c r="D78" s="62"/>
      <c r="E78" s="62"/>
      <c r="F78" s="63"/>
    </row>
    <row r="79" spans="1:6" x14ac:dyDescent="0.3">
      <c r="A79" s="61"/>
      <c r="B79" s="62"/>
      <c r="C79" s="62"/>
      <c r="D79" s="62"/>
      <c r="E79" s="62"/>
      <c r="F79" s="63"/>
    </row>
    <row r="80" spans="1:6" x14ac:dyDescent="0.3">
      <c r="A80" s="61"/>
      <c r="B80" s="62"/>
      <c r="C80" s="62"/>
      <c r="D80" s="62"/>
      <c r="E80" s="62"/>
      <c r="F80" s="63"/>
    </row>
    <row r="81" spans="1:6" x14ac:dyDescent="0.3">
      <c r="A81" s="61"/>
      <c r="B81" s="62"/>
      <c r="C81" s="62"/>
      <c r="D81" s="62"/>
      <c r="E81" s="62"/>
      <c r="F81" s="63"/>
    </row>
    <row r="82" spans="1:6" x14ac:dyDescent="0.3">
      <c r="A82" s="61"/>
      <c r="B82" s="62"/>
      <c r="C82" s="62"/>
      <c r="D82" s="62"/>
      <c r="E82" s="62"/>
      <c r="F82" s="63"/>
    </row>
    <row r="83" spans="1:6" x14ac:dyDescent="0.3">
      <c r="A83" s="61"/>
      <c r="B83" s="62"/>
      <c r="C83" s="62"/>
      <c r="D83" s="62"/>
      <c r="E83" s="62"/>
      <c r="F83" s="63"/>
    </row>
    <row r="84" spans="1:6" x14ac:dyDescent="0.3">
      <c r="A84" s="61"/>
      <c r="B84" s="62"/>
      <c r="C84" s="62"/>
      <c r="D84" s="62"/>
      <c r="E84" s="62"/>
      <c r="F84" s="63"/>
    </row>
    <row r="85" spans="1:6" x14ac:dyDescent="0.3">
      <c r="A85" s="61"/>
      <c r="B85" s="62"/>
      <c r="C85" s="62"/>
      <c r="D85" s="62"/>
      <c r="E85" s="62"/>
      <c r="F85" s="63"/>
    </row>
    <row r="86" spans="1:6" x14ac:dyDescent="0.3">
      <c r="A86" s="61"/>
      <c r="B86" s="62"/>
      <c r="C86" s="62"/>
      <c r="D86" s="62"/>
      <c r="E86" s="62"/>
      <c r="F86" s="63"/>
    </row>
    <row r="87" spans="1:6" x14ac:dyDescent="0.3">
      <c r="A87" s="61"/>
      <c r="B87" s="62"/>
      <c r="C87" s="62"/>
      <c r="D87" s="62"/>
      <c r="E87" s="62"/>
      <c r="F87" s="63"/>
    </row>
    <row r="88" spans="1:6" x14ac:dyDescent="0.3">
      <c r="A88" s="61"/>
      <c r="B88" s="62"/>
      <c r="C88" s="62"/>
      <c r="D88" s="62"/>
      <c r="E88" s="62"/>
      <c r="F88" s="63"/>
    </row>
    <row r="89" spans="1:6" x14ac:dyDescent="0.3">
      <c r="A89" s="61"/>
      <c r="B89" s="62"/>
      <c r="C89" s="62"/>
      <c r="D89" s="62"/>
      <c r="E89" s="62"/>
      <c r="F89" s="63"/>
    </row>
    <row r="90" spans="1:6" x14ac:dyDescent="0.3">
      <c r="A90" s="61"/>
      <c r="B90" s="62"/>
      <c r="C90" s="62"/>
      <c r="D90" s="62"/>
      <c r="E90" s="62"/>
      <c r="F90" s="63"/>
    </row>
    <row r="91" spans="1:6" x14ac:dyDescent="0.3">
      <c r="A91" s="61"/>
      <c r="B91" s="62"/>
      <c r="C91" s="62"/>
      <c r="D91" s="62"/>
      <c r="E91" s="62"/>
      <c r="F91" s="63"/>
    </row>
    <row r="92" spans="1:6" x14ac:dyDescent="0.3">
      <c r="A92" s="61"/>
      <c r="B92" s="62"/>
      <c r="C92" s="62"/>
      <c r="D92" s="62"/>
      <c r="E92" s="62"/>
      <c r="F92" s="63"/>
    </row>
    <row r="93" spans="1:6" x14ac:dyDescent="0.3">
      <c r="A93" s="61"/>
      <c r="B93" s="62"/>
      <c r="C93" s="62"/>
      <c r="D93" s="62"/>
      <c r="E93" s="62"/>
      <c r="F93" s="63"/>
    </row>
    <row r="94" spans="1:6" x14ac:dyDescent="0.3">
      <c r="A94" s="61"/>
      <c r="B94" s="62"/>
      <c r="C94" s="62"/>
      <c r="D94" s="62"/>
      <c r="E94" s="62"/>
      <c r="F94" s="63"/>
    </row>
    <row r="95" spans="1:6" x14ac:dyDescent="0.3">
      <c r="A95" s="61"/>
      <c r="B95" s="62"/>
      <c r="C95" s="62"/>
      <c r="D95" s="62"/>
      <c r="E95" s="62"/>
      <c r="F95" s="63"/>
    </row>
    <row r="96" spans="1:6" x14ac:dyDescent="0.3">
      <c r="A96" s="61"/>
      <c r="B96" s="62"/>
      <c r="C96" s="62"/>
      <c r="D96" s="62"/>
      <c r="E96" s="62"/>
      <c r="F96" s="63"/>
    </row>
    <row r="97" spans="1:6" x14ac:dyDescent="0.3">
      <c r="A97" s="61"/>
      <c r="B97" s="62"/>
      <c r="C97" s="62"/>
      <c r="D97" s="62"/>
      <c r="E97" s="62"/>
      <c r="F97" s="63"/>
    </row>
    <row r="98" spans="1:6" x14ac:dyDescent="0.3">
      <c r="A98" s="61"/>
      <c r="B98" s="62"/>
      <c r="C98" s="62"/>
      <c r="D98" s="62"/>
      <c r="E98" s="62"/>
      <c r="F98" s="63"/>
    </row>
    <row r="99" spans="1:6" x14ac:dyDescent="0.3">
      <c r="A99" s="61"/>
      <c r="B99" s="62"/>
      <c r="C99" s="62"/>
      <c r="D99" s="62"/>
      <c r="E99" s="62"/>
      <c r="F99" s="63"/>
    </row>
    <row r="100" spans="1:6" x14ac:dyDescent="0.3">
      <c r="A100" s="61"/>
      <c r="B100" s="62"/>
      <c r="C100" s="62"/>
      <c r="D100" s="62"/>
      <c r="E100" s="62"/>
      <c r="F100" s="63"/>
    </row>
    <row r="101" spans="1:6" x14ac:dyDescent="0.3">
      <c r="A101" s="61"/>
      <c r="B101" s="62"/>
      <c r="C101" s="62"/>
      <c r="D101" s="62"/>
      <c r="E101" s="62"/>
      <c r="F101" s="63"/>
    </row>
    <row r="102" spans="1:6" x14ac:dyDescent="0.3">
      <c r="A102" s="61"/>
      <c r="B102" s="62"/>
      <c r="C102" s="62"/>
      <c r="D102" s="62"/>
      <c r="E102" s="62"/>
      <c r="F102" s="63"/>
    </row>
    <row r="103" spans="1:6" x14ac:dyDescent="0.3">
      <c r="A103" s="61"/>
      <c r="B103" s="62"/>
      <c r="C103" s="62"/>
      <c r="D103" s="62"/>
      <c r="E103" s="62"/>
      <c r="F103" s="63"/>
    </row>
    <row r="104" spans="1:6" x14ac:dyDescent="0.3">
      <c r="A104" s="61"/>
      <c r="B104" s="62"/>
      <c r="C104" s="62"/>
      <c r="D104" s="62"/>
      <c r="E104" s="62"/>
      <c r="F104" s="63"/>
    </row>
    <row r="105" spans="1:6" x14ac:dyDescent="0.3">
      <c r="A105" s="61"/>
      <c r="B105" s="62"/>
      <c r="C105" s="62"/>
      <c r="D105" s="62"/>
      <c r="E105" s="62"/>
      <c r="F105" s="63"/>
    </row>
    <row r="106" spans="1:6" x14ac:dyDescent="0.3">
      <c r="A106" s="61"/>
      <c r="B106" s="62"/>
      <c r="C106" s="62"/>
      <c r="D106" s="62"/>
      <c r="E106" s="62"/>
      <c r="F106" s="63"/>
    </row>
    <row r="107" spans="1:6" x14ac:dyDescent="0.3">
      <c r="A107" s="61"/>
      <c r="B107" s="62"/>
      <c r="C107" s="62"/>
      <c r="D107" s="62"/>
      <c r="E107" s="62"/>
      <c r="F107" s="63"/>
    </row>
    <row r="108" spans="1:6" x14ac:dyDescent="0.3">
      <c r="A108" s="61"/>
      <c r="B108" s="62"/>
      <c r="C108" s="62"/>
      <c r="D108" s="62"/>
      <c r="E108" s="62"/>
      <c r="F108" s="63"/>
    </row>
    <row r="109" spans="1:6" x14ac:dyDescent="0.3">
      <c r="A109" s="61"/>
      <c r="B109" s="62"/>
      <c r="C109" s="62"/>
      <c r="D109" s="62"/>
      <c r="E109" s="62"/>
      <c r="F109" s="63"/>
    </row>
    <row r="110" spans="1:6" x14ac:dyDescent="0.3">
      <c r="A110" s="61"/>
      <c r="B110" s="62"/>
      <c r="C110" s="62"/>
      <c r="D110" s="62"/>
      <c r="E110" s="62"/>
      <c r="F110" s="63"/>
    </row>
    <row r="111" spans="1:6" x14ac:dyDescent="0.3">
      <c r="A111" s="61"/>
      <c r="B111" s="62"/>
      <c r="C111" s="62"/>
      <c r="D111" s="62"/>
      <c r="E111" s="62"/>
      <c r="F111" s="63"/>
    </row>
    <row r="112" spans="1:6" x14ac:dyDescent="0.3">
      <c r="A112" s="61"/>
      <c r="B112" s="62"/>
      <c r="C112" s="62"/>
      <c r="D112" s="62"/>
      <c r="E112" s="62"/>
      <c r="F112" s="63"/>
    </row>
    <row r="113" spans="1:6" x14ac:dyDescent="0.3">
      <c r="A113" s="61"/>
      <c r="B113" s="62"/>
      <c r="C113" s="62"/>
      <c r="D113" s="62"/>
      <c r="E113" s="62"/>
      <c r="F113" s="63"/>
    </row>
    <row r="114" spans="1:6" x14ac:dyDescent="0.3">
      <c r="A114" s="61"/>
      <c r="B114" s="62"/>
      <c r="C114" s="62"/>
      <c r="D114" s="62"/>
      <c r="E114" s="62"/>
      <c r="F114" s="63"/>
    </row>
    <row r="115" spans="1:6" x14ac:dyDescent="0.3">
      <c r="A115" s="61"/>
      <c r="B115" s="62"/>
      <c r="C115" s="62"/>
      <c r="D115" s="62"/>
      <c r="E115" s="62"/>
      <c r="F115" s="63"/>
    </row>
    <row r="116" spans="1:6" x14ac:dyDescent="0.3">
      <c r="A116" s="61"/>
      <c r="B116" s="62"/>
      <c r="C116" s="62"/>
      <c r="D116" s="62"/>
      <c r="E116" s="62"/>
      <c r="F116" s="63"/>
    </row>
    <row r="117" spans="1:6" x14ac:dyDescent="0.3">
      <c r="A117" s="61"/>
      <c r="B117" s="62"/>
      <c r="C117" s="62"/>
      <c r="D117" s="62"/>
      <c r="E117" s="62"/>
      <c r="F117" s="63"/>
    </row>
    <row r="118" spans="1:6" x14ac:dyDescent="0.3">
      <c r="A118" s="61"/>
      <c r="B118" s="62"/>
      <c r="C118" s="62"/>
      <c r="D118" s="62"/>
      <c r="E118" s="62"/>
      <c r="F118" s="63"/>
    </row>
    <row r="119" spans="1:6" x14ac:dyDescent="0.3">
      <c r="A119" s="61"/>
      <c r="B119" s="62"/>
      <c r="C119" s="62"/>
      <c r="D119" s="62"/>
      <c r="E119" s="62"/>
      <c r="F119" s="63"/>
    </row>
    <row r="120" spans="1:6" x14ac:dyDescent="0.3">
      <c r="A120" s="61"/>
      <c r="B120" s="62"/>
      <c r="C120" s="62"/>
      <c r="D120" s="62"/>
      <c r="E120" s="62"/>
      <c r="F120" s="63"/>
    </row>
    <row r="121" spans="1:6" x14ac:dyDescent="0.3">
      <c r="A121" s="61"/>
      <c r="B121" s="62"/>
      <c r="C121" s="62"/>
      <c r="D121" s="62"/>
      <c r="E121" s="62"/>
      <c r="F121" s="63"/>
    </row>
    <row r="122" spans="1:6" x14ac:dyDescent="0.3">
      <c r="A122" s="61"/>
      <c r="B122" s="62"/>
      <c r="C122" s="62"/>
      <c r="D122" s="62"/>
      <c r="E122" s="62"/>
      <c r="F122" s="63"/>
    </row>
    <row r="123" spans="1:6" x14ac:dyDescent="0.3">
      <c r="A123" s="61"/>
      <c r="B123" s="62"/>
      <c r="C123" s="62"/>
      <c r="D123" s="62"/>
      <c r="E123" s="62"/>
      <c r="F123" s="63"/>
    </row>
    <row r="124" spans="1:6" x14ac:dyDescent="0.3">
      <c r="A124" s="61"/>
      <c r="B124" s="62"/>
      <c r="C124" s="62"/>
      <c r="D124" s="62"/>
      <c r="E124" s="62"/>
      <c r="F124" s="63"/>
    </row>
    <row r="125" spans="1:6" x14ac:dyDescent="0.3">
      <c r="A125" s="61"/>
      <c r="B125" s="62"/>
      <c r="C125" s="62"/>
      <c r="D125" s="62"/>
      <c r="E125" s="62"/>
      <c r="F125" s="63"/>
    </row>
    <row r="126" spans="1:6" x14ac:dyDescent="0.3">
      <c r="A126" s="61"/>
      <c r="B126" s="62"/>
      <c r="C126" s="62"/>
      <c r="D126" s="62"/>
      <c r="E126" s="62"/>
      <c r="F126" s="63"/>
    </row>
    <row r="127" spans="1:6" x14ac:dyDescent="0.3">
      <c r="A127" s="61"/>
      <c r="B127" s="62"/>
      <c r="C127" s="62"/>
      <c r="D127" s="62"/>
      <c r="E127" s="62"/>
      <c r="F127" s="63"/>
    </row>
    <row r="128" spans="1:6" x14ac:dyDescent="0.3">
      <c r="A128" s="61"/>
      <c r="B128" s="62"/>
      <c r="C128" s="62"/>
      <c r="D128" s="62"/>
      <c r="E128" s="62"/>
      <c r="F128" s="63"/>
    </row>
    <row r="129" spans="1:6" x14ac:dyDescent="0.3">
      <c r="A129" s="61"/>
      <c r="B129" s="62"/>
      <c r="C129" s="62"/>
      <c r="D129" s="62"/>
      <c r="E129" s="62"/>
      <c r="F129" s="63"/>
    </row>
    <row r="130" spans="1:6" x14ac:dyDescent="0.3">
      <c r="A130" s="61"/>
      <c r="B130" s="62"/>
      <c r="C130" s="62"/>
      <c r="D130" s="62"/>
      <c r="E130" s="62"/>
      <c r="F130" s="63"/>
    </row>
    <row r="131" spans="1:6" x14ac:dyDescent="0.3">
      <c r="A131" s="61"/>
      <c r="B131" s="62"/>
      <c r="C131" s="62"/>
      <c r="D131" s="62"/>
      <c r="E131" s="62"/>
      <c r="F131" s="63"/>
    </row>
    <row r="132" spans="1:6" x14ac:dyDescent="0.3">
      <c r="A132" s="61"/>
      <c r="B132" s="62"/>
      <c r="C132" s="62"/>
      <c r="D132" s="62"/>
      <c r="E132" s="62"/>
      <c r="F132" s="63"/>
    </row>
    <row r="133" spans="1:6" x14ac:dyDescent="0.3">
      <c r="A133" s="61"/>
      <c r="B133" s="62"/>
      <c r="C133" s="62"/>
      <c r="D133" s="62"/>
      <c r="E133" s="62"/>
      <c r="F133" s="63"/>
    </row>
    <row r="134" spans="1:6" x14ac:dyDescent="0.3">
      <c r="A134" s="61"/>
      <c r="B134" s="62"/>
      <c r="C134" s="62"/>
      <c r="D134" s="62"/>
      <c r="E134" s="62"/>
      <c r="F134" s="63"/>
    </row>
    <row r="135" spans="1:6" x14ac:dyDescent="0.3">
      <c r="A135" s="61"/>
      <c r="B135" s="62"/>
      <c r="C135" s="62"/>
      <c r="D135" s="62"/>
      <c r="E135" s="62"/>
      <c r="F135" s="63"/>
    </row>
    <row r="136" spans="1:6" x14ac:dyDescent="0.3">
      <c r="A136" s="61"/>
      <c r="B136" s="62"/>
      <c r="C136" s="62"/>
      <c r="D136" s="62"/>
      <c r="E136" s="62"/>
      <c r="F136" s="63"/>
    </row>
    <row r="137" spans="1:6" x14ac:dyDescent="0.3">
      <c r="A137" s="61"/>
      <c r="B137" s="62"/>
      <c r="C137" s="62"/>
      <c r="D137" s="62"/>
      <c r="E137" s="62"/>
      <c r="F137" s="63"/>
    </row>
    <row r="138" spans="1:6" x14ac:dyDescent="0.3">
      <c r="A138" s="61"/>
      <c r="B138" s="62"/>
      <c r="C138" s="62"/>
      <c r="D138" s="62"/>
      <c r="E138" s="62"/>
      <c r="F138" s="63"/>
    </row>
    <row r="139" spans="1:6" x14ac:dyDescent="0.3">
      <c r="A139" s="61"/>
      <c r="B139" s="62"/>
      <c r="C139" s="62"/>
      <c r="D139" s="62"/>
      <c r="E139" s="62"/>
      <c r="F139" s="63"/>
    </row>
    <row r="140" spans="1:6" x14ac:dyDescent="0.3">
      <c r="A140" s="61"/>
      <c r="B140" s="62"/>
      <c r="C140" s="62"/>
      <c r="D140" s="62"/>
      <c r="E140" s="62"/>
      <c r="F140" s="63"/>
    </row>
    <row r="141" spans="1:6" x14ac:dyDescent="0.3">
      <c r="A141" s="61"/>
      <c r="B141" s="62"/>
      <c r="C141" s="62"/>
      <c r="D141" s="62"/>
      <c r="E141" s="62"/>
      <c r="F141" s="63"/>
    </row>
    <row r="142" spans="1:6" x14ac:dyDescent="0.3">
      <c r="A142" s="61"/>
      <c r="B142" s="62"/>
      <c r="C142" s="62"/>
      <c r="D142" s="62"/>
      <c r="E142" s="62"/>
      <c r="F142" s="63"/>
    </row>
    <row r="143" spans="1:6" x14ac:dyDescent="0.3">
      <c r="A143" s="61"/>
      <c r="B143" s="62"/>
      <c r="C143" s="62"/>
      <c r="D143" s="62"/>
      <c r="E143" s="62"/>
      <c r="F143" s="63"/>
    </row>
    <row r="144" spans="1:6" x14ac:dyDescent="0.3">
      <c r="A144" s="61"/>
      <c r="B144" s="62"/>
      <c r="C144" s="62"/>
      <c r="D144" s="62"/>
      <c r="E144" s="62"/>
      <c r="F144" s="63"/>
    </row>
    <row r="145" spans="1:6" x14ac:dyDescent="0.3">
      <c r="A145" s="61"/>
      <c r="B145" s="62"/>
      <c r="C145" s="62"/>
      <c r="D145" s="62"/>
      <c r="E145" s="62"/>
      <c r="F145" s="63"/>
    </row>
    <row r="146" spans="1:6" x14ac:dyDescent="0.3">
      <c r="A146" s="61"/>
      <c r="B146" s="62"/>
      <c r="C146" s="62"/>
      <c r="D146" s="62"/>
      <c r="E146" s="62"/>
      <c r="F146" s="63"/>
    </row>
    <row r="147" spans="1:6" x14ac:dyDescent="0.3">
      <c r="A147" s="61"/>
      <c r="B147" s="62"/>
      <c r="C147" s="62"/>
      <c r="D147" s="62"/>
      <c r="E147" s="62"/>
      <c r="F147" s="63"/>
    </row>
    <row r="148" spans="1:6" x14ac:dyDescent="0.3">
      <c r="A148" s="61"/>
      <c r="B148" s="62"/>
      <c r="C148" s="62"/>
      <c r="D148" s="62"/>
      <c r="E148" s="62"/>
      <c r="F148" s="63"/>
    </row>
    <row r="149" spans="1:6" x14ac:dyDescent="0.3">
      <c r="A149" s="61"/>
      <c r="B149" s="62"/>
      <c r="C149" s="62"/>
      <c r="D149" s="62"/>
      <c r="E149" s="62"/>
      <c r="F149" s="63"/>
    </row>
    <row r="150" spans="1:6" x14ac:dyDescent="0.3">
      <c r="A150" s="61"/>
      <c r="B150" s="62"/>
      <c r="C150" s="62"/>
      <c r="D150" s="62"/>
      <c r="E150" s="62"/>
      <c r="F150" s="63"/>
    </row>
    <row r="151" spans="1:6" x14ac:dyDescent="0.3">
      <c r="A151" s="61"/>
      <c r="B151" s="62"/>
      <c r="C151" s="62"/>
      <c r="D151" s="62"/>
      <c r="E151" s="62"/>
      <c r="F151" s="63"/>
    </row>
    <row r="152" spans="1:6" x14ac:dyDescent="0.3">
      <c r="A152" s="61"/>
      <c r="B152" s="62"/>
      <c r="C152" s="62"/>
      <c r="D152" s="62"/>
      <c r="E152" s="62"/>
      <c r="F152" s="63"/>
    </row>
    <row r="153" spans="1:6" x14ac:dyDescent="0.3">
      <c r="A153" s="61"/>
      <c r="B153" s="62"/>
      <c r="C153" s="62"/>
      <c r="D153" s="62"/>
      <c r="E153" s="62"/>
      <c r="F153" s="63"/>
    </row>
    <row r="154" spans="1:6" x14ac:dyDescent="0.3">
      <c r="A154" s="61"/>
      <c r="B154" s="62"/>
      <c r="C154" s="62"/>
      <c r="D154" s="62"/>
      <c r="E154" s="62"/>
      <c r="F154" s="63"/>
    </row>
    <row r="155" spans="1:6" x14ac:dyDescent="0.3">
      <c r="A155" s="61"/>
      <c r="B155" s="62"/>
      <c r="C155" s="62"/>
      <c r="D155" s="62"/>
      <c r="E155" s="62"/>
      <c r="F155" s="63"/>
    </row>
    <row r="156" spans="1:6" x14ac:dyDescent="0.3">
      <c r="A156" s="61"/>
      <c r="B156" s="62"/>
      <c r="C156" s="62"/>
      <c r="D156" s="62"/>
      <c r="E156" s="62"/>
      <c r="F156" s="63"/>
    </row>
    <row r="157" spans="1:6" x14ac:dyDescent="0.3">
      <c r="A157" s="61"/>
      <c r="B157" s="62"/>
      <c r="C157" s="62"/>
      <c r="D157" s="62"/>
      <c r="E157" s="62"/>
      <c r="F157" s="63"/>
    </row>
    <row r="158" spans="1:6" x14ac:dyDescent="0.3">
      <c r="A158" s="61"/>
      <c r="B158" s="62"/>
      <c r="C158" s="62"/>
      <c r="D158" s="62"/>
      <c r="E158" s="62"/>
      <c r="F158" s="63"/>
    </row>
    <row r="159" spans="1:6" x14ac:dyDescent="0.3">
      <c r="A159" s="61"/>
      <c r="B159" s="62"/>
      <c r="C159" s="62"/>
      <c r="D159" s="62"/>
      <c r="E159" s="62"/>
      <c r="F159" s="63"/>
    </row>
    <row r="160" spans="1:6" x14ac:dyDescent="0.3">
      <c r="A160" s="61"/>
      <c r="B160" s="62"/>
      <c r="C160" s="62"/>
      <c r="D160" s="62"/>
      <c r="E160" s="62"/>
      <c r="F160" s="63"/>
    </row>
    <row r="161" spans="1:6" x14ac:dyDescent="0.3">
      <c r="A161" s="61"/>
      <c r="B161" s="62"/>
      <c r="C161" s="62"/>
      <c r="D161" s="62"/>
      <c r="E161" s="62"/>
      <c r="F161" s="63"/>
    </row>
    <row r="162" spans="1:6" x14ac:dyDescent="0.3">
      <c r="A162" s="61"/>
      <c r="B162" s="62"/>
      <c r="C162" s="62"/>
      <c r="D162" s="62"/>
      <c r="E162" s="62"/>
      <c r="F162" s="63"/>
    </row>
    <row r="163" spans="1:6" x14ac:dyDescent="0.3">
      <c r="A163" s="61"/>
      <c r="B163" s="62"/>
      <c r="C163" s="62"/>
      <c r="D163" s="62"/>
      <c r="E163" s="62"/>
      <c r="F163" s="63"/>
    </row>
    <row r="164" spans="1:6" x14ac:dyDescent="0.3">
      <c r="A164" s="61"/>
      <c r="B164" s="62"/>
      <c r="C164" s="62"/>
      <c r="D164" s="62"/>
      <c r="E164" s="62"/>
      <c r="F164" s="63"/>
    </row>
    <row r="165" spans="1:6" x14ac:dyDescent="0.3">
      <c r="A165" s="61"/>
      <c r="B165" s="62"/>
      <c r="C165" s="62"/>
      <c r="D165" s="62"/>
      <c r="E165" s="62"/>
      <c r="F165" s="63"/>
    </row>
    <row r="166" spans="1:6" x14ac:dyDescent="0.3">
      <c r="A166" s="61"/>
      <c r="B166" s="62"/>
      <c r="C166" s="62"/>
      <c r="D166" s="62"/>
      <c r="E166" s="62"/>
      <c r="F166" s="63"/>
    </row>
    <row r="167" spans="1:6" x14ac:dyDescent="0.3">
      <c r="A167" s="61"/>
      <c r="B167" s="62"/>
      <c r="C167" s="62"/>
      <c r="D167" s="62"/>
      <c r="E167" s="62"/>
      <c r="F167" s="63"/>
    </row>
    <row r="168" spans="1:6" x14ac:dyDescent="0.3">
      <c r="A168" s="61"/>
      <c r="B168" s="62"/>
      <c r="C168" s="62"/>
      <c r="D168" s="62"/>
      <c r="E168" s="62"/>
      <c r="F168" s="63"/>
    </row>
    <row r="169" spans="1:6" x14ac:dyDescent="0.3">
      <c r="A169" s="61"/>
      <c r="B169" s="62"/>
      <c r="C169" s="62"/>
      <c r="D169" s="62"/>
      <c r="E169" s="62"/>
      <c r="F169" s="63"/>
    </row>
    <row r="170" spans="1:6" x14ac:dyDescent="0.3">
      <c r="A170" s="61"/>
      <c r="B170" s="62"/>
      <c r="C170" s="62"/>
      <c r="D170" s="62"/>
      <c r="E170" s="62"/>
      <c r="F170" s="63"/>
    </row>
    <row r="171" spans="1:6" x14ac:dyDescent="0.3">
      <c r="A171" s="61"/>
      <c r="B171" s="62"/>
      <c r="C171" s="62"/>
      <c r="D171" s="62"/>
      <c r="E171" s="62"/>
      <c r="F171" s="63"/>
    </row>
    <row r="172" spans="1:6" x14ac:dyDescent="0.3">
      <c r="A172" s="61"/>
      <c r="B172" s="62"/>
      <c r="C172" s="62"/>
      <c r="D172" s="62"/>
      <c r="E172" s="62"/>
      <c r="F172" s="63"/>
    </row>
    <row r="173" spans="1:6" x14ac:dyDescent="0.3">
      <c r="A173" s="61"/>
      <c r="B173" s="62"/>
      <c r="C173" s="62"/>
      <c r="D173" s="62"/>
      <c r="E173" s="62"/>
      <c r="F173" s="63"/>
    </row>
    <row r="174" spans="1:6" x14ac:dyDescent="0.3">
      <c r="A174" s="61"/>
      <c r="B174" s="62"/>
      <c r="C174" s="62"/>
      <c r="D174" s="62"/>
      <c r="E174" s="62"/>
      <c r="F174" s="63"/>
    </row>
    <row r="175" spans="1:6" x14ac:dyDescent="0.3">
      <c r="A175" s="61"/>
      <c r="B175" s="62"/>
      <c r="C175" s="62"/>
      <c r="D175" s="62"/>
      <c r="E175" s="62"/>
      <c r="F175" s="63"/>
    </row>
    <row r="176" spans="1:6" x14ac:dyDescent="0.3">
      <c r="A176" s="61"/>
      <c r="B176" s="62"/>
      <c r="C176" s="62"/>
      <c r="D176" s="62"/>
      <c r="E176" s="62"/>
      <c r="F176" s="63"/>
    </row>
    <row r="177" spans="1:6" x14ac:dyDescent="0.3">
      <c r="A177" s="61"/>
      <c r="B177" s="62"/>
      <c r="C177" s="62"/>
      <c r="D177" s="62"/>
      <c r="E177" s="62"/>
      <c r="F177" s="63"/>
    </row>
    <row r="178" spans="1:6" x14ac:dyDescent="0.3">
      <c r="A178" s="61"/>
      <c r="B178" s="62"/>
      <c r="C178" s="62"/>
      <c r="D178" s="62"/>
      <c r="E178" s="62"/>
      <c r="F178" s="63"/>
    </row>
    <row r="179" spans="1:6" x14ac:dyDescent="0.3">
      <c r="A179" s="61"/>
      <c r="B179" s="62"/>
      <c r="C179" s="62"/>
      <c r="D179" s="62"/>
      <c r="E179" s="62"/>
      <c r="F179" s="63"/>
    </row>
    <row r="180" spans="1:6" x14ac:dyDescent="0.3">
      <c r="A180" s="61"/>
      <c r="B180" s="62"/>
      <c r="C180" s="62"/>
      <c r="D180" s="62"/>
      <c r="E180" s="62"/>
      <c r="F180" s="63"/>
    </row>
    <row r="181" spans="1:6" x14ac:dyDescent="0.3">
      <c r="A181" s="61"/>
      <c r="B181" s="62"/>
      <c r="C181" s="62"/>
      <c r="D181" s="62"/>
      <c r="E181" s="62"/>
      <c r="F181" s="63"/>
    </row>
    <row r="182" spans="1:6" x14ac:dyDescent="0.3">
      <c r="A182" s="61"/>
      <c r="B182" s="62"/>
      <c r="C182" s="62"/>
      <c r="D182" s="62"/>
      <c r="E182" s="62"/>
      <c r="F182" s="63"/>
    </row>
    <row r="183" spans="1:6" x14ac:dyDescent="0.3">
      <c r="A183" s="61"/>
      <c r="B183" s="62"/>
      <c r="C183" s="62"/>
      <c r="D183" s="62"/>
      <c r="E183" s="62"/>
      <c r="F183" s="63"/>
    </row>
    <row r="184" spans="1:6" x14ac:dyDescent="0.3">
      <c r="A184" s="61"/>
      <c r="B184" s="62"/>
      <c r="C184" s="62"/>
      <c r="D184" s="62"/>
      <c r="E184" s="62"/>
      <c r="F184" s="63"/>
    </row>
    <row r="185" spans="1:6" x14ac:dyDescent="0.3">
      <c r="A185" s="61"/>
      <c r="B185" s="62"/>
      <c r="C185" s="62"/>
      <c r="D185" s="62"/>
      <c r="E185" s="62"/>
      <c r="F185" s="63"/>
    </row>
    <row r="186" spans="1:6" x14ac:dyDescent="0.3">
      <c r="A186" s="61"/>
      <c r="B186" s="62"/>
      <c r="C186" s="62"/>
      <c r="D186" s="62"/>
      <c r="E186" s="62"/>
      <c r="F186" s="63"/>
    </row>
    <row r="187" spans="1:6" x14ac:dyDescent="0.3">
      <c r="A187" s="61"/>
      <c r="B187" s="62"/>
      <c r="C187" s="62"/>
      <c r="D187" s="62"/>
      <c r="E187" s="62"/>
      <c r="F187" s="63"/>
    </row>
    <row r="188" spans="1:6" x14ac:dyDescent="0.3">
      <c r="A188" s="61"/>
      <c r="B188" s="62"/>
      <c r="C188" s="62"/>
      <c r="D188" s="62"/>
      <c r="E188" s="62"/>
      <c r="F188" s="63"/>
    </row>
    <row r="189" spans="1:6" x14ac:dyDescent="0.3">
      <c r="A189" s="61"/>
      <c r="B189" s="62"/>
      <c r="C189" s="62"/>
      <c r="D189" s="62"/>
      <c r="E189" s="62"/>
      <c r="F189" s="63"/>
    </row>
    <row r="190" spans="1:6" x14ac:dyDescent="0.3">
      <c r="A190" s="61"/>
      <c r="B190" s="62"/>
      <c r="C190" s="62"/>
      <c r="D190" s="62"/>
      <c r="E190" s="62"/>
      <c r="F190" s="63"/>
    </row>
    <row r="191" spans="1:6" x14ac:dyDescent="0.3">
      <c r="A191" s="61"/>
      <c r="B191" s="62"/>
      <c r="C191" s="62"/>
      <c r="D191" s="62"/>
      <c r="E191" s="62"/>
      <c r="F191" s="63"/>
    </row>
    <row r="192" spans="1:6" x14ac:dyDescent="0.3">
      <c r="A192" s="61"/>
      <c r="B192" s="62"/>
      <c r="C192" s="62"/>
      <c r="D192" s="62"/>
      <c r="E192" s="62"/>
      <c r="F192" s="63"/>
    </row>
    <row r="193" spans="1:6" x14ac:dyDescent="0.3">
      <c r="A193" s="61"/>
      <c r="B193" s="62"/>
      <c r="C193" s="62"/>
      <c r="D193" s="62"/>
      <c r="E193" s="62"/>
      <c r="F193" s="63"/>
    </row>
    <row r="194" spans="1:6" x14ac:dyDescent="0.3">
      <c r="A194" s="61"/>
      <c r="B194" s="62"/>
      <c r="C194" s="62"/>
      <c r="D194" s="62"/>
      <c r="E194" s="62"/>
      <c r="F194" s="63"/>
    </row>
    <row r="195" spans="1:6" x14ac:dyDescent="0.3">
      <c r="A195" s="61"/>
      <c r="B195" s="62"/>
      <c r="C195" s="62"/>
      <c r="D195" s="62"/>
      <c r="E195" s="62"/>
      <c r="F195" s="63"/>
    </row>
    <row r="196" spans="1:6" x14ac:dyDescent="0.3">
      <c r="A196" s="61"/>
      <c r="B196" s="62"/>
      <c r="C196" s="62"/>
      <c r="D196" s="62"/>
      <c r="E196" s="62"/>
      <c r="F196" s="63"/>
    </row>
    <row r="197" spans="1:6" x14ac:dyDescent="0.3">
      <c r="A197" s="61"/>
      <c r="B197" s="62"/>
      <c r="C197" s="62"/>
      <c r="D197" s="62"/>
      <c r="E197" s="62"/>
      <c r="F197" s="63"/>
    </row>
    <row r="198" spans="1:6" x14ac:dyDescent="0.3">
      <c r="A198" s="61"/>
      <c r="B198" s="62"/>
      <c r="C198" s="62"/>
      <c r="D198" s="62"/>
      <c r="E198" s="62"/>
      <c r="F198" s="63"/>
    </row>
    <row r="199" spans="1:6" x14ac:dyDescent="0.3">
      <c r="A199" s="61"/>
      <c r="B199" s="62"/>
      <c r="C199" s="62"/>
      <c r="D199" s="62"/>
      <c r="E199" s="62"/>
      <c r="F199" s="63"/>
    </row>
    <row r="200" spans="1:6" x14ac:dyDescent="0.3">
      <c r="A200" s="61"/>
      <c r="B200" s="62"/>
      <c r="C200" s="62"/>
      <c r="D200" s="62"/>
      <c r="E200" s="62"/>
      <c r="F200" s="63"/>
    </row>
    <row r="201" spans="1:6" x14ac:dyDescent="0.3">
      <c r="A201" s="61"/>
      <c r="B201" s="62"/>
      <c r="C201" s="62"/>
      <c r="D201" s="62"/>
      <c r="E201" s="62"/>
      <c r="F201" s="63"/>
    </row>
    <row r="202" spans="1:6" x14ac:dyDescent="0.3">
      <c r="A202" s="61"/>
      <c r="B202" s="62"/>
      <c r="C202" s="62"/>
      <c r="D202" s="62"/>
      <c r="E202" s="62"/>
      <c r="F202" s="63"/>
    </row>
    <row r="203" spans="1:6" x14ac:dyDescent="0.3">
      <c r="A203" s="61"/>
      <c r="B203" s="62"/>
      <c r="C203" s="62"/>
      <c r="D203" s="62"/>
      <c r="E203" s="62"/>
      <c r="F203" s="63"/>
    </row>
    <row r="204" spans="1:6" x14ac:dyDescent="0.3">
      <c r="A204" s="61"/>
      <c r="B204" s="62"/>
      <c r="C204" s="62"/>
      <c r="D204" s="62"/>
      <c r="E204" s="62"/>
      <c r="F204" s="63"/>
    </row>
    <row r="205" spans="1:6" x14ac:dyDescent="0.3">
      <c r="A205" s="61"/>
      <c r="B205" s="62"/>
      <c r="C205" s="62"/>
      <c r="D205" s="62"/>
      <c r="E205" s="62"/>
      <c r="F205" s="63"/>
    </row>
    <row r="206" spans="1:6" x14ac:dyDescent="0.3">
      <c r="A206" s="61"/>
      <c r="B206" s="62"/>
      <c r="C206" s="62"/>
      <c r="D206" s="62"/>
      <c r="E206" s="62"/>
      <c r="F206" s="63"/>
    </row>
    <row r="207" spans="1:6" x14ac:dyDescent="0.3">
      <c r="A207" s="61"/>
      <c r="B207" s="62"/>
      <c r="C207" s="62"/>
      <c r="D207" s="62"/>
      <c r="E207" s="62"/>
      <c r="F207" s="63"/>
    </row>
    <row r="208" spans="1:6" x14ac:dyDescent="0.3">
      <c r="A208" s="61"/>
      <c r="B208" s="62"/>
      <c r="C208" s="62"/>
      <c r="D208" s="62"/>
      <c r="E208" s="62"/>
      <c r="F208" s="63"/>
    </row>
    <row r="209" spans="1:6" x14ac:dyDescent="0.3">
      <c r="A209" s="61"/>
      <c r="B209" s="62"/>
      <c r="C209" s="62"/>
      <c r="D209" s="62"/>
      <c r="E209" s="62"/>
      <c r="F209" s="63"/>
    </row>
    <row r="210" spans="1:6" x14ac:dyDescent="0.3">
      <c r="A210" s="61"/>
      <c r="B210" s="62"/>
      <c r="C210" s="62"/>
      <c r="D210" s="62"/>
      <c r="E210" s="62"/>
      <c r="F210" s="63"/>
    </row>
    <row r="211" spans="1:6" x14ac:dyDescent="0.3">
      <c r="A211" s="61"/>
      <c r="B211" s="62"/>
      <c r="C211" s="62"/>
      <c r="D211" s="62"/>
      <c r="E211" s="62"/>
      <c r="F211" s="63"/>
    </row>
    <row r="212" spans="1:6" x14ac:dyDescent="0.3">
      <c r="A212" s="61"/>
      <c r="B212" s="62"/>
      <c r="C212" s="62"/>
      <c r="D212" s="62"/>
      <c r="E212" s="62"/>
      <c r="F212" s="63"/>
    </row>
    <row r="213" spans="1:6" x14ac:dyDescent="0.3">
      <c r="A213" s="61"/>
      <c r="B213" s="62"/>
      <c r="C213" s="62"/>
      <c r="D213" s="62"/>
      <c r="E213" s="62"/>
      <c r="F213" s="63"/>
    </row>
    <row r="214" spans="1:6" x14ac:dyDescent="0.3">
      <c r="A214" s="61"/>
      <c r="B214" s="62"/>
      <c r="C214" s="62"/>
      <c r="D214" s="62"/>
      <c r="E214" s="62"/>
      <c r="F214" s="63"/>
    </row>
    <row r="215" spans="1:6" x14ac:dyDescent="0.3">
      <c r="A215" s="61"/>
      <c r="B215" s="62"/>
      <c r="C215" s="62"/>
      <c r="D215" s="62"/>
      <c r="E215" s="62"/>
      <c r="F215" s="63"/>
    </row>
    <row r="216" spans="1:6" x14ac:dyDescent="0.3">
      <c r="A216" s="61"/>
      <c r="B216" s="62"/>
      <c r="C216" s="62"/>
      <c r="D216" s="62"/>
      <c r="E216" s="62"/>
      <c r="F216" s="63"/>
    </row>
    <row r="217" spans="1:6" x14ac:dyDescent="0.3">
      <c r="A217" s="61"/>
      <c r="B217" s="62"/>
      <c r="C217" s="62"/>
      <c r="D217" s="62"/>
      <c r="E217" s="62"/>
      <c r="F217" s="63"/>
    </row>
    <row r="218" spans="1:6" x14ac:dyDescent="0.3">
      <c r="A218" s="61"/>
      <c r="B218" s="62"/>
      <c r="C218" s="62"/>
      <c r="D218" s="62"/>
      <c r="E218" s="62"/>
      <c r="F218" s="63"/>
    </row>
    <row r="219" spans="1:6" x14ac:dyDescent="0.3">
      <c r="A219" s="61"/>
      <c r="B219" s="62"/>
      <c r="C219" s="62"/>
      <c r="D219" s="62"/>
      <c r="E219" s="62"/>
      <c r="F219" s="63"/>
    </row>
    <row r="220" spans="1:6" x14ac:dyDescent="0.3">
      <c r="A220" s="61"/>
      <c r="B220" s="62"/>
      <c r="C220" s="62"/>
      <c r="D220" s="62"/>
      <c r="E220" s="62"/>
      <c r="F220" s="63"/>
    </row>
    <row r="221" spans="1:6" x14ac:dyDescent="0.3">
      <c r="A221" s="61"/>
      <c r="B221" s="62"/>
      <c r="C221" s="62"/>
      <c r="D221" s="62"/>
      <c r="E221" s="62"/>
      <c r="F221" s="63"/>
    </row>
    <row r="222" spans="1:6" x14ac:dyDescent="0.3">
      <c r="A222" s="61"/>
      <c r="B222" s="62"/>
      <c r="C222" s="62"/>
      <c r="D222" s="62"/>
      <c r="E222" s="62"/>
      <c r="F222" s="63"/>
    </row>
    <row r="223" spans="1:6" x14ac:dyDescent="0.3">
      <c r="A223" s="61"/>
      <c r="B223" s="62"/>
      <c r="C223" s="62"/>
      <c r="D223" s="62"/>
      <c r="E223" s="62"/>
      <c r="F223" s="63"/>
    </row>
    <row r="224" spans="1:6" x14ac:dyDescent="0.3">
      <c r="A224" s="61"/>
      <c r="B224" s="62"/>
      <c r="C224" s="62"/>
      <c r="D224" s="62"/>
      <c r="E224" s="62"/>
      <c r="F224" s="63"/>
    </row>
    <row r="225" spans="1:6" x14ac:dyDescent="0.3">
      <c r="A225" s="61"/>
      <c r="B225" s="62"/>
      <c r="C225" s="62"/>
      <c r="D225" s="62"/>
      <c r="E225" s="62"/>
      <c r="F225" s="63"/>
    </row>
    <row r="226" spans="1:6" x14ac:dyDescent="0.3">
      <c r="A226" s="61"/>
      <c r="B226" s="62"/>
      <c r="C226" s="62"/>
      <c r="D226" s="62"/>
      <c r="E226" s="62"/>
      <c r="F226" s="63"/>
    </row>
    <row r="227" spans="1:6" x14ac:dyDescent="0.3">
      <c r="A227" s="61"/>
      <c r="B227" s="62"/>
      <c r="C227" s="62"/>
      <c r="D227" s="62"/>
      <c r="E227" s="62"/>
      <c r="F227" s="63"/>
    </row>
    <row r="228" spans="1:6" x14ac:dyDescent="0.3">
      <c r="A228" s="61"/>
      <c r="B228" s="62"/>
      <c r="C228" s="62"/>
      <c r="D228" s="62"/>
      <c r="E228" s="62"/>
      <c r="F228" s="63"/>
    </row>
    <row r="229" spans="1:6" x14ac:dyDescent="0.3">
      <c r="A229" s="61"/>
      <c r="B229" s="62"/>
      <c r="C229" s="62"/>
      <c r="D229" s="62"/>
      <c r="E229" s="62"/>
      <c r="F229" s="63"/>
    </row>
    <row r="230" spans="1:6" x14ac:dyDescent="0.3">
      <c r="A230" s="61"/>
      <c r="B230" s="62"/>
      <c r="C230" s="62"/>
      <c r="D230" s="62"/>
      <c r="E230" s="62"/>
      <c r="F230" s="63"/>
    </row>
    <row r="231" spans="1:6" x14ac:dyDescent="0.3">
      <c r="A231" s="61"/>
      <c r="B231" s="62"/>
      <c r="C231" s="62"/>
      <c r="D231" s="62"/>
      <c r="E231" s="62"/>
      <c r="F231" s="63"/>
    </row>
    <row r="232" spans="1:6" x14ac:dyDescent="0.3">
      <c r="A232" s="61"/>
      <c r="B232" s="62"/>
      <c r="C232" s="62"/>
      <c r="D232" s="62"/>
      <c r="E232" s="62"/>
      <c r="F232" s="63"/>
    </row>
    <row r="233" spans="1:6" x14ac:dyDescent="0.3">
      <c r="A233" s="61"/>
      <c r="B233" s="62"/>
      <c r="C233" s="62"/>
      <c r="D233" s="62"/>
      <c r="E233" s="62"/>
      <c r="F233" s="63"/>
    </row>
    <row r="234" spans="1:6" x14ac:dyDescent="0.3">
      <c r="A234" s="61"/>
      <c r="B234" s="62"/>
      <c r="C234" s="62"/>
      <c r="D234" s="62"/>
      <c r="E234" s="62"/>
      <c r="F234" s="63"/>
    </row>
    <row r="235" spans="1:6" x14ac:dyDescent="0.3">
      <c r="A235" s="61"/>
      <c r="B235" s="62"/>
      <c r="C235" s="62"/>
      <c r="D235" s="62"/>
      <c r="E235" s="62"/>
      <c r="F235" s="63"/>
    </row>
    <row r="236" spans="1:6" x14ac:dyDescent="0.3">
      <c r="A236" s="61"/>
      <c r="B236" s="62"/>
      <c r="C236" s="62"/>
      <c r="D236" s="62"/>
      <c r="E236" s="62"/>
      <c r="F236" s="63"/>
    </row>
    <row r="237" spans="1:6" x14ac:dyDescent="0.3">
      <c r="A237" s="61"/>
      <c r="B237" s="62"/>
      <c r="C237" s="62"/>
      <c r="D237" s="62"/>
      <c r="E237" s="62"/>
      <c r="F237" s="63"/>
    </row>
    <row r="238" spans="1:6" x14ac:dyDescent="0.3">
      <c r="A238" s="61"/>
      <c r="B238" s="62"/>
      <c r="C238" s="62"/>
      <c r="D238" s="62"/>
      <c r="E238" s="62"/>
      <c r="F238" s="63"/>
    </row>
    <row r="239" spans="1:6" x14ac:dyDescent="0.3">
      <c r="A239" s="61"/>
      <c r="B239" s="62"/>
      <c r="C239" s="62"/>
      <c r="D239" s="62"/>
      <c r="E239" s="62"/>
      <c r="F239" s="63"/>
    </row>
    <row r="240" spans="1:6" x14ac:dyDescent="0.3">
      <c r="A240" s="61"/>
      <c r="B240" s="62"/>
      <c r="C240" s="62"/>
      <c r="D240" s="62"/>
      <c r="E240" s="62"/>
      <c r="F240" s="63"/>
    </row>
    <row r="241" spans="1:6" x14ac:dyDescent="0.3">
      <c r="A241" s="61"/>
      <c r="B241" s="62"/>
      <c r="C241" s="62"/>
      <c r="D241" s="62"/>
      <c r="E241" s="62"/>
      <c r="F241" s="63"/>
    </row>
    <row r="242" spans="1:6" x14ac:dyDescent="0.3">
      <c r="A242" s="61"/>
      <c r="B242" s="62"/>
      <c r="C242" s="62"/>
      <c r="D242" s="62"/>
      <c r="E242" s="62"/>
      <c r="F242" s="63"/>
    </row>
    <row r="243" spans="1:6" x14ac:dyDescent="0.3">
      <c r="A243" s="61"/>
      <c r="B243" s="62"/>
      <c r="C243" s="62"/>
      <c r="D243" s="62"/>
      <c r="E243" s="62"/>
      <c r="F243" s="63"/>
    </row>
    <row r="244" spans="1:6" x14ac:dyDescent="0.3">
      <c r="A244" s="61"/>
      <c r="B244" s="62"/>
      <c r="C244" s="62"/>
      <c r="D244" s="62"/>
      <c r="E244" s="62"/>
      <c r="F244" s="63"/>
    </row>
    <row r="245" spans="1:6" x14ac:dyDescent="0.3">
      <c r="A245" s="61"/>
      <c r="B245" s="62"/>
      <c r="C245" s="62"/>
      <c r="D245" s="62"/>
      <c r="E245" s="62"/>
      <c r="F245" s="63"/>
    </row>
    <row r="246" spans="1:6" x14ac:dyDescent="0.3">
      <c r="A246" s="61"/>
      <c r="B246" s="62"/>
      <c r="C246" s="62"/>
      <c r="D246" s="62"/>
      <c r="E246" s="62"/>
      <c r="F246" s="63"/>
    </row>
    <row r="247" spans="1:6" x14ac:dyDescent="0.3">
      <c r="A247" s="61"/>
      <c r="B247" s="62"/>
      <c r="C247" s="62"/>
      <c r="D247" s="62"/>
      <c r="E247" s="62"/>
      <c r="F247" s="63"/>
    </row>
    <row r="248" spans="1:6" x14ac:dyDescent="0.3">
      <c r="A248" s="61"/>
      <c r="B248" s="62"/>
      <c r="C248" s="62"/>
      <c r="D248" s="62"/>
      <c r="E248" s="62"/>
      <c r="F248" s="63"/>
    </row>
    <row r="249" spans="1:6" x14ac:dyDescent="0.3">
      <c r="A249" s="61"/>
      <c r="B249" s="62"/>
      <c r="C249" s="62"/>
      <c r="D249" s="62"/>
      <c r="E249" s="62"/>
      <c r="F249" s="63"/>
    </row>
    <row r="250" spans="1:6" x14ac:dyDescent="0.3">
      <c r="A250" s="61"/>
      <c r="B250" s="62"/>
      <c r="C250" s="62"/>
      <c r="D250" s="62"/>
      <c r="E250" s="62"/>
      <c r="F250" s="63"/>
    </row>
    <row r="251" spans="1:6" x14ac:dyDescent="0.3">
      <c r="A251" s="61"/>
      <c r="B251" s="62"/>
      <c r="C251" s="62"/>
      <c r="D251" s="62"/>
      <c r="E251" s="62"/>
      <c r="F251" s="63"/>
    </row>
    <row r="252" spans="1:6" x14ac:dyDescent="0.3">
      <c r="A252" s="61"/>
      <c r="B252" s="62"/>
      <c r="C252" s="62"/>
      <c r="D252" s="62"/>
      <c r="E252" s="62"/>
      <c r="F252" s="63"/>
    </row>
    <row r="253" spans="1:6" x14ac:dyDescent="0.3">
      <c r="A253" s="61"/>
      <c r="B253" s="62"/>
      <c r="C253" s="62"/>
      <c r="D253" s="62"/>
      <c r="E253" s="62"/>
      <c r="F253" s="63"/>
    </row>
    <row r="254" spans="1:6" x14ac:dyDescent="0.3">
      <c r="A254" s="61"/>
      <c r="B254" s="62"/>
      <c r="C254" s="62"/>
      <c r="D254" s="62"/>
      <c r="E254" s="62"/>
      <c r="F254" s="63"/>
    </row>
    <row r="255" spans="1:6" x14ac:dyDescent="0.3">
      <c r="A255" s="61"/>
      <c r="B255" s="62"/>
      <c r="C255" s="62"/>
      <c r="D255" s="62"/>
      <c r="E255" s="62"/>
      <c r="F255" s="63"/>
    </row>
    <row r="256" spans="1:6" x14ac:dyDescent="0.3">
      <c r="A256" s="61"/>
      <c r="B256" s="62"/>
      <c r="C256" s="62"/>
      <c r="D256" s="62"/>
      <c r="E256" s="62"/>
      <c r="F256" s="63"/>
    </row>
    <row r="257" spans="1:6" x14ac:dyDescent="0.3">
      <c r="A257" s="61"/>
      <c r="B257" s="62"/>
      <c r="C257" s="62"/>
      <c r="D257" s="62"/>
      <c r="E257" s="62"/>
      <c r="F257" s="63"/>
    </row>
    <row r="258" spans="1:6" x14ac:dyDescent="0.3">
      <c r="A258" s="61"/>
      <c r="B258" s="62"/>
      <c r="C258" s="62"/>
      <c r="D258" s="62"/>
      <c r="E258" s="62"/>
      <c r="F258" s="63"/>
    </row>
    <row r="259" spans="1:6" x14ac:dyDescent="0.3">
      <c r="A259" s="61"/>
      <c r="B259" s="62"/>
      <c r="C259" s="62"/>
      <c r="D259" s="62"/>
      <c r="E259" s="62"/>
      <c r="F259" s="63"/>
    </row>
    <row r="260" spans="1:6" x14ac:dyDescent="0.3">
      <c r="A260" s="61"/>
      <c r="B260" s="62"/>
      <c r="C260" s="62"/>
      <c r="D260" s="62"/>
      <c r="E260" s="62"/>
      <c r="F260" s="63"/>
    </row>
    <row r="261" spans="1:6" x14ac:dyDescent="0.3">
      <c r="A261" s="61"/>
      <c r="B261" s="62"/>
      <c r="C261" s="62"/>
      <c r="D261" s="62"/>
      <c r="E261" s="62"/>
      <c r="F261" s="63"/>
    </row>
    <row r="262" spans="1:6" x14ac:dyDescent="0.3">
      <c r="A262" s="61"/>
      <c r="B262" s="62"/>
      <c r="C262" s="62"/>
      <c r="D262" s="62"/>
      <c r="E262" s="62"/>
      <c r="F262" s="63"/>
    </row>
    <row r="263" spans="1:6" x14ac:dyDescent="0.3">
      <c r="A263" s="61"/>
      <c r="B263" s="62"/>
      <c r="C263" s="62"/>
      <c r="D263" s="62"/>
      <c r="E263" s="62"/>
      <c r="F263" s="63"/>
    </row>
    <row r="264" spans="1:6" x14ac:dyDescent="0.3">
      <c r="A264" s="61"/>
      <c r="B264" s="62"/>
      <c r="C264" s="62"/>
      <c r="D264" s="62"/>
      <c r="E264" s="62"/>
      <c r="F264" s="63"/>
    </row>
    <row r="265" spans="1:6" x14ac:dyDescent="0.3">
      <c r="A265" s="61"/>
      <c r="B265" s="62"/>
      <c r="C265" s="62"/>
      <c r="D265" s="62"/>
      <c r="E265" s="62"/>
      <c r="F265" s="63"/>
    </row>
    <row r="266" spans="1:6" x14ac:dyDescent="0.3">
      <c r="A266" s="61"/>
      <c r="B266" s="62"/>
      <c r="C266" s="62"/>
      <c r="D266" s="62"/>
      <c r="E266" s="62"/>
      <c r="F266" s="63"/>
    </row>
    <row r="267" spans="1:6" x14ac:dyDescent="0.3">
      <c r="A267" s="61"/>
      <c r="B267" s="62"/>
      <c r="C267" s="62"/>
      <c r="D267" s="62"/>
      <c r="E267" s="62"/>
      <c r="F267" s="63"/>
    </row>
    <row r="268" spans="1:6" x14ac:dyDescent="0.3">
      <c r="A268" s="61"/>
      <c r="B268" s="62"/>
      <c r="C268" s="62"/>
      <c r="D268" s="62"/>
      <c r="E268" s="62"/>
      <c r="F268" s="63"/>
    </row>
    <row r="269" spans="1:6" x14ac:dyDescent="0.3">
      <c r="A269" s="61"/>
      <c r="B269" s="62"/>
      <c r="C269" s="62"/>
      <c r="D269" s="62"/>
      <c r="E269" s="62"/>
      <c r="F269" s="63"/>
    </row>
    <row r="270" spans="1:6" x14ac:dyDescent="0.3">
      <c r="A270" s="61"/>
      <c r="B270" s="62"/>
      <c r="C270" s="62"/>
      <c r="D270" s="62"/>
      <c r="E270" s="62"/>
      <c r="F270" s="63"/>
    </row>
    <row r="271" spans="1:6" x14ac:dyDescent="0.3">
      <c r="A271" s="61"/>
      <c r="B271" s="62"/>
      <c r="C271" s="62"/>
      <c r="D271" s="62"/>
      <c r="E271" s="62"/>
      <c r="F271" s="63"/>
    </row>
    <row r="272" spans="1:6" x14ac:dyDescent="0.3">
      <c r="A272" s="61"/>
      <c r="B272" s="62"/>
      <c r="C272" s="62"/>
      <c r="D272" s="62"/>
      <c r="E272" s="62"/>
      <c r="F272" s="63"/>
    </row>
    <row r="273" spans="1:6" x14ac:dyDescent="0.3">
      <c r="A273" s="61"/>
      <c r="B273" s="62"/>
      <c r="C273" s="62"/>
      <c r="D273" s="62"/>
      <c r="E273" s="62"/>
      <c r="F273" s="63"/>
    </row>
    <row r="274" spans="1:6" x14ac:dyDescent="0.3">
      <c r="A274" s="61"/>
      <c r="B274" s="62"/>
      <c r="C274" s="62"/>
      <c r="D274" s="62"/>
      <c r="E274" s="62"/>
      <c r="F274" s="63"/>
    </row>
    <row r="275" spans="1:6" x14ac:dyDescent="0.3">
      <c r="A275" s="61"/>
      <c r="B275" s="62"/>
      <c r="C275" s="62"/>
      <c r="D275" s="62"/>
      <c r="E275" s="62"/>
      <c r="F275" s="63"/>
    </row>
    <row r="276" spans="1:6" x14ac:dyDescent="0.3">
      <c r="A276" s="61"/>
      <c r="B276" s="62"/>
      <c r="C276" s="62"/>
      <c r="D276" s="62"/>
      <c r="E276" s="62"/>
      <c r="F276" s="63"/>
    </row>
    <row r="277" spans="1:6" x14ac:dyDescent="0.3">
      <c r="A277" s="61"/>
      <c r="B277" s="62"/>
      <c r="C277" s="62"/>
      <c r="D277" s="62"/>
      <c r="E277" s="62"/>
      <c r="F277" s="63"/>
    </row>
    <row r="278" spans="1:6" x14ac:dyDescent="0.3">
      <c r="A278" s="61"/>
      <c r="B278" s="62"/>
      <c r="C278" s="62"/>
      <c r="D278" s="62"/>
      <c r="E278" s="62"/>
      <c r="F278" s="63"/>
    </row>
    <row r="279" spans="1:6" x14ac:dyDescent="0.3">
      <c r="A279" s="61"/>
      <c r="B279" s="62"/>
      <c r="C279" s="62"/>
      <c r="D279" s="62"/>
      <c r="E279" s="62"/>
      <c r="F279" s="63"/>
    </row>
    <row r="280" spans="1:6" x14ac:dyDescent="0.3">
      <c r="A280" s="61"/>
      <c r="B280" s="62"/>
      <c r="C280" s="62"/>
      <c r="D280" s="62"/>
      <c r="E280" s="62"/>
      <c r="F280" s="63"/>
    </row>
    <row r="281" spans="1:6" x14ac:dyDescent="0.3">
      <c r="A281" s="61"/>
      <c r="B281" s="62"/>
      <c r="C281" s="62"/>
      <c r="D281" s="62"/>
      <c r="E281" s="62"/>
      <c r="F281" s="63"/>
    </row>
    <row r="282" spans="1:6" x14ac:dyDescent="0.3">
      <c r="A282" s="61"/>
      <c r="B282" s="62"/>
      <c r="C282" s="62"/>
      <c r="D282" s="62"/>
      <c r="E282" s="62"/>
      <c r="F282" s="63"/>
    </row>
    <row r="283" spans="1:6" x14ac:dyDescent="0.3">
      <c r="A283" s="61"/>
      <c r="B283" s="62"/>
      <c r="C283" s="62"/>
      <c r="D283" s="62"/>
      <c r="E283" s="62"/>
      <c r="F283" s="63"/>
    </row>
    <row r="284" spans="1:6" x14ac:dyDescent="0.3">
      <c r="A284" s="61"/>
      <c r="B284" s="62"/>
      <c r="C284" s="62"/>
      <c r="D284" s="62"/>
      <c r="E284" s="62"/>
      <c r="F284" s="63"/>
    </row>
    <row r="285" spans="1:6" x14ac:dyDescent="0.3">
      <c r="A285" s="61"/>
      <c r="B285" s="62"/>
      <c r="C285" s="62"/>
      <c r="D285" s="62"/>
      <c r="E285" s="62"/>
      <c r="F285" s="63"/>
    </row>
    <row r="286" spans="1:6" x14ac:dyDescent="0.3">
      <c r="A286" s="61"/>
      <c r="B286" s="62"/>
      <c r="C286" s="62"/>
      <c r="D286" s="62"/>
      <c r="E286" s="62"/>
      <c r="F286" s="63"/>
    </row>
    <row r="287" spans="1:6" x14ac:dyDescent="0.3">
      <c r="A287" s="61"/>
      <c r="B287" s="62"/>
      <c r="C287" s="62"/>
      <c r="D287" s="62"/>
      <c r="E287" s="62"/>
      <c r="F287" s="63"/>
    </row>
    <row r="288" spans="1:6" x14ac:dyDescent="0.3">
      <c r="A288" s="61"/>
      <c r="B288" s="62"/>
      <c r="C288" s="62"/>
      <c r="D288" s="62"/>
      <c r="E288" s="62"/>
      <c r="F288" s="63"/>
    </row>
    <row r="289" spans="1:6" x14ac:dyDescent="0.3">
      <c r="A289" s="61"/>
      <c r="B289" s="62"/>
      <c r="C289" s="62"/>
      <c r="D289" s="62"/>
      <c r="E289" s="62"/>
      <c r="F289" s="63"/>
    </row>
    <row r="290" spans="1:6" x14ac:dyDescent="0.3">
      <c r="A290" s="61"/>
      <c r="B290" s="62"/>
      <c r="C290" s="62"/>
      <c r="D290" s="62"/>
      <c r="E290" s="62"/>
      <c r="F290" s="63"/>
    </row>
    <row r="291" spans="1:6" x14ac:dyDescent="0.3">
      <c r="A291" s="61"/>
      <c r="B291" s="62"/>
      <c r="C291" s="62"/>
      <c r="D291" s="62"/>
      <c r="E291" s="62"/>
      <c r="F291" s="63"/>
    </row>
    <row r="292" spans="1:6" x14ac:dyDescent="0.3">
      <c r="A292" s="61"/>
      <c r="B292" s="62"/>
      <c r="C292" s="62"/>
      <c r="D292" s="62"/>
      <c r="E292" s="62"/>
      <c r="F292" s="63"/>
    </row>
    <row r="293" spans="1:6" x14ac:dyDescent="0.3">
      <c r="A293" s="61"/>
      <c r="B293" s="62"/>
      <c r="C293" s="62"/>
      <c r="D293" s="62"/>
      <c r="E293" s="62"/>
      <c r="F293" s="63"/>
    </row>
    <row r="294" spans="1:6" x14ac:dyDescent="0.3">
      <c r="A294" s="61"/>
      <c r="B294" s="62"/>
      <c r="C294" s="62"/>
      <c r="D294" s="62"/>
      <c r="E294" s="62"/>
      <c r="F294" s="63"/>
    </row>
    <row r="295" spans="1:6" x14ac:dyDescent="0.3">
      <c r="A295" s="61"/>
      <c r="B295" s="62"/>
      <c r="C295" s="62"/>
      <c r="D295" s="62"/>
      <c r="E295" s="62"/>
      <c r="F295" s="63"/>
    </row>
    <row r="296" spans="1:6" x14ac:dyDescent="0.3">
      <c r="A296" s="61"/>
      <c r="B296" s="62"/>
      <c r="C296" s="62"/>
      <c r="D296" s="62"/>
      <c r="E296" s="62"/>
      <c r="F296" s="63"/>
    </row>
    <row r="297" spans="1:6" x14ac:dyDescent="0.3">
      <c r="A297" s="61"/>
      <c r="B297" s="62"/>
      <c r="C297" s="62"/>
      <c r="D297" s="62"/>
      <c r="E297" s="62"/>
      <c r="F297" s="63"/>
    </row>
    <row r="298" spans="1:6" x14ac:dyDescent="0.3">
      <c r="A298" s="61"/>
      <c r="B298" s="62"/>
      <c r="C298" s="62"/>
      <c r="D298" s="62"/>
      <c r="E298" s="62"/>
      <c r="F298" s="63"/>
    </row>
    <row r="299" spans="1:6" x14ac:dyDescent="0.3">
      <c r="A299" s="61"/>
      <c r="B299" s="62"/>
      <c r="C299" s="62"/>
      <c r="D299" s="62"/>
      <c r="E299" s="62"/>
      <c r="F299" s="63"/>
    </row>
    <row r="300" spans="1:6" x14ac:dyDescent="0.3">
      <c r="A300" s="61"/>
      <c r="B300" s="62"/>
      <c r="C300" s="62"/>
      <c r="D300" s="62"/>
      <c r="E300" s="62"/>
      <c r="F300" s="63"/>
    </row>
    <row r="301" spans="1:6" x14ac:dyDescent="0.3">
      <c r="A301" s="61"/>
      <c r="B301" s="62"/>
      <c r="C301" s="62"/>
      <c r="D301" s="62"/>
      <c r="E301" s="62"/>
      <c r="F301" s="63"/>
    </row>
    <row r="302" spans="1:6" x14ac:dyDescent="0.3">
      <c r="A302" s="61"/>
      <c r="B302" s="62"/>
      <c r="C302" s="62"/>
      <c r="D302" s="62"/>
      <c r="E302" s="62"/>
      <c r="F302" s="63"/>
    </row>
    <row r="303" spans="1:6" x14ac:dyDescent="0.3">
      <c r="A303" s="61"/>
      <c r="B303" s="62"/>
      <c r="C303" s="62"/>
      <c r="D303" s="62"/>
      <c r="E303" s="62"/>
      <c r="F303" s="63"/>
    </row>
    <row r="304" spans="1:6" x14ac:dyDescent="0.3">
      <c r="A304" s="61"/>
      <c r="B304" s="62"/>
      <c r="C304" s="62"/>
      <c r="D304" s="62"/>
      <c r="E304" s="62"/>
      <c r="F304" s="63"/>
    </row>
    <row r="305" spans="1:6" x14ac:dyDescent="0.3">
      <c r="A305" s="61"/>
      <c r="B305" s="62"/>
      <c r="C305" s="62"/>
      <c r="D305" s="62"/>
      <c r="E305" s="62"/>
      <c r="F305" s="63"/>
    </row>
    <row r="306" spans="1:6" x14ac:dyDescent="0.3">
      <c r="A306" s="61"/>
      <c r="B306" s="62"/>
      <c r="C306" s="62"/>
      <c r="D306" s="62"/>
      <c r="E306" s="62"/>
      <c r="F306" s="63"/>
    </row>
    <row r="307" spans="1:6" x14ac:dyDescent="0.3">
      <c r="A307" s="61"/>
      <c r="B307" s="62"/>
      <c r="C307" s="62"/>
      <c r="D307" s="62"/>
      <c r="E307" s="62"/>
      <c r="F307" s="63"/>
    </row>
    <row r="308" spans="1:6" x14ac:dyDescent="0.3">
      <c r="A308" s="61"/>
      <c r="B308" s="62"/>
      <c r="C308" s="62"/>
      <c r="D308" s="62"/>
      <c r="E308" s="62"/>
      <c r="F308" s="63"/>
    </row>
    <row r="309" spans="1:6" x14ac:dyDescent="0.3">
      <c r="A309" s="61"/>
      <c r="B309" s="62"/>
      <c r="C309" s="62"/>
      <c r="D309" s="62"/>
      <c r="E309" s="62"/>
      <c r="F309" s="63"/>
    </row>
    <row r="310" spans="1:6" x14ac:dyDescent="0.3">
      <c r="A310" s="61"/>
      <c r="B310" s="62"/>
      <c r="C310" s="62"/>
      <c r="D310" s="62"/>
      <c r="E310" s="62"/>
      <c r="F310" s="63"/>
    </row>
    <row r="311" spans="1:6" x14ac:dyDescent="0.3">
      <c r="A311" s="61"/>
      <c r="B311" s="62"/>
      <c r="C311" s="62"/>
      <c r="D311" s="62"/>
      <c r="E311" s="62"/>
      <c r="F311" s="63"/>
    </row>
    <row r="312" spans="1:6" x14ac:dyDescent="0.3">
      <c r="A312" s="61"/>
      <c r="B312" s="62"/>
      <c r="C312" s="62"/>
      <c r="D312" s="62"/>
      <c r="E312" s="62"/>
      <c r="F312" s="63"/>
    </row>
    <row r="313" spans="1:6" x14ac:dyDescent="0.3">
      <c r="A313" s="61"/>
      <c r="B313" s="62"/>
      <c r="C313" s="62"/>
      <c r="D313" s="62"/>
      <c r="E313" s="62"/>
      <c r="F313" s="63"/>
    </row>
    <row r="314" spans="1:6" x14ac:dyDescent="0.3">
      <c r="A314" s="61"/>
      <c r="B314" s="62"/>
      <c r="C314" s="62"/>
      <c r="D314" s="62"/>
      <c r="E314" s="62"/>
      <c r="F314" s="63"/>
    </row>
    <row r="315" spans="1:6" x14ac:dyDescent="0.3">
      <c r="A315" s="61"/>
      <c r="B315" s="62"/>
      <c r="C315" s="62"/>
      <c r="D315" s="62"/>
      <c r="E315" s="62"/>
      <c r="F315" s="63"/>
    </row>
    <row r="316" spans="1:6" x14ac:dyDescent="0.3">
      <c r="A316" s="61"/>
      <c r="B316" s="62"/>
      <c r="C316" s="62"/>
      <c r="D316" s="62"/>
      <c r="E316" s="62"/>
      <c r="F316" s="63"/>
    </row>
    <row r="317" spans="1:6" x14ac:dyDescent="0.3">
      <c r="A317" s="61"/>
      <c r="B317" s="62"/>
      <c r="C317" s="62"/>
      <c r="D317" s="62"/>
      <c r="E317" s="62"/>
      <c r="F317" s="63"/>
    </row>
    <row r="318" spans="1:6" x14ac:dyDescent="0.3">
      <c r="A318" s="61"/>
      <c r="B318" s="62"/>
      <c r="C318" s="62"/>
      <c r="D318" s="62"/>
      <c r="E318" s="62"/>
      <c r="F318" s="63"/>
    </row>
    <row r="319" spans="1:6" x14ac:dyDescent="0.3">
      <c r="A319" s="61"/>
      <c r="B319" s="62"/>
      <c r="C319" s="62"/>
      <c r="D319" s="62"/>
      <c r="E319" s="62"/>
      <c r="F319" s="63"/>
    </row>
    <row r="320" spans="1:6" x14ac:dyDescent="0.3">
      <c r="A320" s="61"/>
      <c r="B320" s="62"/>
      <c r="C320" s="62"/>
      <c r="D320" s="62"/>
      <c r="E320" s="62"/>
      <c r="F320" s="63"/>
    </row>
    <row r="321" spans="1:6" x14ac:dyDescent="0.3">
      <c r="A321" s="61"/>
      <c r="B321" s="62"/>
      <c r="C321" s="62"/>
      <c r="D321" s="62"/>
      <c r="E321" s="62"/>
      <c r="F321" s="63"/>
    </row>
    <row r="322" spans="1:6" x14ac:dyDescent="0.3">
      <c r="A322" s="61"/>
      <c r="B322" s="62"/>
      <c r="C322" s="62"/>
      <c r="D322" s="62"/>
      <c r="E322" s="62"/>
      <c r="F322" s="63"/>
    </row>
    <row r="323" spans="1:6" x14ac:dyDescent="0.3">
      <c r="A323" s="61"/>
      <c r="B323" s="62"/>
      <c r="C323" s="62"/>
      <c r="D323" s="62"/>
      <c r="E323" s="62"/>
      <c r="F323" s="63"/>
    </row>
    <row r="324" spans="1:6" x14ac:dyDescent="0.3">
      <c r="A324" s="61"/>
      <c r="B324" s="62"/>
      <c r="C324" s="62"/>
      <c r="D324" s="62"/>
      <c r="E324" s="62"/>
      <c r="F324" s="63"/>
    </row>
    <row r="325" spans="1:6" x14ac:dyDescent="0.3">
      <c r="A325" s="61"/>
      <c r="B325" s="62"/>
      <c r="C325" s="62"/>
      <c r="D325" s="62"/>
      <c r="E325" s="62"/>
      <c r="F325" s="63"/>
    </row>
    <row r="326" spans="1:6" x14ac:dyDescent="0.3">
      <c r="A326" s="61"/>
      <c r="B326" s="62"/>
      <c r="C326" s="62"/>
      <c r="D326" s="62"/>
      <c r="E326" s="62"/>
      <c r="F326" s="63"/>
    </row>
    <row r="327" spans="1:6" x14ac:dyDescent="0.3">
      <c r="A327" s="61"/>
      <c r="B327" s="62"/>
      <c r="C327" s="62"/>
      <c r="D327" s="62"/>
      <c r="E327" s="62"/>
      <c r="F327" s="63"/>
    </row>
    <row r="328" spans="1:6" x14ac:dyDescent="0.3">
      <c r="A328" s="61"/>
      <c r="B328" s="62"/>
      <c r="C328" s="62"/>
      <c r="D328" s="62"/>
      <c r="E328" s="62"/>
      <c r="F328" s="63"/>
    </row>
    <row r="329" spans="1:6" x14ac:dyDescent="0.3">
      <c r="A329" s="61"/>
      <c r="B329" s="62"/>
      <c r="C329" s="62"/>
      <c r="D329" s="62"/>
      <c r="E329" s="62"/>
      <c r="F329" s="63"/>
    </row>
    <row r="330" spans="1:6" x14ac:dyDescent="0.3">
      <c r="A330" s="61"/>
      <c r="B330" s="62"/>
      <c r="C330" s="62"/>
      <c r="D330" s="62"/>
      <c r="E330" s="62"/>
      <c r="F330" s="63"/>
    </row>
    <row r="331" spans="1:6" x14ac:dyDescent="0.3">
      <c r="A331" s="61"/>
      <c r="B331" s="62"/>
      <c r="C331" s="62"/>
      <c r="D331" s="62"/>
      <c r="E331" s="62"/>
      <c r="F331" s="63"/>
    </row>
    <row r="332" spans="1:6" x14ac:dyDescent="0.3">
      <c r="A332" s="61"/>
      <c r="B332" s="62"/>
      <c r="C332" s="62"/>
      <c r="D332" s="62"/>
      <c r="E332" s="62"/>
      <c r="F332" s="63"/>
    </row>
    <row r="333" spans="1:6" x14ac:dyDescent="0.3">
      <c r="A333" s="61"/>
      <c r="B333" s="62"/>
      <c r="C333" s="62"/>
      <c r="D333" s="62"/>
      <c r="E333" s="62"/>
      <c r="F333" s="63"/>
    </row>
    <row r="334" spans="1:6" x14ac:dyDescent="0.3">
      <c r="A334" s="61"/>
      <c r="B334" s="62"/>
      <c r="C334" s="62"/>
      <c r="D334" s="62"/>
      <c r="E334" s="62"/>
      <c r="F334" s="63"/>
    </row>
    <row r="335" spans="1:6" x14ac:dyDescent="0.3">
      <c r="A335" s="61"/>
      <c r="B335" s="62"/>
      <c r="C335" s="62"/>
      <c r="D335" s="62"/>
      <c r="E335" s="62"/>
      <c r="F335" s="63"/>
    </row>
    <row r="336" spans="1:6" x14ac:dyDescent="0.3">
      <c r="A336" s="61"/>
      <c r="B336" s="62"/>
      <c r="C336" s="62"/>
      <c r="D336" s="62"/>
      <c r="E336" s="62"/>
      <c r="F336" s="63"/>
    </row>
    <row r="337" spans="1:6" x14ac:dyDescent="0.3">
      <c r="A337" s="61"/>
      <c r="B337" s="62"/>
      <c r="C337" s="62"/>
      <c r="D337" s="62"/>
      <c r="E337" s="62"/>
      <c r="F337" s="63"/>
    </row>
    <row r="338" spans="1:6" x14ac:dyDescent="0.3">
      <c r="A338" s="61"/>
      <c r="B338" s="62"/>
      <c r="C338" s="62"/>
      <c r="D338" s="62"/>
      <c r="E338" s="62"/>
      <c r="F338" s="63"/>
    </row>
    <row r="339" spans="1:6" x14ac:dyDescent="0.3">
      <c r="A339" s="61"/>
      <c r="B339" s="62"/>
      <c r="C339" s="62"/>
      <c r="D339" s="62"/>
      <c r="E339" s="62"/>
      <c r="F339" s="63"/>
    </row>
    <row r="340" spans="1:6" x14ac:dyDescent="0.3">
      <c r="A340" s="61"/>
      <c r="B340" s="62"/>
      <c r="C340" s="62"/>
      <c r="D340" s="62"/>
      <c r="E340" s="62"/>
      <c r="F340" s="63"/>
    </row>
    <row r="341" spans="1:6" x14ac:dyDescent="0.3">
      <c r="A341" s="61"/>
      <c r="B341" s="62"/>
      <c r="C341" s="62"/>
      <c r="D341" s="62"/>
      <c r="E341" s="62"/>
      <c r="F341" s="63"/>
    </row>
    <row r="342" spans="1:6" x14ac:dyDescent="0.3">
      <c r="A342" s="61"/>
      <c r="B342" s="62"/>
      <c r="C342" s="62"/>
      <c r="D342" s="62"/>
      <c r="E342" s="62"/>
      <c r="F342" s="63"/>
    </row>
    <row r="343" spans="1:6" x14ac:dyDescent="0.3">
      <c r="A343" s="61"/>
      <c r="B343" s="62"/>
      <c r="C343" s="62"/>
      <c r="D343" s="62"/>
      <c r="E343" s="62"/>
      <c r="F343" s="63"/>
    </row>
    <row r="344" spans="1:6" x14ac:dyDescent="0.3">
      <c r="A344" s="61"/>
      <c r="B344" s="62"/>
      <c r="C344" s="62"/>
      <c r="D344" s="62"/>
      <c r="E344" s="62"/>
      <c r="F344" s="63"/>
    </row>
    <row r="345" spans="1:6" x14ac:dyDescent="0.3">
      <c r="A345" s="61"/>
      <c r="B345" s="62"/>
      <c r="C345" s="62"/>
      <c r="D345" s="62"/>
      <c r="E345" s="62"/>
      <c r="F345" s="63"/>
    </row>
    <row r="346" spans="1:6" x14ac:dyDescent="0.3">
      <c r="A346" s="61"/>
      <c r="B346" s="62"/>
      <c r="C346" s="62"/>
      <c r="D346" s="62"/>
      <c r="E346" s="62"/>
      <c r="F346" s="63"/>
    </row>
    <row r="347" spans="1:6" x14ac:dyDescent="0.3">
      <c r="A347" s="61"/>
      <c r="B347" s="62"/>
      <c r="C347" s="62"/>
      <c r="D347" s="62"/>
      <c r="E347" s="62"/>
      <c r="F347" s="63"/>
    </row>
    <row r="348" spans="1:6" x14ac:dyDescent="0.3">
      <c r="A348" s="61"/>
      <c r="B348" s="62"/>
      <c r="C348" s="62"/>
      <c r="D348" s="62"/>
      <c r="E348" s="62"/>
      <c r="F348" s="63"/>
    </row>
    <row r="349" spans="1:6" x14ac:dyDescent="0.3">
      <c r="A349" s="61"/>
      <c r="B349" s="62"/>
      <c r="C349" s="62"/>
      <c r="D349" s="62"/>
      <c r="E349" s="62"/>
      <c r="F349" s="63"/>
    </row>
    <row r="350" spans="1:6" x14ac:dyDescent="0.3">
      <c r="A350" s="61"/>
      <c r="B350" s="62"/>
      <c r="C350" s="62"/>
      <c r="D350" s="62"/>
      <c r="E350" s="62"/>
      <c r="F350" s="63"/>
    </row>
    <row r="351" spans="1:6" x14ac:dyDescent="0.3">
      <c r="A351" s="61"/>
      <c r="B351" s="62"/>
      <c r="C351" s="62"/>
      <c r="D351" s="62"/>
      <c r="E351" s="62"/>
      <c r="F351" s="63"/>
    </row>
    <row r="352" spans="1:6" x14ac:dyDescent="0.3">
      <c r="A352" s="61"/>
      <c r="B352" s="62"/>
      <c r="C352" s="62"/>
      <c r="D352" s="62"/>
      <c r="E352" s="62"/>
      <c r="F352" s="63"/>
    </row>
    <row r="353" spans="1:6" x14ac:dyDescent="0.3">
      <c r="A353" s="61"/>
      <c r="B353" s="62"/>
      <c r="C353" s="62"/>
      <c r="D353" s="62"/>
      <c r="E353" s="62"/>
      <c r="F353" s="63"/>
    </row>
    <row r="354" spans="1:6" x14ac:dyDescent="0.3">
      <c r="A354" s="61"/>
      <c r="B354" s="62"/>
      <c r="C354" s="62"/>
      <c r="D354" s="62"/>
      <c r="E354" s="62"/>
      <c r="F354" s="63"/>
    </row>
    <row r="355" spans="1:6" x14ac:dyDescent="0.3">
      <c r="A355" s="61"/>
      <c r="B355" s="62"/>
      <c r="C355" s="62"/>
      <c r="D355" s="62"/>
      <c r="E355" s="62"/>
      <c r="F355" s="63"/>
    </row>
    <row r="356" spans="1:6" x14ac:dyDescent="0.3">
      <c r="A356" s="61"/>
      <c r="B356" s="62"/>
      <c r="C356" s="62"/>
      <c r="D356" s="62"/>
      <c r="E356" s="62"/>
      <c r="F356" s="63"/>
    </row>
    <row r="357" spans="1:6" x14ac:dyDescent="0.3">
      <c r="A357" s="61"/>
      <c r="B357" s="62"/>
      <c r="C357" s="62"/>
      <c r="D357" s="62"/>
      <c r="E357" s="62"/>
      <c r="F357" s="63"/>
    </row>
    <row r="358" spans="1:6" x14ac:dyDescent="0.3">
      <c r="A358" s="61"/>
      <c r="B358" s="62"/>
      <c r="C358" s="62"/>
      <c r="D358" s="62"/>
      <c r="E358" s="62"/>
      <c r="F358" s="63"/>
    </row>
    <row r="359" spans="1:6" x14ac:dyDescent="0.3">
      <c r="A359" s="61"/>
      <c r="B359" s="62"/>
      <c r="C359" s="62"/>
      <c r="D359" s="62"/>
      <c r="E359" s="62"/>
      <c r="F359" s="63"/>
    </row>
    <row r="360" spans="1:6" x14ac:dyDescent="0.3">
      <c r="A360" s="61"/>
      <c r="B360" s="62"/>
      <c r="C360" s="62"/>
      <c r="D360" s="62"/>
      <c r="E360" s="62"/>
      <c r="F360" s="63"/>
    </row>
    <row r="361" spans="1:6" x14ac:dyDescent="0.3">
      <c r="A361" s="61"/>
      <c r="B361" s="62"/>
      <c r="C361" s="62"/>
      <c r="D361" s="62"/>
      <c r="E361" s="62"/>
      <c r="F361" s="63"/>
    </row>
    <row r="362" spans="1:6" x14ac:dyDescent="0.3">
      <c r="A362" s="61"/>
      <c r="B362" s="62"/>
      <c r="C362" s="62"/>
      <c r="D362" s="62"/>
      <c r="E362" s="62"/>
      <c r="F362" s="63"/>
    </row>
    <row r="363" spans="1:6" x14ac:dyDescent="0.3">
      <c r="A363" s="61"/>
      <c r="B363" s="62"/>
      <c r="C363" s="62"/>
      <c r="D363" s="62"/>
      <c r="E363" s="62"/>
      <c r="F363" s="63"/>
    </row>
    <row r="364" spans="1:6" x14ac:dyDescent="0.3">
      <c r="A364" s="61"/>
      <c r="B364" s="62"/>
      <c r="C364" s="62"/>
      <c r="D364" s="62"/>
      <c r="E364" s="62"/>
      <c r="F364" s="63"/>
    </row>
    <row r="365" spans="1:6" x14ac:dyDescent="0.3">
      <c r="A365" s="61"/>
      <c r="B365" s="62"/>
      <c r="C365" s="62"/>
      <c r="D365" s="62"/>
      <c r="E365" s="62"/>
      <c r="F365" s="63"/>
    </row>
    <row r="366" spans="1:6" x14ac:dyDescent="0.3">
      <c r="A366" s="61"/>
      <c r="B366" s="62"/>
      <c r="C366" s="62"/>
      <c r="D366" s="62"/>
      <c r="E366" s="62"/>
      <c r="F366" s="63"/>
    </row>
    <row r="367" spans="1:6" x14ac:dyDescent="0.3">
      <c r="A367" s="61"/>
      <c r="B367" s="62"/>
      <c r="C367" s="62"/>
      <c r="D367" s="62"/>
      <c r="E367" s="62"/>
      <c r="F367" s="63"/>
    </row>
    <row r="368" spans="1:6" x14ac:dyDescent="0.3">
      <c r="A368" s="61"/>
      <c r="B368" s="62"/>
      <c r="C368" s="62"/>
      <c r="D368" s="62"/>
      <c r="E368" s="62"/>
      <c r="F368" s="63"/>
    </row>
    <row r="369" spans="1:6" x14ac:dyDescent="0.3">
      <c r="A369" s="61"/>
      <c r="B369" s="62"/>
      <c r="C369" s="62"/>
      <c r="D369" s="62"/>
      <c r="E369" s="62"/>
      <c r="F369" s="63"/>
    </row>
    <row r="370" spans="1:6" x14ac:dyDescent="0.3">
      <c r="A370" s="61"/>
      <c r="B370" s="62"/>
      <c r="C370" s="62"/>
      <c r="D370" s="62"/>
      <c r="E370" s="62"/>
      <c r="F370" s="63"/>
    </row>
    <row r="371" spans="1:6" x14ac:dyDescent="0.3">
      <c r="A371" s="61"/>
      <c r="B371" s="62"/>
      <c r="C371" s="62"/>
      <c r="D371" s="62"/>
      <c r="E371" s="62"/>
      <c r="F371" s="63"/>
    </row>
    <row r="372" spans="1:6" x14ac:dyDescent="0.3">
      <c r="A372" s="61"/>
      <c r="B372" s="62"/>
      <c r="C372" s="62"/>
      <c r="D372" s="62"/>
      <c r="E372" s="62"/>
      <c r="F372" s="63"/>
    </row>
    <row r="373" spans="1:6" x14ac:dyDescent="0.3">
      <c r="A373" s="61"/>
      <c r="B373" s="62"/>
      <c r="C373" s="62"/>
      <c r="D373" s="62"/>
      <c r="E373" s="62"/>
      <c r="F373" s="63"/>
    </row>
    <row r="374" spans="1:6" x14ac:dyDescent="0.3">
      <c r="A374" s="61"/>
      <c r="B374" s="62"/>
      <c r="C374" s="62"/>
      <c r="D374" s="62"/>
      <c r="E374" s="62"/>
      <c r="F374" s="63"/>
    </row>
    <row r="375" spans="1:6" x14ac:dyDescent="0.3">
      <c r="A375" s="61"/>
      <c r="B375" s="62"/>
      <c r="C375" s="62"/>
      <c r="D375" s="62"/>
      <c r="E375" s="62"/>
      <c r="F375" s="63"/>
    </row>
    <row r="376" spans="1:6" x14ac:dyDescent="0.3">
      <c r="A376" s="61"/>
      <c r="B376" s="62"/>
      <c r="C376" s="62"/>
      <c r="D376" s="62"/>
      <c r="E376" s="62"/>
      <c r="F376" s="63"/>
    </row>
    <row r="377" spans="1:6" x14ac:dyDescent="0.3">
      <c r="A377" s="61"/>
      <c r="B377" s="62"/>
      <c r="C377" s="62"/>
      <c r="D377" s="62"/>
      <c r="E377" s="62"/>
      <c r="F377" s="63"/>
    </row>
    <row r="378" spans="1:6" x14ac:dyDescent="0.3">
      <c r="A378" s="61"/>
      <c r="B378" s="62"/>
      <c r="C378" s="62"/>
      <c r="D378" s="62"/>
      <c r="E378" s="62"/>
      <c r="F378" s="63"/>
    </row>
    <row r="379" spans="1:6" x14ac:dyDescent="0.3">
      <c r="A379" s="61"/>
      <c r="B379" s="62"/>
      <c r="C379" s="62"/>
      <c r="D379" s="62"/>
      <c r="E379" s="62"/>
      <c r="F379" s="63"/>
    </row>
    <row r="380" spans="1:6" x14ac:dyDescent="0.3">
      <c r="A380" s="61"/>
      <c r="B380" s="62"/>
      <c r="C380" s="62"/>
      <c r="D380" s="62"/>
      <c r="E380" s="62"/>
      <c r="F380" s="63"/>
    </row>
    <row r="381" spans="1:6" x14ac:dyDescent="0.3">
      <c r="A381" s="61"/>
      <c r="B381" s="62"/>
      <c r="C381" s="62"/>
      <c r="D381" s="62"/>
      <c r="E381" s="62"/>
      <c r="F381" s="63"/>
    </row>
    <row r="382" spans="1:6" x14ac:dyDescent="0.3">
      <c r="A382" s="61"/>
      <c r="B382" s="62"/>
      <c r="C382" s="62"/>
      <c r="D382" s="62"/>
      <c r="E382" s="62"/>
      <c r="F382" s="63"/>
    </row>
    <row r="383" spans="1:6" x14ac:dyDescent="0.3">
      <c r="A383" s="61"/>
      <c r="B383" s="62"/>
      <c r="C383" s="62"/>
      <c r="D383" s="62"/>
      <c r="E383" s="62"/>
      <c r="F383" s="63"/>
    </row>
    <row r="384" spans="1:6" x14ac:dyDescent="0.3">
      <c r="A384" s="61"/>
      <c r="B384" s="62"/>
      <c r="C384" s="62"/>
      <c r="D384" s="62"/>
      <c r="E384" s="62"/>
      <c r="F384" s="63"/>
    </row>
    <row r="385" spans="1:6" x14ac:dyDescent="0.3">
      <c r="A385" s="61"/>
      <c r="B385" s="62"/>
      <c r="C385" s="62"/>
      <c r="D385" s="62"/>
      <c r="E385" s="62"/>
      <c r="F385" s="63"/>
    </row>
    <row r="386" spans="1:6" x14ac:dyDescent="0.3">
      <c r="A386" s="61"/>
      <c r="B386" s="62"/>
      <c r="C386" s="62"/>
      <c r="D386" s="62"/>
      <c r="E386" s="62"/>
      <c r="F386" s="63"/>
    </row>
    <row r="387" spans="1:6" x14ac:dyDescent="0.3">
      <c r="A387" s="61"/>
      <c r="B387" s="62"/>
      <c r="C387" s="62"/>
      <c r="D387" s="62"/>
      <c r="E387" s="62"/>
      <c r="F387" s="63"/>
    </row>
    <row r="388" spans="1:6" x14ac:dyDescent="0.3">
      <c r="A388" s="61"/>
      <c r="B388" s="62"/>
      <c r="C388" s="62"/>
      <c r="D388" s="62"/>
      <c r="E388" s="62"/>
      <c r="F388" s="63"/>
    </row>
    <row r="389" spans="1:6" x14ac:dyDescent="0.3">
      <c r="A389" s="61"/>
      <c r="B389" s="62"/>
      <c r="C389" s="62"/>
      <c r="D389" s="62"/>
      <c r="E389" s="62"/>
      <c r="F389" s="63"/>
    </row>
    <row r="390" spans="1:6" x14ac:dyDescent="0.3">
      <c r="A390" s="61"/>
      <c r="B390" s="62"/>
      <c r="C390" s="62"/>
      <c r="D390" s="62"/>
      <c r="E390" s="62"/>
      <c r="F390" s="63"/>
    </row>
    <row r="391" spans="1:6" x14ac:dyDescent="0.3">
      <c r="A391" s="61"/>
      <c r="B391" s="62"/>
      <c r="C391" s="62"/>
      <c r="D391" s="62"/>
      <c r="E391" s="62"/>
      <c r="F391" s="63"/>
    </row>
    <row r="392" spans="1:6" x14ac:dyDescent="0.3">
      <c r="A392" s="61"/>
      <c r="B392" s="62"/>
      <c r="C392" s="62"/>
      <c r="D392" s="62"/>
      <c r="E392" s="62"/>
      <c r="F392" s="63"/>
    </row>
    <row r="393" spans="1:6" x14ac:dyDescent="0.3">
      <c r="A393" s="61"/>
      <c r="B393" s="62"/>
      <c r="C393" s="62"/>
      <c r="D393" s="62"/>
      <c r="E393" s="62"/>
      <c r="F393" s="63"/>
    </row>
    <row r="394" spans="1:6" x14ac:dyDescent="0.3">
      <c r="A394" s="61"/>
      <c r="B394" s="62"/>
      <c r="C394" s="62"/>
      <c r="D394" s="62"/>
      <c r="E394" s="62"/>
      <c r="F394" s="63"/>
    </row>
    <row r="395" spans="1:6" x14ac:dyDescent="0.3">
      <c r="A395" s="61"/>
      <c r="B395" s="62"/>
      <c r="C395" s="62"/>
      <c r="D395" s="62"/>
      <c r="E395" s="62"/>
      <c r="F395" s="63"/>
    </row>
    <row r="396" spans="1:6" x14ac:dyDescent="0.3">
      <c r="A396" s="61"/>
      <c r="B396" s="62"/>
      <c r="C396" s="62"/>
      <c r="D396" s="62"/>
      <c r="E396" s="62"/>
      <c r="F396" s="63"/>
    </row>
    <row r="397" spans="1:6" x14ac:dyDescent="0.3">
      <c r="A397" s="61"/>
      <c r="B397" s="62"/>
      <c r="C397" s="62"/>
      <c r="D397" s="62"/>
      <c r="E397" s="62"/>
      <c r="F397" s="63"/>
    </row>
    <row r="398" spans="1:6" x14ac:dyDescent="0.3">
      <c r="A398" s="61"/>
      <c r="B398" s="62"/>
      <c r="C398" s="62"/>
      <c r="D398" s="62"/>
      <c r="E398" s="62"/>
      <c r="F398" s="63"/>
    </row>
    <row r="399" spans="1:6" x14ac:dyDescent="0.3">
      <c r="A399" s="61"/>
      <c r="B399" s="62"/>
      <c r="C399" s="62"/>
      <c r="D399" s="62"/>
      <c r="E399" s="62"/>
      <c r="F399" s="63"/>
    </row>
    <row r="400" spans="1:6" x14ac:dyDescent="0.3">
      <c r="A400" s="61"/>
      <c r="B400" s="62"/>
      <c r="C400" s="62"/>
      <c r="D400" s="62"/>
      <c r="E400" s="62"/>
      <c r="F400" s="63"/>
    </row>
    <row r="401" spans="1:6" x14ac:dyDescent="0.3">
      <c r="A401" s="61"/>
      <c r="B401" s="62"/>
      <c r="C401" s="62"/>
      <c r="D401" s="62"/>
      <c r="E401" s="62"/>
      <c r="F401" s="63"/>
    </row>
    <row r="402" spans="1:6" x14ac:dyDescent="0.3">
      <c r="A402" s="61"/>
      <c r="B402" s="62"/>
      <c r="C402" s="62"/>
      <c r="D402" s="62"/>
      <c r="E402" s="62"/>
      <c r="F402" s="63"/>
    </row>
    <row r="403" spans="1:6" x14ac:dyDescent="0.3">
      <c r="A403" s="61"/>
      <c r="B403" s="62"/>
      <c r="C403" s="62"/>
      <c r="D403" s="62"/>
      <c r="E403" s="62"/>
      <c r="F403" s="63"/>
    </row>
    <row r="404" spans="1:6" x14ac:dyDescent="0.3">
      <c r="A404" s="61"/>
      <c r="B404" s="62"/>
      <c r="C404" s="62"/>
      <c r="D404" s="62"/>
      <c r="E404" s="62"/>
      <c r="F404" s="63"/>
    </row>
    <row r="405" spans="1:6" x14ac:dyDescent="0.3">
      <c r="A405" s="61"/>
      <c r="B405" s="62"/>
      <c r="C405" s="62"/>
      <c r="D405" s="62"/>
      <c r="E405" s="62"/>
      <c r="F405" s="63"/>
    </row>
    <row r="406" spans="1:6" x14ac:dyDescent="0.3">
      <c r="A406" s="61"/>
      <c r="B406" s="62"/>
      <c r="C406" s="62"/>
      <c r="D406" s="62"/>
      <c r="E406" s="62"/>
      <c r="F406" s="63"/>
    </row>
    <row r="407" spans="1:6" x14ac:dyDescent="0.3">
      <c r="A407" s="61"/>
      <c r="B407" s="62"/>
      <c r="C407" s="62"/>
      <c r="D407" s="62"/>
      <c r="E407" s="62"/>
      <c r="F407" s="63"/>
    </row>
    <row r="408" spans="1:6" x14ac:dyDescent="0.3">
      <c r="A408" s="61"/>
      <c r="B408" s="62"/>
      <c r="C408" s="62"/>
      <c r="D408" s="62"/>
      <c r="E408" s="62"/>
      <c r="F408" s="63"/>
    </row>
    <row r="409" spans="1:6" x14ac:dyDescent="0.3">
      <c r="A409" s="61"/>
      <c r="B409" s="62"/>
      <c r="C409" s="62"/>
      <c r="D409" s="62"/>
      <c r="E409" s="62"/>
      <c r="F409" s="63"/>
    </row>
    <row r="410" spans="1:6" x14ac:dyDescent="0.3">
      <c r="A410" s="61"/>
      <c r="B410" s="62"/>
      <c r="C410" s="62"/>
      <c r="D410" s="62"/>
      <c r="E410" s="62"/>
      <c r="F410" s="63"/>
    </row>
    <row r="411" spans="1:6" x14ac:dyDescent="0.3">
      <c r="A411" s="61"/>
      <c r="B411" s="62"/>
      <c r="C411" s="62"/>
      <c r="D411" s="62"/>
      <c r="E411" s="62"/>
      <c r="F411" s="63"/>
    </row>
    <row r="412" spans="1:6" x14ac:dyDescent="0.3">
      <c r="A412" s="61"/>
      <c r="B412" s="62"/>
      <c r="C412" s="62"/>
      <c r="D412" s="62"/>
      <c r="E412" s="62"/>
      <c r="F412" s="63"/>
    </row>
    <row r="413" spans="1:6" x14ac:dyDescent="0.3">
      <c r="A413" s="61"/>
      <c r="B413" s="62"/>
      <c r="C413" s="62"/>
      <c r="D413" s="62"/>
      <c r="E413" s="62"/>
      <c r="F413" s="63"/>
    </row>
    <row r="414" spans="1:6" x14ac:dyDescent="0.3">
      <c r="A414" s="61"/>
      <c r="B414" s="62"/>
      <c r="C414" s="62"/>
      <c r="D414" s="62"/>
      <c r="E414" s="62"/>
      <c r="F414" s="63"/>
    </row>
    <row r="415" spans="1:6" x14ac:dyDescent="0.3">
      <c r="A415" s="61"/>
      <c r="B415" s="62"/>
      <c r="C415" s="62"/>
      <c r="D415" s="62"/>
      <c r="E415" s="62"/>
      <c r="F415" s="63"/>
    </row>
    <row r="416" spans="1:6" x14ac:dyDescent="0.3">
      <c r="A416" s="61"/>
      <c r="B416" s="62"/>
      <c r="C416" s="62"/>
      <c r="D416" s="62"/>
      <c r="E416" s="62"/>
      <c r="F416" s="63"/>
    </row>
    <row r="417" spans="1:6" x14ac:dyDescent="0.3">
      <c r="A417" s="61"/>
      <c r="B417" s="62"/>
      <c r="C417" s="62"/>
      <c r="D417" s="62"/>
      <c r="E417" s="62"/>
      <c r="F417" s="63"/>
    </row>
    <row r="418" spans="1:6" x14ac:dyDescent="0.3">
      <c r="A418" s="61"/>
      <c r="B418" s="62"/>
      <c r="C418" s="62"/>
      <c r="D418" s="62"/>
      <c r="E418" s="62"/>
      <c r="F418" s="63"/>
    </row>
    <row r="419" spans="1:6" x14ac:dyDescent="0.3">
      <c r="A419" s="61"/>
      <c r="B419" s="62"/>
      <c r="C419" s="62"/>
      <c r="D419" s="62"/>
      <c r="E419" s="62"/>
      <c r="F419" s="63"/>
    </row>
    <row r="420" spans="1:6" x14ac:dyDescent="0.3">
      <c r="A420" s="61"/>
      <c r="B420" s="62"/>
      <c r="C420" s="62"/>
      <c r="D420" s="62"/>
      <c r="E420" s="62"/>
      <c r="F420" s="63"/>
    </row>
    <row r="421" spans="1:6" x14ac:dyDescent="0.3">
      <c r="A421" s="61"/>
      <c r="B421" s="62"/>
      <c r="C421" s="62"/>
      <c r="D421" s="62"/>
      <c r="E421" s="62"/>
      <c r="F421" s="63"/>
    </row>
    <row r="422" spans="1:6" x14ac:dyDescent="0.3">
      <c r="A422" s="61"/>
      <c r="B422" s="62"/>
      <c r="C422" s="62"/>
      <c r="D422" s="62"/>
      <c r="E422" s="62"/>
      <c r="F422" s="63"/>
    </row>
    <row r="423" spans="1:6" x14ac:dyDescent="0.3">
      <c r="A423" s="61"/>
      <c r="B423" s="62"/>
      <c r="C423" s="62"/>
      <c r="D423" s="62"/>
      <c r="E423" s="62"/>
      <c r="F423" s="63"/>
    </row>
    <row r="424" spans="1:6" x14ac:dyDescent="0.3">
      <c r="A424" s="61"/>
      <c r="B424" s="62"/>
      <c r="C424" s="62"/>
      <c r="D424" s="62"/>
      <c r="E424" s="62"/>
      <c r="F424" s="63"/>
    </row>
    <row r="425" spans="1:6" x14ac:dyDescent="0.3">
      <c r="A425" s="61"/>
      <c r="B425" s="62"/>
      <c r="C425" s="62"/>
      <c r="D425" s="62"/>
      <c r="E425" s="62"/>
      <c r="F425" s="63"/>
    </row>
    <row r="426" spans="1:6" x14ac:dyDescent="0.3">
      <c r="A426" s="61"/>
      <c r="B426" s="62"/>
      <c r="C426" s="62"/>
      <c r="D426" s="62"/>
      <c r="E426" s="62"/>
      <c r="F426" s="63"/>
    </row>
    <row r="427" spans="1:6" x14ac:dyDescent="0.3">
      <c r="A427" s="61"/>
      <c r="B427" s="62"/>
      <c r="C427" s="62"/>
      <c r="D427" s="62"/>
      <c r="E427" s="62"/>
      <c r="F427" s="63"/>
    </row>
    <row r="428" spans="1:6" x14ac:dyDescent="0.3">
      <c r="A428" s="61"/>
      <c r="B428" s="62"/>
      <c r="C428" s="62"/>
      <c r="D428" s="62"/>
      <c r="E428" s="62"/>
      <c r="F428" s="63"/>
    </row>
    <row r="429" spans="1:6" x14ac:dyDescent="0.3">
      <c r="A429" s="61"/>
      <c r="B429" s="62"/>
      <c r="C429" s="62"/>
      <c r="D429" s="62"/>
      <c r="E429" s="62"/>
      <c r="F429" s="63"/>
    </row>
    <row r="430" spans="1:6" x14ac:dyDescent="0.3">
      <c r="A430" s="61"/>
      <c r="B430" s="62"/>
      <c r="C430" s="62"/>
      <c r="D430" s="62"/>
      <c r="E430" s="62"/>
      <c r="F430" s="63"/>
    </row>
    <row r="431" spans="1:6" x14ac:dyDescent="0.3">
      <c r="A431" s="61"/>
      <c r="B431" s="62"/>
      <c r="C431" s="62"/>
      <c r="D431" s="62"/>
      <c r="E431" s="62"/>
      <c r="F431" s="63"/>
    </row>
    <row r="432" spans="1:6" x14ac:dyDescent="0.3">
      <c r="A432" s="61"/>
      <c r="B432" s="62"/>
      <c r="C432" s="62"/>
      <c r="D432" s="62"/>
      <c r="E432" s="62"/>
      <c r="F432" s="63"/>
    </row>
    <row r="433" spans="1:6" x14ac:dyDescent="0.3">
      <c r="A433" s="61"/>
      <c r="B433" s="62"/>
      <c r="C433" s="62"/>
      <c r="D433" s="62"/>
      <c r="E433" s="62"/>
      <c r="F433" s="63"/>
    </row>
    <row r="434" spans="1:6" x14ac:dyDescent="0.3">
      <c r="A434" s="61"/>
      <c r="B434" s="62"/>
      <c r="C434" s="62"/>
      <c r="D434" s="62"/>
      <c r="E434" s="62"/>
      <c r="F434" s="63"/>
    </row>
    <row r="435" spans="1:6" x14ac:dyDescent="0.3">
      <c r="A435" s="61"/>
      <c r="B435" s="62"/>
      <c r="C435" s="62"/>
      <c r="D435" s="62"/>
      <c r="E435" s="62"/>
      <c r="F435" s="63"/>
    </row>
    <row r="436" spans="1:6" x14ac:dyDescent="0.3">
      <c r="A436" s="61"/>
      <c r="B436" s="62"/>
      <c r="C436" s="62"/>
      <c r="D436" s="62"/>
      <c r="E436" s="62"/>
      <c r="F436" s="63"/>
    </row>
    <row r="437" spans="1:6" x14ac:dyDescent="0.3">
      <c r="A437" s="61"/>
      <c r="B437" s="62"/>
      <c r="C437" s="62"/>
      <c r="D437" s="62"/>
      <c r="E437" s="62"/>
      <c r="F437" s="63"/>
    </row>
    <row r="438" spans="1:6" x14ac:dyDescent="0.3">
      <c r="A438" s="61"/>
      <c r="B438" s="62"/>
      <c r="C438" s="62"/>
      <c r="D438" s="62"/>
      <c r="E438" s="62"/>
      <c r="F438" s="63"/>
    </row>
    <row r="439" spans="1:6" x14ac:dyDescent="0.3">
      <c r="A439" s="61"/>
      <c r="B439" s="62"/>
      <c r="C439" s="62"/>
      <c r="D439" s="62"/>
      <c r="E439" s="62"/>
      <c r="F439" s="63"/>
    </row>
    <row r="440" spans="1:6" x14ac:dyDescent="0.3">
      <c r="A440" s="61"/>
      <c r="B440" s="62"/>
      <c r="C440" s="62"/>
      <c r="D440" s="62"/>
      <c r="E440" s="62"/>
      <c r="F440" s="63"/>
    </row>
    <row r="441" spans="1:6" x14ac:dyDescent="0.3">
      <c r="A441" s="61"/>
      <c r="B441" s="62"/>
      <c r="C441" s="62"/>
      <c r="D441" s="62"/>
      <c r="E441" s="62"/>
      <c r="F441" s="63"/>
    </row>
    <row r="442" spans="1:6" x14ac:dyDescent="0.3">
      <c r="A442" s="61"/>
      <c r="B442" s="62"/>
      <c r="C442" s="62"/>
      <c r="D442" s="62"/>
      <c r="E442" s="62"/>
      <c r="F442" s="63"/>
    </row>
    <row r="443" spans="1:6" x14ac:dyDescent="0.3">
      <c r="A443" s="61"/>
      <c r="B443" s="62"/>
      <c r="C443" s="62"/>
      <c r="D443" s="62"/>
      <c r="E443" s="62"/>
      <c r="F443" s="63"/>
    </row>
    <row r="444" spans="1:6" x14ac:dyDescent="0.3">
      <c r="A444" s="61"/>
      <c r="B444" s="62"/>
      <c r="C444" s="62"/>
      <c r="D444" s="62"/>
      <c r="E444" s="62"/>
      <c r="F444" s="63"/>
    </row>
    <row r="445" spans="1:6" x14ac:dyDescent="0.3">
      <c r="A445" s="61"/>
      <c r="B445" s="62"/>
      <c r="C445" s="62"/>
      <c r="D445" s="62"/>
      <c r="E445" s="62"/>
      <c r="F445" s="63"/>
    </row>
    <row r="446" spans="1:6" x14ac:dyDescent="0.3">
      <c r="A446" s="61"/>
      <c r="B446" s="62"/>
      <c r="C446" s="62"/>
      <c r="D446" s="62"/>
      <c r="E446" s="62"/>
      <c r="F446" s="63"/>
    </row>
    <row r="447" spans="1:6" x14ac:dyDescent="0.3">
      <c r="A447" s="61"/>
      <c r="B447" s="62"/>
      <c r="C447" s="62"/>
      <c r="D447" s="62"/>
      <c r="E447" s="62"/>
      <c r="F447" s="63"/>
    </row>
    <row r="448" spans="1:6" x14ac:dyDescent="0.3">
      <c r="A448" s="61"/>
      <c r="B448" s="62"/>
      <c r="C448" s="62"/>
      <c r="D448" s="62"/>
      <c r="E448" s="62"/>
      <c r="F448" s="63"/>
    </row>
    <row r="449" spans="1:6" x14ac:dyDescent="0.3">
      <c r="A449" s="61"/>
      <c r="B449" s="62"/>
      <c r="C449" s="62"/>
      <c r="D449" s="62"/>
      <c r="E449" s="62"/>
      <c r="F449" s="63"/>
    </row>
    <row r="450" spans="1:6" x14ac:dyDescent="0.3">
      <c r="A450" s="61"/>
      <c r="B450" s="62"/>
      <c r="C450" s="62"/>
      <c r="D450" s="62"/>
      <c r="E450" s="62"/>
      <c r="F450" s="63"/>
    </row>
    <row r="451" spans="1:6" x14ac:dyDescent="0.3">
      <c r="A451" s="61"/>
      <c r="B451" s="62"/>
      <c r="C451" s="62"/>
      <c r="D451" s="62"/>
      <c r="E451" s="62"/>
      <c r="F451" s="63"/>
    </row>
    <row r="452" spans="1:6" x14ac:dyDescent="0.3">
      <c r="A452" s="61"/>
      <c r="B452" s="62"/>
      <c r="C452" s="62"/>
      <c r="D452" s="62"/>
      <c r="E452" s="62"/>
      <c r="F452" s="63"/>
    </row>
    <row r="453" spans="1:6" x14ac:dyDescent="0.3">
      <c r="A453" s="61"/>
      <c r="B453" s="62"/>
      <c r="C453" s="62"/>
      <c r="D453" s="62"/>
      <c r="E453" s="62"/>
      <c r="F453" s="63"/>
    </row>
    <row r="454" spans="1:6" x14ac:dyDescent="0.3">
      <c r="A454" s="61"/>
      <c r="B454" s="62"/>
      <c r="C454" s="62"/>
      <c r="D454" s="62"/>
      <c r="E454" s="62"/>
      <c r="F454" s="63"/>
    </row>
    <row r="455" spans="1:6" x14ac:dyDescent="0.3">
      <c r="A455" s="61"/>
      <c r="B455" s="62"/>
      <c r="C455" s="62"/>
      <c r="D455" s="62"/>
      <c r="E455" s="62"/>
      <c r="F455" s="63"/>
    </row>
    <row r="456" spans="1:6" x14ac:dyDescent="0.3">
      <c r="A456" s="61"/>
      <c r="B456" s="62"/>
      <c r="C456" s="62"/>
      <c r="D456" s="62"/>
      <c r="E456" s="62"/>
      <c r="F456" s="63"/>
    </row>
    <row r="457" spans="1:6" x14ac:dyDescent="0.3">
      <c r="A457" s="61"/>
      <c r="B457" s="62"/>
      <c r="C457" s="62"/>
      <c r="D457" s="62"/>
      <c r="E457" s="62"/>
      <c r="F457" s="63"/>
    </row>
    <row r="458" spans="1:6" x14ac:dyDescent="0.3">
      <c r="A458" s="61"/>
      <c r="B458" s="62"/>
      <c r="C458" s="62"/>
      <c r="D458" s="62"/>
      <c r="E458" s="62"/>
      <c r="F458" s="63"/>
    </row>
    <row r="459" spans="1:6" x14ac:dyDescent="0.3">
      <c r="A459" s="61"/>
      <c r="B459" s="62"/>
      <c r="C459" s="62"/>
      <c r="D459" s="62"/>
      <c r="E459" s="62"/>
      <c r="F459" s="63"/>
    </row>
    <row r="460" spans="1:6" x14ac:dyDescent="0.3">
      <c r="A460" s="61"/>
      <c r="B460" s="62"/>
      <c r="C460" s="62"/>
      <c r="D460" s="62"/>
      <c r="E460" s="62"/>
      <c r="F460" s="63"/>
    </row>
    <row r="461" spans="1:6" x14ac:dyDescent="0.3">
      <c r="A461" s="61"/>
      <c r="B461" s="62"/>
      <c r="C461" s="62"/>
      <c r="D461" s="62"/>
      <c r="E461" s="62"/>
      <c r="F461" s="63"/>
    </row>
    <row r="462" spans="1:6" x14ac:dyDescent="0.3">
      <c r="A462" s="61"/>
      <c r="B462" s="62"/>
      <c r="C462" s="62"/>
      <c r="D462" s="62"/>
      <c r="E462" s="62"/>
      <c r="F462" s="63"/>
    </row>
    <row r="463" spans="1:6" x14ac:dyDescent="0.3">
      <c r="A463" s="61"/>
      <c r="B463" s="62"/>
      <c r="C463" s="62"/>
      <c r="D463" s="62"/>
      <c r="E463" s="62"/>
      <c r="F463" s="63"/>
    </row>
    <row r="464" spans="1:6" x14ac:dyDescent="0.3">
      <c r="A464" s="61"/>
      <c r="B464" s="62"/>
      <c r="C464" s="62"/>
      <c r="D464" s="62"/>
      <c r="E464" s="62"/>
      <c r="F464" s="63"/>
    </row>
    <row r="465" spans="1:6" x14ac:dyDescent="0.3">
      <c r="A465" s="61"/>
      <c r="B465" s="62"/>
      <c r="C465" s="62"/>
      <c r="D465" s="62"/>
      <c r="E465" s="62"/>
      <c r="F465" s="63"/>
    </row>
    <row r="466" spans="1:6" x14ac:dyDescent="0.3">
      <c r="A466" s="61"/>
      <c r="B466" s="62"/>
      <c r="C466" s="62"/>
      <c r="D466" s="62"/>
      <c r="E466" s="62"/>
      <c r="F466" s="63"/>
    </row>
    <row r="467" spans="1:6" x14ac:dyDescent="0.3">
      <c r="A467" s="61"/>
      <c r="B467" s="62"/>
      <c r="C467" s="62"/>
      <c r="D467" s="62"/>
      <c r="E467" s="62"/>
      <c r="F467" s="63"/>
    </row>
    <row r="468" spans="1:6" x14ac:dyDescent="0.3">
      <c r="A468" s="61"/>
      <c r="B468" s="62"/>
      <c r="C468" s="62"/>
      <c r="D468" s="62"/>
      <c r="E468" s="62"/>
      <c r="F468" s="63"/>
    </row>
    <row r="469" spans="1:6" x14ac:dyDescent="0.3">
      <c r="A469" s="61"/>
      <c r="B469" s="62"/>
      <c r="C469" s="62"/>
      <c r="D469" s="62"/>
      <c r="E469" s="62"/>
      <c r="F469" s="63"/>
    </row>
    <row r="470" spans="1:6" x14ac:dyDescent="0.3">
      <c r="A470" s="61"/>
      <c r="B470" s="62"/>
      <c r="C470" s="62"/>
      <c r="D470" s="62"/>
      <c r="E470" s="62"/>
      <c r="F470" s="63"/>
    </row>
    <row r="471" spans="1:6" x14ac:dyDescent="0.3">
      <c r="A471" s="61"/>
      <c r="B471" s="62"/>
      <c r="C471" s="62"/>
      <c r="D471" s="62"/>
      <c r="E471" s="62"/>
      <c r="F471" s="63"/>
    </row>
    <row r="472" spans="1:6" x14ac:dyDescent="0.3">
      <c r="A472" s="61"/>
      <c r="B472" s="62"/>
      <c r="C472" s="62"/>
      <c r="D472" s="62"/>
      <c r="E472" s="62"/>
      <c r="F472" s="63"/>
    </row>
    <row r="473" spans="1:6" x14ac:dyDescent="0.3">
      <c r="A473" s="61"/>
      <c r="B473" s="62"/>
      <c r="C473" s="62"/>
      <c r="D473" s="62"/>
      <c r="E473" s="62"/>
      <c r="F473" s="63"/>
    </row>
    <row r="474" spans="1:6" x14ac:dyDescent="0.3">
      <c r="A474" s="61"/>
      <c r="B474" s="62"/>
      <c r="C474" s="62"/>
      <c r="D474" s="62"/>
      <c r="E474" s="62"/>
      <c r="F474" s="63"/>
    </row>
    <row r="475" spans="1:6" x14ac:dyDescent="0.3">
      <c r="A475" s="61"/>
      <c r="B475" s="62"/>
      <c r="C475" s="62"/>
      <c r="D475" s="62"/>
      <c r="E475" s="62"/>
      <c r="F475" s="63"/>
    </row>
    <row r="476" spans="1:6" x14ac:dyDescent="0.3">
      <c r="A476" s="61"/>
      <c r="B476" s="62"/>
      <c r="C476" s="62"/>
      <c r="D476" s="62"/>
      <c r="E476" s="62"/>
      <c r="F476" s="63"/>
    </row>
    <row r="477" spans="1:6" x14ac:dyDescent="0.3">
      <c r="A477" s="61"/>
      <c r="B477" s="62"/>
      <c r="C477" s="62"/>
      <c r="D477" s="62"/>
      <c r="E477" s="62"/>
      <c r="F477" s="63"/>
    </row>
    <row r="478" spans="1:6" x14ac:dyDescent="0.3">
      <c r="A478" s="61"/>
      <c r="B478" s="62"/>
      <c r="C478" s="62"/>
      <c r="D478" s="62"/>
      <c r="E478" s="62"/>
      <c r="F478" s="63"/>
    </row>
    <row r="479" spans="1:6" x14ac:dyDescent="0.3">
      <c r="A479" s="61"/>
      <c r="B479" s="62"/>
      <c r="C479" s="62"/>
      <c r="D479" s="62"/>
      <c r="E479" s="62"/>
      <c r="F479" s="63"/>
    </row>
    <row r="480" spans="1:6" x14ac:dyDescent="0.3">
      <c r="A480" s="61"/>
      <c r="B480" s="62"/>
      <c r="C480" s="62"/>
      <c r="D480" s="62"/>
      <c r="E480" s="62"/>
      <c r="F480" s="63"/>
    </row>
    <row r="481" spans="1:6" x14ac:dyDescent="0.3">
      <c r="A481" s="61"/>
      <c r="B481" s="62"/>
      <c r="C481" s="62"/>
      <c r="D481" s="62"/>
      <c r="E481" s="62"/>
      <c r="F481" s="63"/>
    </row>
    <row r="482" spans="1:6" x14ac:dyDescent="0.3">
      <c r="A482" s="61"/>
      <c r="B482" s="62"/>
      <c r="C482" s="62"/>
      <c r="D482" s="62"/>
      <c r="E482" s="62"/>
      <c r="F482" s="63"/>
    </row>
    <row r="483" spans="1:6" x14ac:dyDescent="0.3">
      <c r="A483" s="61"/>
      <c r="B483" s="62"/>
      <c r="C483" s="62"/>
      <c r="D483" s="62"/>
      <c r="E483" s="62"/>
      <c r="F483" s="63"/>
    </row>
    <row r="484" spans="1:6" x14ac:dyDescent="0.3">
      <c r="A484" s="61"/>
      <c r="B484" s="62"/>
      <c r="C484" s="62"/>
      <c r="D484" s="62"/>
      <c r="E484" s="62"/>
      <c r="F484" s="63"/>
    </row>
    <row r="485" spans="1:6" x14ac:dyDescent="0.3">
      <c r="A485" s="61"/>
      <c r="B485" s="62"/>
      <c r="C485" s="62"/>
      <c r="D485" s="62"/>
      <c r="E485" s="62"/>
      <c r="F485" s="63"/>
    </row>
    <row r="486" spans="1:6" x14ac:dyDescent="0.3">
      <c r="A486" s="61"/>
      <c r="B486" s="62"/>
      <c r="C486" s="62"/>
      <c r="D486" s="62"/>
      <c r="E486" s="62"/>
      <c r="F486" s="63"/>
    </row>
    <row r="487" spans="1:6" x14ac:dyDescent="0.3">
      <c r="A487" s="61"/>
      <c r="B487" s="62"/>
      <c r="C487" s="62"/>
      <c r="D487" s="62"/>
      <c r="E487" s="62"/>
      <c r="F487" s="63"/>
    </row>
    <row r="488" spans="1:6" x14ac:dyDescent="0.3">
      <c r="A488" s="61"/>
      <c r="B488" s="62"/>
      <c r="C488" s="62"/>
      <c r="D488" s="62"/>
      <c r="E488" s="62"/>
      <c r="F488" s="63"/>
    </row>
    <row r="489" spans="1:6" x14ac:dyDescent="0.3">
      <c r="A489" s="61"/>
      <c r="B489" s="62"/>
      <c r="C489" s="62"/>
      <c r="D489" s="62"/>
      <c r="E489" s="62"/>
      <c r="F489" s="63"/>
    </row>
    <row r="490" spans="1:6" x14ac:dyDescent="0.3">
      <c r="A490" s="61"/>
      <c r="B490" s="62"/>
      <c r="C490" s="62"/>
      <c r="D490" s="62"/>
      <c r="E490" s="62"/>
      <c r="F490" s="63"/>
    </row>
    <row r="491" spans="1:6" x14ac:dyDescent="0.3">
      <c r="A491" s="61"/>
      <c r="B491" s="62"/>
      <c r="C491" s="62"/>
      <c r="D491" s="62"/>
      <c r="E491" s="62"/>
      <c r="F491" s="63"/>
    </row>
    <row r="492" spans="1:6" x14ac:dyDescent="0.3">
      <c r="A492" s="61"/>
      <c r="B492" s="62"/>
      <c r="C492" s="62"/>
      <c r="D492" s="62"/>
      <c r="E492" s="62"/>
      <c r="F492" s="63"/>
    </row>
    <row r="493" spans="1:6" x14ac:dyDescent="0.3">
      <c r="A493" s="61"/>
      <c r="B493" s="62"/>
      <c r="C493" s="62"/>
      <c r="D493" s="62"/>
      <c r="E493" s="62"/>
      <c r="F493" s="63"/>
    </row>
    <row r="494" spans="1:6" x14ac:dyDescent="0.3">
      <c r="A494" s="61"/>
      <c r="B494" s="62"/>
      <c r="C494" s="62"/>
      <c r="D494" s="62"/>
      <c r="E494" s="62"/>
      <c r="F494" s="63"/>
    </row>
    <row r="495" spans="1:6" x14ac:dyDescent="0.3">
      <c r="A495" s="61"/>
      <c r="B495" s="62"/>
      <c r="C495" s="62"/>
      <c r="D495" s="62"/>
      <c r="E495" s="62"/>
      <c r="F495" s="63"/>
    </row>
    <row r="496" spans="1:6" x14ac:dyDescent="0.3">
      <c r="A496" s="61"/>
      <c r="B496" s="62"/>
      <c r="C496" s="62"/>
      <c r="D496" s="62"/>
      <c r="E496" s="62"/>
      <c r="F496" s="63"/>
    </row>
    <row r="497" spans="1:6" x14ac:dyDescent="0.3">
      <c r="A497" s="61"/>
      <c r="B497" s="62"/>
      <c r="C497" s="62"/>
      <c r="D497" s="62"/>
      <c r="E497" s="62"/>
      <c r="F497" s="63"/>
    </row>
    <row r="498" spans="1:6" x14ac:dyDescent="0.3">
      <c r="A498" s="61"/>
      <c r="B498" s="62"/>
      <c r="C498" s="62"/>
      <c r="D498" s="62"/>
      <c r="E498" s="62"/>
      <c r="F498" s="63"/>
    </row>
    <row r="499" spans="1:6" x14ac:dyDescent="0.3">
      <c r="A499" s="61"/>
      <c r="B499" s="62"/>
      <c r="C499" s="62"/>
      <c r="D499" s="62"/>
      <c r="E499" s="62"/>
      <c r="F499" s="63"/>
    </row>
    <row r="500" spans="1:6" x14ac:dyDescent="0.3">
      <c r="A500" s="61"/>
      <c r="B500" s="62"/>
      <c r="C500" s="62"/>
      <c r="D500" s="62"/>
      <c r="E500" s="62"/>
      <c r="F500" s="63"/>
    </row>
    <row r="501" spans="1:6" x14ac:dyDescent="0.3">
      <c r="A501" s="61"/>
      <c r="B501" s="62"/>
      <c r="C501" s="62"/>
      <c r="D501" s="62"/>
      <c r="E501" s="62"/>
      <c r="F501" s="63"/>
    </row>
    <row r="502" spans="1:6" x14ac:dyDescent="0.3">
      <c r="A502" s="61"/>
      <c r="B502" s="62"/>
      <c r="C502" s="62"/>
      <c r="D502" s="62"/>
      <c r="E502" s="62"/>
      <c r="F502" s="63"/>
    </row>
    <row r="503" spans="1:6" x14ac:dyDescent="0.3">
      <c r="A503" s="61"/>
      <c r="B503" s="62"/>
      <c r="C503" s="62"/>
      <c r="D503" s="62"/>
      <c r="E503" s="62"/>
      <c r="F503" s="63"/>
    </row>
    <row r="504" spans="1:6" x14ac:dyDescent="0.3">
      <c r="A504" s="61"/>
      <c r="B504" s="62"/>
      <c r="C504" s="62"/>
      <c r="D504" s="62"/>
      <c r="E504" s="62"/>
      <c r="F504" s="63"/>
    </row>
    <row r="505" spans="1:6" x14ac:dyDescent="0.3">
      <c r="A505" s="61"/>
      <c r="B505" s="62"/>
      <c r="C505" s="62"/>
      <c r="D505" s="62"/>
      <c r="E505" s="62"/>
      <c r="F505" s="63"/>
    </row>
    <row r="506" spans="1:6" x14ac:dyDescent="0.3">
      <c r="A506" s="61"/>
      <c r="B506" s="62"/>
      <c r="C506" s="62"/>
      <c r="D506" s="62"/>
      <c r="E506" s="62"/>
      <c r="F506" s="63"/>
    </row>
    <row r="507" spans="1:6" x14ac:dyDescent="0.3">
      <c r="A507" s="61"/>
      <c r="B507" s="62"/>
      <c r="C507" s="62"/>
      <c r="D507" s="62"/>
      <c r="E507" s="62"/>
      <c r="F507" s="63"/>
    </row>
    <row r="508" spans="1:6" x14ac:dyDescent="0.3">
      <c r="A508" s="61"/>
      <c r="B508" s="62"/>
      <c r="C508" s="62"/>
      <c r="D508" s="62"/>
      <c r="E508" s="62"/>
      <c r="F508" s="63"/>
    </row>
    <row r="509" spans="1:6" x14ac:dyDescent="0.3">
      <c r="A509" s="61"/>
      <c r="B509" s="62"/>
      <c r="C509" s="62"/>
      <c r="D509" s="62"/>
      <c r="E509" s="62"/>
      <c r="F509" s="63"/>
    </row>
    <row r="510" spans="1:6" x14ac:dyDescent="0.3">
      <c r="A510" s="61"/>
      <c r="B510" s="62"/>
      <c r="C510" s="62"/>
      <c r="D510" s="62"/>
      <c r="E510" s="62"/>
      <c r="F510" s="63"/>
    </row>
    <row r="511" spans="1:6" x14ac:dyDescent="0.3">
      <c r="A511" s="61"/>
      <c r="B511" s="62"/>
      <c r="C511" s="62"/>
      <c r="D511" s="62"/>
      <c r="E511" s="62"/>
      <c r="F511" s="63"/>
    </row>
    <row r="512" spans="1:6" x14ac:dyDescent="0.3">
      <c r="A512" s="61"/>
      <c r="B512" s="62"/>
      <c r="C512" s="62"/>
      <c r="D512" s="62"/>
      <c r="E512" s="62"/>
      <c r="F512" s="63"/>
    </row>
    <row r="513" spans="1:6" x14ac:dyDescent="0.3">
      <c r="A513" s="61"/>
      <c r="B513" s="62"/>
      <c r="C513" s="62"/>
      <c r="D513" s="62"/>
      <c r="E513" s="62"/>
      <c r="F513" s="63"/>
    </row>
    <row r="514" spans="1:6" x14ac:dyDescent="0.3">
      <c r="A514" s="61"/>
      <c r="B514" s="62"/>
      <c r="C514" s="62"/>
      <c r="D514" s="62"/>
      <c r="E514" s="62"/>
      <c r="F514" s="63"/>
    </row>
    <row r="515" spans="1:6" x14ac:dyDescent="0.3">
      <c r="A515" s="61"/>
      <c r="B515" s="62"/>
      <c r="C515" s="62"/>
      <c r="D515" s="62"/>
      <c r="E515" s="62"/>
      <c r="F515" s="63"/>
    </row>
    <row r="516" spans="1:6" x14ac:dyDescent="0.3">
      <c r="A516" s="61"/>
      <c r="B516" s="62"/>
      <c r="C516" s="62"/>
      <c r="D516" s="62"/>
      <c r="E516" s="62"/>
      <c r="F516" s="63"/>
    </row>
    <row r="517" spans="1:6" x14ac:dyDescent="0.3">
      <c r="A517" s="61"/>
      <c r="B517" s="62"/>
      <c r="C517" s="62"/>
      <c r="D517" s="62"/>
      <c r="E517" s="62"/>
      <c r="F517" s="63"/>
    </row>
    <row r="518" spans="1:6" x14ac:dyDescent="0.3">
      <c r="A518" s="61"/>
      <c r="B518" s="62"/>
      <c r="C518" s="62"/>
      <c r="D518" s="62"/>
      <c r="E518" s="62"/>
      <c r="F518" s="63"/>
    </row>
    <row r="519" spans="1:6" x14ac:dyDescent="0.3">
      <c r="A519" s="61"/>
      <c r="B519" s="62"/>
      <c r="C519" s="62"/>
      <c r="D519" s="62"/>
      <c r="E519" s="62"/>
      <c r="F519" s="63"/>
    </row>
    <row r="520" spans="1:6" x14ac:dyDescent="0.3">
      <c r="A520" s="61"/>
      <c r="B520" s="62"/>
      <c r="C520" s="62"/>
      <c r="D520" s="62"/>
      <c r="E520" s="62"/>
      <c r="F520" s="63"/>
    </row>
    <row r="521" spans="1:6" x14ac:dyDescent="0.3">
      <c r="A521" s="61"/>
      <c r="B521" s="62"/>
      <c r="C521" s="62"/>
      <c r="D521" s="62"/>
      <c r="E521" s="62"/>
      <c r="F521" s="63"/>
    </row>
    <row r="522" spans="1:6" x14ac:dyDescent="0.3">
      <c r="A522" s="61"/>
      <c r="B522" s="62"/>
      <c r="C522" s="62"/>
      <c r="D522" s="62"/>
      <c r="E522" s="62"/>
      <c r="F522" s="63"/>
    </row>
    <row r="523" spans="1:6" x14ac:dyDescent="0.3">
      <c r="A523" s="61"/>
      <c r="B523" s="62"/>
      <c r="C523" s="62"/>
      <c r="D523" s="62"/>
      <c r="E523" s="62"/>
      <c r="F523" s="63"/>
    </row>
    <row r="524" spans="1:6" x14ac:dyDescent="0.3">
      <c r="A524" s="61"/>
      <c r="B524" s="62"/>
      <c r="C524" s="62"/>
      <c r="D524" s="62"/>
      <c r="E524" s="62"/>
      <c r="F524" s="63"/>
    </row>
    <row r="525" spans="1:6" x14ac:dyDescent="0.3">
      <c r="A525" s="61"/>
      <c r="B525" s="62"/>
      <c r="C525" s="62"/>
      <c r="D525" s="62"/>
      <c r="E525" s="62"/>
      <c r="F525" s="63"/>
    </row>
    <row r="526" spans="1:6" x14ac:dyDescent="0.3">
      <c r="A526" s="61"/>
      <c r="B526" s="62"/>
      <c r="C526" s="62"/>
      <c r="D526" s="62"/>
      <c r="E526" s="62"/>
      <c r="F526" s="63"/>
    </row>
    <row r="527" spans="1:6" x14ac:dyDescent="0.3">
      <c r="A527" s="61"/>
      <c r="B527" s="62"/>
      <c r="C527" s="62"/>
      <c r="D527" s="62"/>
      <c r="E527" s="62"/>
      <c r="F527" s="63"/>
    </row>
    <row r="528" spans="1:6" x14ac:dyDescent="0.3">
      <c r="A528" s="61"/>
      <c r="B528" s="62"/>
      <c r="C528" s="62"/>
      <c r="D528" s="62"/>
      <c r="E528" s="62"/>
      <c r="F528" s="63"/>
    </row>
    <row r="529" spans="1:6" x14ac:dyDescent="0.3">
      <c r="A529" s="61"/>
      <c r="B529" s="62"/>
      <c r="C529" s="62"/>
      <c r="D529" s="62"/>
      <c r="E529" s="62"/>
      <c r="F529" s="63"/>
    </row>
    <row r="530" spans="1:6" x14ac:dyDescent="0.3">
      <c r="A530" s="61"/>
      <c r="B530" s="62"/>
      <c r="C530" s="62"/>
      <c r="D530" s="62"/>
      <c r="E530" s="62"/>
      <c r="F530" s="63"/>
    </row>
    <row r="531" spans="1:6" x14ac:dyDescent="0.3">
      <c r="A531" s="61"/>
      <c r="B531" s="62"/>
      <c r="C531" s="62"/>
      <c r="D531" s="62"/>
      <c r="E531" s="62"/>
      <c r="F531" s="63"/>
    </row>
    <row r="532" spans="1:6" x14ac:dyDescent="0.3">
      <c r="A532" s="61"/>
      <c r="B532" s="62"/>
      <c r="C532" s="62"/>
      <c r="D532" s="62"/>
      <c r="E532" s="62"/>
      <c r="F532" s="63"/>
    </row>
    <row r="533" spans="1:6" x14ac:dyDescent="0.3">
      <c r="A533" s="61"/>
      <c r="B533" s="62"/>
      <c r="C533" s="62"/>
      <c r="D533" s="62"/>
      <c r="E533" s="62"/>
      <c r="F533" s="63"/>
    </row>
    <row r="534" spans="1:6" x14ac:dyDescent="0.3">
      <c r="A534" s="61"/>
      <c r="B534" s="62"/>
      <c r="C534" s="62"/>
      <c r="D534" s="62"/>
      <c r="E534" s="62"/>
      <c r="F534" s="63"/>
    </row>
    <row r="535" spans="1:6" x14ac:dyDescent="0.3">
      <c r="A535" s="61"/>
      <c r="B535" s="62"/>
      <c r="C535" s="62"/>
      <c r="D535" s="62"/>
      <c r="E535" s="62"/>
      <c r="F535" s="63"/>
    </row>
    <row r="536" spans="1:6" x14ac:dyDescent="0.3">
      <c r="A536" s="61"/>
      <c r="B536" s="62"/>
      <c r="C536" s="62"/>
      <c r="D536" s="62"/>
      <c r="E536" s="62"/>
      <c r="F536" s="63"/>
    </row>
    <row r="537" spans="1:6" x14ac:dyDescent="0.3">
      <c r="A537" s="61"/>
      <c r="B537" s="62"/>
      <c r="C537" s="62"/>
      <c r="D537" s="62"/>
      <c r="E537" s="62"/>
      <c r="F537" s="63"/>
    </row>
    <row r="538" spans="1:6" x14ac:dyDescent="0.3">
      <c r="A538" s="61"/>
      <c r="B538" s="62"/>
      <c r="C538" s="62"/>
      <c r="D538" s="62"/>
      <c r="E538" s="62"/>
      <c r="F538" s="63"/>
    </row>
    <row r="539" spans="1:6" x14ac:dyDescent="0.3">
      <c r="A539" s="61"/>
      <c r="B539" s="62"/>
      <c r="C539" s="62"/>
      <c r="D539" s="62"/>
      <c r="E539" s="62"/>
      <c r="F539" s="63"/>
    </row>
    <row r="540" spans="1:6" x14ac:dyDescent="0.3">
      <c r="A540" s="61"/>
      <c r="B540" s="62"/>
      <c r="C540" s="62"/>
      <c r="D540" s="62"/>
      <c r="E540" s="62"/>
      <c r="F540" s="63"/>
    </row>
    <row r="541" spans="1:6" x14ac:dyDescent="0.3">
      <c r="A541" s="61"/>
      <c r="B541" s="62"/>
      <c r="C541" s="62"/>
      <c r="D541" s="62"/>
      <c r="E541" s="62"/>
      <c r="F541" s="63"/>
    </row>
    <row r="542" spans="1:6" x14ac:dyDescent="0.3">
      <c r="A542" s="61"/>
      <c r="B542" s="62"/>
      <c r="C542" s="62"/>
      <c r="D542" s="62"/>
      <c r="E542" s="62"/>
      <c r="F542" s="63"/>
    </row>
    <row r="543" spans="1:6" x14ac:dyDescent="0.3">
      <c r="A543" s="61"/>
      <c r="B543" s="62"/>
      <c r="C543" s="62"/>
      <c r="D543" s="62"/>
      <c r="E543" s="62"/>
      <c r="F543" s="63"/>
    </row>
    <row r="544" spans="1:6" x14ac:dyDescent="0.3">
      <c r="A544" s="61"/>
      <c r="B544" s="62"/>
      <c r="C544" s="62"/>
      <c r="D544" s="62"/>
      <c r="E544" s="62"/>
      <c r="F544" s="63"/>
    </row>
    <row r="545" spans="1:6" x14ac:dyDescent="0.3">
      <c r="A545" s="61"/>
      <c r="B545" s="62"/>
      <c r="C545" s="62"/>
      <c r="D545" s="62"/>
      <c r="E545" s="62"/>
      <c r="F545" s="63"/>
    </row>
    <row r="546" spans="1:6" x14ac:dyDescent="0.3">
      <c r="A546" s="61"/>
      <c r="B546" s="62"/>
      <c r="C546" s="62"/>
      <c r="D546" s="62"/>
      <c r="E546" s="62"/>
      <c r="F546" s="63"/>
    </row>
    <row r="547" spans="1:6" x14ac:dyDescent="0.3">
      <c r="A547" s="61"/>
      <c r="B547" s="62"/>
      <c r="C547" s="62"/>
      <c r="D547" s="62"/>
      <c r="E547" s="62"/>
      <c r="F547" s="63"/>
    </row>
    <row r="548" spans="1:6" x14ac:dyDescent="0.3">
      <c r="A548" s="61"/>
      <c r="B548" s="62"/>
      <c r="C548" s="62"/>
      <c r="D548" s="62"/>
      <c r="E548" s="62"/>
      <c r="F548" s="63"/>
    </row>
    <row r="549" spans="1:6" x14ac:dyDescent="0.3">
      <c r="A549" s="61"/>
      <c r="B549" s="62"/>
      <c r="C549" s="62"/>
      <c r="D549" s="62"/>
      <c r="E549" s="62"/>
      <c r="F549" s="63"/>
    </row>
    <row r="550" spans="1:6" x14ac:dyDescent="0.3">
      <c r="A550" s="61"/>
      <c r="B550" s="62"/>
      <c r="C550" s="62"/>
      <c r="D550" s="62"/>
      <c r="E550" s="62"/>
      <c r="F550" s="63"/>
    </row>
    <row r="551" spans="1:6" x14ac:dyDescent="0.3">
      <c r="A551" s="61"/>
      <c r="B551" s="62"/>
      <c r="C551" s="62"/>
      <c r="D551" s="62"/>
      <c r="E551" s="62"/>
      <c r="F551" s="63"/>
    </row>
    <row r="552" spans="1:6" x14ac:dyDescent="0.3">
      <c r="A552" s="61"/>
      <c r="B552" s="62"/>
      <c r="C552" s="62"/>
      <c r="D552" s="62"/>
      <c r="E552" s="62"/>
      <c r="F552" s="63"/>
    </row>
    <row r="553" spans="1:6" x14ac:dyDescent="0.3">
      <c r="A553" s="61"/>
      <c r="B553" s="62"/>
      <c r="C553" s="62"/>
      <c r="D553" s="62"/>
      <c r="E553" s="62"/>
      <c r="F553" s="63"/>
    </row>
    <row r="554" spans="1:6" x14ac:dyDescent="0.3">
      <c r="A554" s="61"/>
      <c r="B554" s="62"/>
      <c r="C554" s="62"/>
      <c r="D554" s="62"/>
      <c r="E554" s="62"/>
      <c r="F554" s="63"/>
    </row>
    <row r="555" spans="1:6" x14ac:dyDescent="0.3">
      <c r="A555" s="61"/>
      <c r="B555" s="62"/>
      <c r="C555" s="62"/>
      <c r="D555" s="62"/>
      <c r="E555" s="62"/>
      <c r="F555" s="63"/>
    </row>
    <row r="556" spans="1:6" x14ac:dyDescent="0.3">
      <c r="A556" s="61"/>
      <c r="B556" s="62"/>
      <c r="C556" s="62"/>
      <c r="D556" s="62"/>
      <c r="E556" s="62"/>
      <c r="F556" s="63"/>
    </row>
    <row r="557" spans="1:6" x14ac:dyDescent="0.3">
      <c r="A557" s="61"/>
      <c r="B557" s="62"/>
      <c r="C557" s="62"/>
      <c r="D557" s="62"/>
      <c r="E557" s="62"/>
      <c r="F557" s="63"/>
    </row>
    <row r="558" spans="1:6" x14ac:dyDescent="0.3">
      <c r="A558" s="61"/>
      <c r="B558" s="62"/>
      <c r="C558" s="62"/>
      <c r="D558" s="62"/>
      <c r="E558" s="62"/>
      <c r="F558" s="63"/>
    </row>
    <row r="559" spans="1:6" x14ac:dyDescent="0.3">
      <c r="A559" s="61"/>
      <c r="B559" s="62"/>
      <c r="C559" s="62"/>
      <c r="D559" s="62"/>
      <c r="E559" s="62"/>
      <c r="F559" s="63"/>
    </row>
    <row r="560" spans="1:6" x14ac:dyDescent="0.3">
      <c r="A560" s="61"/>
      <c r="B560" s="62"/>
      <c r="C560" s="62"/>
      <c r="D560" s="62"/>
      <c r="E560" s="62"/>
      <c r="F560" s="63"/>
    </row>
    <row r="561" spans="1:6" x14ac:dyDescent="0.3">
      <c r="A561" s="61"/>
      <c r="B561" s="62"/>
      <c r="C561" s="62"/>
      <c r="D561" s="62"/>
      <c r="E561" s="62"/>
      <c r="F561" s="63"/>
    </row>
    <row r="562" spans="1:6" x14ac:dyDescent="0.3">
      <c r="A562" s="61"/>
      <c r="B562" s="62"/>
      <c r="C562" s="62"/>
      <c r="D562" s="62"/>
      <c r="E562" s="62"/>
      <c r="F562" s="63"/>
    </row>
    <row r="563" spans="1:6" x14ac:dyDescent="0.3">
      <c r="A563" s="61"/>
      <c r="B563" s="62"/>
      <c r="C563" s="62"/>
      <c r="D563" s="62"/>
      <c r="E563" s="62"/>
      <c r="F563" s="63"/>
    </row>
    <row r="564" spans="1:6" x14ac:dyDescent="0.3">
      <c r="A564" s="61"/>
      <c r="B564" s="62"/>
      <c r="C564" s="62"/>
      <c r="D564" s="62"/>
      <c r="E564" s="62"/>
      <c r="F564" s="63"/>
    </row>
    <row r="565" spans="1:6" x14ac:dyDescent="0.3">
      <c r="A565" s="61"/>
      <c r="B565" s="62"/>
      <c r="C565" s="62"/>
      <c r="D565" s="62"/>
      <c r="E565" s="62"/>
      <c r="F565" s="63"/>
    </row>
    <row r="566" spans="1:6" x14ac:dyDescent="0.3">
      <c r="A566" s="61"/>
      <c r="B566" s="62"/>
      <c r="C566" s="62"/>
      <c r="D566" s="62"/>
      <c r="E566" s="62"/>
      <c r="F566" s="63"/>
    </row>
    <row r="567" spans="1:6" x14ac:dyDescent="0.3">
      <c r="A567" s="61"/>
      <c r="B567" s="62"/>
      <c r="C567" s="62"/>
      <c r="D567" s="62"/>
      <c r="E567" s="62"/>
      <c r="F567" s="63"/>
    </row>
    <row r="568" spans="1:6" x14ac:dyDescent="0.3">
      <c r="A568" s="61"/>
      <c r="B568" s="62"/>
      <c r="C568" s="62"/>
      <c r="D568" s="62"/>
      <c r="E568" s="62"/>
      <c r="F568" s="63"/>
    </row>
    <row r="569" spans="1:6" x14ac:dyDescent="0.3">
      <c r="A569" s="61"/>
      <c r="B569" s="62"/>
      <c r="C569" s="62"/>
      <c r="D569" s="62"/>
      <c r="E569" s="62"/>
      <c r="F569" s="63"/>
    </row>
    <row r="570" spans="1:6" x14ac:dyDescent="0.3">
      <c r="A570" s="61"/>
      <c r="B570" s="62"/>
      <c r="C570" s="62"/>
      <c r="D570" s="62"/>
      <c r="E570" s="62"/>
      <c r="F570" s="63"/>
    </row>
    <row r="571" spans="1:6" x14ac:dyDescent="0.3">
      <c r="A571" s="61"/>
      <c r="B571" s="62"/>
      <c r="C571" s="62"/>
      <c r="D571" s="62"/>
      <c r="E571" s="62"/>
      <c r="F571" s="63"/>
    </row>
    <row r="572" spans="1:6" x14ac:dyDescent="0.3">
      <c r="A572" s="61"/>
      <c r="B572" s="62"/>
      <c r="C572" s="62"/>
      <c r="D572" s="62"/>
      <c r="E572" s="62"/>
      <c r="F572" s="63"/>
    </row>
    <row r="573" spans="1:6" x14ac:dyDescent="0.3">
      <c r="A573" s="61"/>
      <c r="B573" s="62"/>
      <c r="C573" s="62"/>
      <c r="D573" s="62"/>
      <c r="E573" s="62"/>
      <c r="F573" s="63"/>
    </row>
    <row r="574" spans="1:6" x14ac:dyDescent="0.3">
      <c r="A574" s="61"/>
      <c r="B574" s="62"/>
      <c r="C574" s="62"/>
      <c r="D574" s="62"/>
      <c r="E574" s="62"/>
      <c r="F574" s="63"/>
    </row>
    <row r="575" spans="1:6" x14ac:dyDescent="0.3">
      <c r="A575" s="61"/>
      <c r="B575" s="62"/>
      <c r="C575" s="62"/>
      <c r="D575" s="62"/>
      <c r="E575" s="62"/>
      <c r="F575" s="63"/>
    </row>
    <row r="576" spans="1:6" x14ac:dyDescent="0.3">
      <c r="A576" s="61"/>
      <c r="B576" s="62"/>
      <c r="C576" s="62"/>
      <c r="D576" s="62"/>
      <c r="E576" s="62"/>
      <c r="F576" s="63"/>
    </row>
    <row r="577" spans="1:6" x14ac:dyDescent="0.3">
      <c r="A577" s="61"/>
      <c r="B577" s="62"/>
      <c r="C577" s="62"/>
      <c r="D577" s="62"/>
      <c r="E577" s="62"/>
      <c r="F577" s="63"/>
    </row>
    <row r="578" spans="1:6" x14ac:dyDescent="0.3">
      <c r="A578" s="61"/>
      <c r="B578" s="62"/>
      <c r="C578" s="62"/>
      <c r="D578" s="62"/>
      <c r="E578" s="62"/>
      <c r="F578" s="63"/>
    </row>
    <row r="579" spans="1:6" x14ac:dyDescent="0.3">
      <c r="A579" s="61"/>
      <c r="B579" s="62"/>
      <c r="C579" s="62"/>
      <c r="D579" s="62"/>
      <c r="E579" s="62"/>
      <c r="F579" s="63"/>
    </row>
    <row r="580" spans="1:6" x14ac:dyDescent="0.3">
      <c r="A580" s="61"/>
      <c r="B580" s="62"/>
      <c r="C580" s="62"/>
      <c r="D580" s="62"/>
      <c r="E580" s="62"/>
      <c r="F580" s="63"/>
    </row>
    <row r="581" spans="1:6" x14ac:dyDescent="0.3">
      <c r="A581" s="61"/>
      <c r="B581" s="62"/>
      <c r="C581" s="62"/>
      <c r="D581" s="62"/>
      <c r="E581" s="62"/>
      <c r="F581" s="63"/>
    </row>
    <row r="582" spans="1:6" x14ac:dyDescent="0.3">
      <c r="A582" s="61"/>
      <c r="B582" s="62"/>
      <c r="C582" s="62"/>
      <c r="D582" s="62"/>
      <c r="E582" s="62"/>
      <c r="F582" s="63"/>
    </row>
    <row r="583" spans="1:6" x14ac:dyDescent="0.3">
      <c r="A583" s="61"/>
      <c r="B583" s="62"/>
      <c r="C583" s="62"/>
      <c r="D583" s="62"/>
      <c r="E583" s="62"/>
      <c r="F583" s="63"/>
    </row>
    <row r="584" spans="1:6" x14ac:dyDescent="0.3">
      <c r="A584" s="61"/>
      <c r="B584" s="62"/>
      <c r="C584" s="62"/>
      <c r="D584" s="62"/>
      <c r="E584" s="62"/>
      <c r="F584" s="63"/>
    </row>
    <row r="585" spans="1:6" x14ac:dyDescent="0.3">
      <c r="A585" s="61"/>
      <c r="B585" s="62"/>
      <c r="C585" s="62"/>
      <c r="D585" s="62"/>
      <c r="E585" s="62"/>
      <c r="F585" s="63"/>
    </row>
    <row r="586" spans="1:6" x14ac:dyDescent="0.3">
      <c r="A586" s="61"/>
      <c r="B586" s="62"/>
      <c r="C586" s="62"/>
      <c r="D586" s="62"/>
      <c r="E586" s="62"/>
      <c r="F586" s="63"/>
    </row>
    <row r="587" spans="1:6" x14ac:dyDescent="0.3">
      <c r="A587" s="61"/>
      <c r="B587" s="62"/>
      <c r="C587" s="62"/>
      <c r="D587" s="62"/>
      <c r="E587" s="62"/>
      <c r="F587" s="63"/>
    </row>
    <row r="588" spans="1:6" x14ac:dyDescent="0.3">
      <c r="A588" s="61"/>
      <c r="B588" s="62"/>
      <c r="C588" s="62"/>
      <c r="D588" s="62"/>
      <c r="E588" s="62"/>
      <c r="F588" s="63"/>
    </row>
    <row r="589" spans="1:6" x14ac:dyDescent="0.3">
      <c r="A589" s="61"/>
      <c r="B589" s="62"/>
      <c r="C589" s="62"/>
      <c r="D589" s="62"/>
      <c r="E589" s="62"/>
      <c r="F589" s="63"/>
    </row>
    <row r="590" spans="1:6" x14ac:dyDescent="0.3">
      <c r="A590" s="61"/>
      <c r="B590" s="62"/>
      <c r="C590" s="62"/>
      <c r="D590" s="62"/>
      <c r="E590" s="62"/>
      <c r="F590" s="63"/>
    </row>
    <row r="591" spans="1:6" x14ac:dyDescent="0.3">
      <c r="A591" s="61"/>
      <c r="B591" s="62"/>
      <c r="C591" s="62"/>
      <c r="D591" s="62"/>
      <c r="E591" s="62"/>
      <c r="F591" s="63"/>
    </row>
    <row r="592" spans="1:6" x14ac:dyDescent="0.3">
      <c r="A592" s="61"/>
      <c r="B592" s="62"/>
      <c r="C592" s="62"/>
      <c r="D592" s="62"/>
      <c r="E592" s="62"/>
      <c r="F592" s="63"/>
    </row>
    <row r="593" spans="1:6" x14ac:dyDescent="0.3">
      <c r="A593" s="61"/>
      <c r="B593" s="62"/>
      <c r="C593" s="62"/>
      <c r="D593" s="62"/>
      <c r="E593" s="62"/>
      <c r="F593" s="63"/>
    </row>
    <row r="594" spans="1:6" x14ac:dyDescent="0.3">
      <c r="A594" s="61"/>
      <c r="B594" s="62"/>
      <c r="C594" s="62"/>
      <c r="D594" s="62"/>
      <c r="E594" s="62"/>
      <c r="F594" s="63"/>
    </row>
    <row r="595" spans="1:6" x14ac:dyDescent="0.3">
      <c r="A595" s="61"/>
      <c r="B595" s="62"/>
      <c r="C595" s="62"/>
      <c r="D595" s="62"/>
      <c r="E595" s="62"/>
      <c r="F595" s="63"/>
    </row>
    <row r="596" spans="1:6" x14ac:dyDescent="0.3">
      <c r="A596" s="61"/>
      <c r="B596" s="62"/>
      <c r="C596" s="62"/>
      <c r="D596" s="62"/>
      <c r="E596" s="62"/>
      <c r="F596" s="63"/>
    </row>
    <row r="597" spans="1:6" x14ac:dyDescent="0.3">
      <c r="A597" s="61"/>
      <c r="B597" s="62"/>
      <c r="C597" s="62"/>
      <c r="D597" s="62"/>
      <c r="E597" s="62"/>
      <c r="F597" s="63"/>
    </row>
    <row r="598" spans="1:6" x14ac:dyDescent="0.3">
      <c r="A598" s="61"/>
      <c r="B598" s="62"/>
      <c r="C598" s="62"/>
      <c r="D598" s="62"/>
      <c r="E598" s="62"/>
      <c r="F598" s="63"/>
    </row>
    <row r="599" spans="1:6" x14ac:dyDescent="0.3">
      <c r="A599" s="61"/>
      <c r="B599" s="62"/>
      <c r="C599" s="62"/>
      <c r="D599" s="62"/>
      <c r="E599" s="62"/>
      <c r="F599" s="63"/>
    </row>
    <row r="600" spans="1:6" x14ac:dyDescent="0.3">
      <c r="A600" s="61"/>
      <c r="B600" s="62"/>
      <c r="C600" s="62"/>
      <c r="D600" s="62"/>
      <c r="E600" s="62"/>
      <c r="F600" s="63"/>
    </row>
    <row r="601" spans="1:6" x14ac:dyDescent="0.3">
      <c r="A601" s="61"/>
      <c r="B601" s="62"/>
      <c r="C601" s="62"/>
      <c r="D601" s="62"/>
      <c r="E601" s="62"/>
      <c r="F601" s="63"/>
    </row>
    <row r="602" spans="1:6" x14ac:dyDescent="0.3">
      <c r="A602" s="61"/>
      <c r="B602" s="62"/>
      <c r="C602" s="62"/>
      <c r="D602" s="62"/>
      <c r="E602" s="62"/>
      <c r="F602" s="63"/>
    </row>
    <row r="603" spans="1:6" x14ac:dyDescent="0.3">
      <c r="A603" s="61"/>
      <c r="B603" s="62"/>
      <c r="C603" s="62"/>
      <c r="D603" s="62"/>
      <c r="E603" s="62"/>
      <c r="F603" s="63"/>
    </row>
    <row r="604" spans="1:6" x14ac:dyDescent="0.3">
      <c r="A604" s="61"/>
      <c r="B604" s="62"/>
      <c r="C604" s="62"/>
      <c r="D604" s="62"/>
      <c r="E604" s="62"/>
      <c r="F604" s="63"/>
    </row>
    <row r="605" spans="1:6" x14ac:dyDescent="0.3">
      <c r="A605" s="61"/>
      <c r="B605" s="62"/>
      <c r="C605" s="62"/>
      <c r="D605" s="62"/>
      <c r="E605" s="62"/>
      <c r="F605" s="63"/>
    </row>
    <row r="606" spans="1:6" x14ac:dyDescent="0.3">
      <c r="A606" s="61"/>
      <c r="B606" s="62"/>
      <c r="C606" s="62"/>
      <c r="D606" s="62"/>
      <c r="E606" s="62"/>
      <c r="F606" s="63"/>
    </row>
    <row r="607" spans="1:6" x14ac:dyDescent="0.3">
      <c r="A607" s="61"/>
      <c r="B607" s="62"/>
      <c r="C607" s="62"/>
      <c r="D607" s="62"/>
      <c r="E607" s="62"/>
      <c r="F607" s="63"/>
    </row>
    <row r="608" spans="1:6" x14ac:dyDescent="0.3">
      <c r="A608" s="61"/>
      <c r="B608" s="62"/>
      <c r="C608" s="62"/>
      <c r="D608" s="62"/>
      <c r="E608" s="62"/>
      <c r="F608" s="63"/>
    </row>
    <row r="609" spans="1:6" x14ac:dyDescent="0.3">
      <c r="A609" s="61"/>
      <c r="B609" s="62"/>
      <c r="C609" s="62"/>
      <c r="D609" s="62"/>
      <c r="E609" s="62"/>
      <c r="F609" s="63"/>
    </row>
    <row r="610" spans="1:6" x14ac:dyDescent="0.3">
      <c r="A610" s="61"/>
      <c r="B610" s="62"/>
      <c r="C610" s="62"/>
      <c r="D610" s="62"/>
      <c r="E610" s="62"/>
      <c r="F610" s="63"/>
    </row>
    <row r="611" spans="1:6" x14ac:dyDescent="0.3">
      <c r="A611" s="61"/>
      <c r="B611" s="62"/>
      <c r="C611" s="62"/>
      <c r="D611" s="62"/>
      <c r="E611" s="62"/>
      <c r="F611" s="63"/>
    </row>
    <row r="612" spans="1:6" x14ac:dyDescent="0.3">
      <c r="A612" s="61"/>
      <c r="B612" s="62"/>
      <c r="C612" s="62"/>
      <c r="D612" s="62"/>
      <c r="E612" s="62"/>
      <c r="F612" s="63"/>
    </row>
    <row r="613" spans="1:6" x14ac:dyDescent="0.3">
      <c r="A613" s="61"/>
      <c r="B613" s="62"/>
      <c r="C613" s="62"/>
      <c r="D613" s="62"/>
      <c r="E613" s="62"/>
      <c r="F613" s="63"/>
    </row>
    <row r="614" spans="1:6" x14ac:dyDescent="0.3">
      <c r="A614" s="61"/>
      <c r="B614" s="62"/>
      <c r="C614" s="62"/>
      <c r="D614" s="62"/>
      <c r="E614" s="62"/>
      <c r="F614" s="63"/>
    </row>
    <row r="615" spans="1:6" x14ac:dyDescent="0.3">
      <c r="A615" s="61"/>
      <c r="B615" s="62"/>
      <c r="C615" s="62"/>
      <c r="D615" s="62"/>
      <c r="E615" s="62"/>
      <c r="F615" s="63"/>
    </row>
    <row r="616" spans="1:6" x14ac:dyDescent="0.3">
      <c r="A616" s="61"/>
      <c r="B616" s="62"/>
      <c r="C616" s="62"/>
      <c r="D616" s="62"/>
      <c r="E616" s="62"/>
      <c r="F616" s="63"/>
    </row>
    <row r="617" spans="1:6" x14ac:dyDescent="0.3">
      <c r="A617" s="61"/>
      <c r="B617" s="62"/>
      <c r="C617" s="62"/>
      <c r="D617" s="62"/>
      <c r="E617" s="62"/>
      <c r="F617" s="63"/>
    </row>
    <row r="618" spans="1:6" x14ac:dyDescent="0.3">
      <c r="A618" s="61"/>
      <c r="B618" s="62"/>
      <c r="C618" s="62"/>
      <c r="D618" s="62"/>
      <c r="E618" s="62"/>
      <c r="F618" s="63"/>
    </row>
    <row r="619" spans="1:6" x14ac:dyDescent="0.3">
      <c r="A619" s="61"/>
      <c r="B619" s="62"/>
      <c r="C619" s="62"/>
      <c r="D619" s="62"/>
      <c r="E619" s="62"/>
      <c r="F619" s="63"/>
    </row>
    <row r="620" spans="1:6" x14ac:dyDescent="0.3">
      <c r="A620" s="61"/>
      <c r="B620" s="62"/>
      <c r="C620" s="62"/>
      <c r="D620" s="62"/>
      <c r="E620" s="62"/>
      <c r="F620" s="63"/>
    </row>
    <row r="621" spans="1:6" x14ac:dyDescent="0.3">
      <c r="A621" s="61"/>
      <c r="B621" s="62"/>
      <c r="C621" s="62"/>
      <c r="D621" s="62"/>
      <c r="E621" s="62"/>
      <c r="F621" s="63"/>
    </row>
    <row r="622" spans="1:6" x14ac:dyDescent="0.3">
      <c r="A622" s="61"/>
      <c r="B622" s="62"/>
      <c r="C622" s="62"/>
      <c r="D622" s="62"/>
      <c r="E622" s="62"/>
      <c r="F622" s="63"/>
    </row>
    <row r="623" spans="1:6" x14ac:dyDescent="0.3">
      <c r="A623" s="61"/>
      <c r="B623" s="62"/>
      <c r="C623" s="62"/>
      <c r="D623" s="62"/>
      <c r="E623" s="62"/>
      <c r="F623" s="63"/>
    </row>
    <row r="624" spans="1:6" x14ac:dyDescent="0.3">
      <c r="A624" s="61"/>
      <c r="B624" s="62"/>
      <c r="C624" s="62"/>
      <c r="D624" s="62"/>
      <c r="E624" s="62"/>
      <c r="F624" s="63"/>
    </row>
    <row r="625" spans="1:6" x14ac:dyDescent="0.3">
      <c r="A625" s="61"/>
      <c r="B625" s="62"/>
      <c r="C625" s="62"/>
      <c r="D625" s="62"/>
      <c r="E625" s="62"/>
      <c r="F625" s="63"/>
    </row>
    <row r="626" spans="1:6" x14ac:dyDescent="0.3">
      <c r="A626" s="61"/>
      <c r="B626" s="62"/>
      <c r="C626" s="62"/>
      <c r="D626" s="62"/>
      <c r="E626" s="62"/>
      <c r="F626" s="63"/>
    </row>
    <row r="627" spans="1:6" x14ac:dyDescent="0.3">
      <c r="A627" s="61"/>
      <c r="B627" s="62"/>
      <c r="C627" s="62"/>
      <c r="D627" s="62"/>
      <c r="E627" s="62"/>
      <c r="F627" s="63"/>
    </row>
    <row r="628" spans="1:6" x14ac:dyDescent="0.3">
      <c r="A628" s="61"/>
      <c r="B628" s="62"/>
      <c r="C628" s="62"/>
      <c r="D628" s="62"/>
      <c r="E628" s="62"/>
      <c r="F628" s="63"/>
    </row>
    <row r="629" spans="1:6" x14ac:dyDescent="0.3">
      <c r="A629" s="61"/>
      <c r="B629" s="62"/>
      <c r="C629" s="62"/>
      <c r="D629" s="62"/>
      <c r="E629" s="62"/>
      <c r="F629" s="63"/>
    </row>
    <row r="630" spans="1:6" x14ac:dyDescent="0.3">
      <c r="A630" s="61"/>
      <c r="B630" s="62"/>
      <c r="C630" s="62"/>
      <c r="D630" s="62"/>
      <c r="E630" s="62"/>
      <c r="F630" s="63"/>
    </row>
    <row r="631" spans="1:6" x14ac:dyDescent="0.3">
      <c r="A631" s="61"/>
      <c r="B631" s="62"/>
      <c r="C631" s="62"/>
      <c r="D631" s="62"/>
      <c r="E631" s="62"/>
      <c r="F631" s="63"/>
    </row>
    <row r="632" spans="1:6" x14ac:dyDescent="0.3">
      <c r="A632" s="61"/>
      <c r="B632" s="62"/>
      <c r="C632" s="62"/>
      <c r="D632" s="62"/>
      <c r="E632" s="62"/>
      <c r="F632" s="63"/>
    </row>
    <row r="633" spans="1:6" x14ac:dyDescent="0.3">
      <c r="A633" s="61"/>
      <c r="B633" s="62"/>
      <c r="C633" s="62"/>
      <c r="D633" s="62"/>
      <c r="E633" s="62"/>
      <c r="F633" s="63"/>
    </row>
    <row r="634" spans="1:6" x14ac:dyDescent="0.3">
      <c r="A634" s="61"/>
      <c r="B634" s="62"/>
      <c r="C634" s="62"/>
      <c r="D634" s="62"/>
      <c r="E634" s="62"/>
      <c r="F634" s="63"/>
    </row>
    <row r="635" spans="1:6" x14ac:dyDescent="0.3">
      <c r="A635" s="61"/>
      <c r="B635" s="62"/>
      <c r="C635" s="62"/>
      <c r="D635" s="62"/>
      <c r="E635" s="62"/>
      <c r="F635" s="63"/>
    </row>
    <row r="636" spans="1:6" x14ac:dyDescent="0.3">
      <c r="A636" s="61"/>
      <c r="B636" s="62"/>
      <c r="C636" s="62"/>
      <c r="D636" s="62"/>
      <c r="E636" s="62"/>
      <c r="F636" s="63"/>
    </row>
    <row r="637" spans="1:6" x14ac:dyDescent="0.3">
      <c r="A637" s="61"/>
      <c r="B637" s="62"/>
      <c r="C637" s="62"/>
      <c r="D637" s="62"/>
      <c r="E637" s="62"/>
      <c r="F637" s="63"/>
    </row>
    <row r="638" spans="1:6" x14ac:dyDescent="0.3">
      <c r="A638" s="61"/>
      <c r="B638" s="62"/>
      <c r="C638" s="62"/>
      <c r="D638" s="62"/>
      <c r="E638" s="62"/>
      <c r="F638" s="63"/>
    </row>
    <row r="639" spans="1:6" x14ac:dyDescent="0.3">
      <c r="A639" s="61"/>
      <c r="B639" s="62"/>
      <c r="C639" s="62"/>
      <c r="D639" s="62"/>
      <c r="E639" s="62"/>
      <c r="F639" s="63"/>
    </row>
    <row r="640" spans="1:6" x14ac:dyDescent="0.3">
      <c r="A640" s="61"/>
      <c r="B640" s="62"/>
      <c r="C640" s="62"/>
      <c r="D640" s="62"/>
      <c r="E640" s="62"/>
      <c r="F640" s="63"/>
    </row>
    <row r="641" spans="1:6" x14ac:dyDescent="0.3">
      <c r="A641" s="61"/>
      <c r="B641" s="62"/>
      <c r="C641" s="62"/>
      <c r="D641" s="62"/>
      <c r="E641" s="62"/>
      <c r="F641" s="63"/>
    </row>
    <row r="642" spans="1:6" x14ac:dyDescent="0.3">
      <c r="A642" s="61"/>
      <c r="B642" s="62"/>
      <c r="C642" s="62"/>
      <c r="D642" s="62"/>
      <c r="E642" s="62"/>
      <c r="F642" s="63"/>
    </row>
    <row r="643" spans="1:6" x14ac:dyDescent="0.3">
      <c r="A643" s="61"/>
      <c r="B643" s="62"/>
      <c r="C643" s="62"/>
      <c r="D643" s="62"/>
      <c r="E643" s="62"/>
      <c r="F643" s="63"/>
    </row>
    <row r="644" spans="1:6" x14ac:dyDescent="0.3">
      <c r="A644" s="61"/>
      <c r="B644" s="62"/>
      <c r="C644" s="62"/>
      <c r="D644" s="62"/>
      <c r="E644" s="62"/>
      <c r="F644" s="63"/>
    </row>
    <row r="645" spans="1:6" x14ac:dyDescent="0.3">
      <c r="A645" s="61"/>
      <c r="B645" s="62"/>
      <c r="C645" s="62"/>
      <c r="D645" s="62"/>
      <c r="E645" s="62"/>
      <c r="F645" s="63"/>
    </row>
    <row r="646" spans="1:6" x14ac:dyDescent="0.3">
      <c r="A646" s="61"/>
      <c r="B646" s="62"/>
      <c r="C646" s="62"/>
      <c r="D646" s="62"/>
      <c r="E646" s="62"/>
      <c r="F646" s="63"/>
    </row>
    <row r="647" spans="1:6" x14ac:dyDescent="0.3">
      <c r="A647" s="61"/>
      <c r="B647" s="62"/>
      <c r="C647" s="62"/>
      <c r="D647" s="62"/>
      <c r="E647" s="62"/>
      <c r="F647" s="63"/>
    </row>
    <row r="648" spans="1:6" x14ac:dyDescent="0.3">
      <c r="A648" s="61"/>
      <c r="B648" s="62"/>
      <c r="C648" s="62"/>
      <c r="D648" s="62"/>
      <c r="E648" s="62"/>
      <c r="F648" s="63"/>
    </row>
    <row r="649" spans="1:6" x14ac:dyDescent="0.3">
      <c r="A649" s="61"/>
      <c r="B649" s="62"/>
      <c r="C649" s="62"/>
      <c r="D649" s="62"/>
      <c r="E649" s="62"/>
      <c r="F649" s="63"/>
    </row>
    <row r="650" spans="1:6" x14ac:dyDescent="0.3">
      <c r="A650" s="61"/>
      <c r="B650" s="62"/>
      <c r="C650" s="62"/>
      <c r="D650" s="62"/>
      <c r="E650" s="62"/>
      <c r="F650" s="63"/>
    </row>
    <row r="651" spans="1:6" x14ac:dyDescent="0.3">
      <c r="A651" s="61"/>
      <c r="B651" s="62"/>
      <c r="C651" s="62"/>
      <c r="D651" s="62"/>
      <c r="E651" s="62"/>
      <c r="F651" s="63"/>
    </row>
    <row r="652" spans="1:6" x14ac:dyDescent="0.3">
      <c r="A652" s="61"/>
      <c r="B652" s="62"/>
      <c r="C652" s="62"/>
      <c r="D652" s="62"/>
      <c r="E652" s="62"/>
      <c r="F652" s="63"/>
    </row>
    <row r="653" spans="1:6" x14ac:dyDescent="0.3">
      <c r="A653" s="61"/>
      <c r="B653" s="62"/>
      <c r="C653" s="62"/>
      <c r="D653" s="62"/>
      <c r="E653" s="62"/>
      <c r="F653" s="63"/>
    </row>
    <row r="654" spans="1:6" x14ac:dyDescent="0.3">
      <c r="A654" s="61"/>
      <c r="B654" s="62"/>
      <c r="C654" s="62"/>
      <c r="D654" s="62"/>
      <c r="E654" s="62"/>
      <c r="F654" s="63"/>
    </row>
    <row r="655" spans="1:6" x14ac:dyDescent="0.3">
      <c r="A655" s="61"/>
      <c r="B655" s="62"/>
      <c r="C655" s="62"/>
      <c r="D655" s="62"/>
      <c r="E655" s="62"/>
      <c r="F655" s="63"/>
    </row>
    <row r="656" spans="1:6" x14ac:dyDescent="0.3">
      <c r="A656" s="61"/>
      <c r="B656" s="62"/>
      <c r="C656" s="62"/>
      <c r="D656" s="62"/>
      <c r="E656" s="62"/>
      <c r="F656" s="63"/>
    </row>
    <row r="657" spans="1:6" x14ac:dyDescent="0.3">
      <c r="A657" s="61"/>
      <c r="B657" s="62"/>
      <c r="C657" s="62"/>
      <c r="D657" s="62"/>
      <c r="E657" s="62"/>
      <c r="F657" s="63"/>
    </row>
    <row r="658" spans="1:6" x14ac:dyDescent="0.3">
      <c r="A658" s="61"/>
      <c r="B658" s="62"/>
      <c r="C658" s="62"/>
      <c r="D658" s="62"/>
      <c r="E658" s="62"/>
      <c r="F658" s="63"/>
    </row>
    <row r="659" spans="1:6" x14ac:dyDescent="0.3">
      <c r="A659" s="61"/>
      <c r="B659" s="62"/>
      <c r="C659" s="62"/>
      <c r="D659" s="62"/>
      <c r="E659" s="62"/>
      <c r="F659" s="63"/>
    </row>
    <row r="660" spans="1:6" x14ac:dyDescent="0.3">
      <c r="A660" s="61"/>
      <c r="B660" s="62"/>
      <c r="C660" s="62"/>
      <c r="D660" s="62"/>
      <c r="E660" s="62"/>
      <c r="F660" s="63"/>
    </row>
    <row r="661" spans="1:6" x14ac:dyDescent="0.3">
      <c r="A661" s="61"/>
      <c r="B661" s="62"/>
      <c r="C661" s="62"/>
      <c r="D661" s="62"/>
      <c r="E661" s="62"/>
      <c r="F661" s="63"/>
    </row>
    <row r="662" spans="1:6" x14ac:dyDescent="0.3">
      <c r="A662" s="61"/>
      <c r="B662" s="62"/>
      <c r="C662" s="62"/>
      <c r="D662" s="62"/>
      <c r="E662" s="62"/>
      <c r="F662" s="63"/>
    </row>
    <row r="663" spans="1:6" x14ac:dyDescent="0.3">
      <c r="A663" s="61"/>
      <c r="B663" s="62"/>
      <c r="C663" s="62"/>
      <c r="D663" s="62"/>
      <c r="E663" s="62"/>
      <c r="F663" s="63"/>
    </row>
    <row r="664" spans="1:6" x14ac:dyDescent="0.3">
      <c r="A664" s="61"/>
      <c r="B664" s="62"/>
      <c r="C664" s="62"/>
      <c r="D664" s="62"/>
      <c r="E664" s="62"/>
      <c r="F664" s="63"/>
    </row>
    <row r="665" spans="1:6" x14ac:dyDescent="0.3">
      <c r="A665" s="61"/>
      <c r="B665" s="62"/>
      <c r="C665" s="62"/>
      <c r="D665" s="62"/>
      <c r="E665" s="62"/>
      <c r="F665" s="63"/>
    </row>
    <row r="666" spans="1:6" x14ac:dyDescent="0.3">
      <c r="A666" s="61"/>
      <c r="B666" s="62"/>
      <c r="C666" s="62"/>
      <c r="D666" s="62"/>
      <c r="E666" s="62"/>
      <c r="F666" s="63"/>
    </row>
    <row r="667" spans="1:6" x14ac:dyDescent="0.3">
      <c r="A667" s="61"/>
      <c r="B667" s="62"/>
      <c r="C667" s="62"/>
      <c r="D667" s="62"/>
      <c r="E667" s="62"/>
      <c r="F667" s="63"/>
    </row>
    <row r="668" spans="1:6" x14ac:dyDescent="0.3">
      <c r="A668" s="61"/>
      <c r="B668" s="62"/>
      <c r="C668" s="62"/>
      <c r="D668" s="62"/>
      <c r="E668" s="62"/>
      <c r="F668" s="63"/>
    </row>
    <row r="669" spans="1:6" x14ac:dyDescent="0.3">
      <c r="A669" s="61"/>
      <c r="B669" s="62"/>
      <c r="C669" s="62"/>
      <c r="D669" s="62"/>
      <c r="E669" s="62"/>
      <c r="F669" s="63"/>
    </row>
    <row r="670" spans="1:6" x14ac:dyDescent="0.3">
      <c r="A670" s="61"/>
      <c r="B670" s="62"/>
      <c r="C670" s="62"/>
      <c r="D670" s="62"/>
      <c r="E670" s="62"/>
      <c r="F670" s="63"/>
    </row>
    <row r="671" spans="1:6" x14ac:dyDescent="0.3">
      <c r="A671" s="61"/>
      <c r="B671" s="62"/>
      <c r="C671" s="62"/>
      <c r="D671" s="62"/>
      <c r="E671" s="62"/>
      <c r="F671" s="63"/>
    </row>
    <row r="672" spans="1:6" x14ac:dyDescent="0.3">
      <c r="A672" s="61"/>
      <c r="B672" s="62"/>
      <c r="C672" s="62"/>
      <c r="D672" s="62"/>
      <c r="E672" s="62"/>
      <c r="F672" s="63"/>
    </row>
    <row r="673" spans="1:6" x14ac:dyDescent="0.3">
      <c r="A673" s="61"/>
      <c r="B673" s="62"/>
      <c r="C673" s="62"/>
      <c r="D673" s="62"/>
      <c r="E673" s="62"/>
      <c r="F673" s="63"/>
    </row>
    <row r="674" spans="1:6" x14ac:dyDescent="0.3">
      <c r="A674" s="61"/>
      <c r="B674" s="62"/>
      <c r="C674" s="62"/>
      <c r="D674" s="62"/>
      <c r="E674" s="62"/>
      <c r="F674" s="63"/>
    </row>
    <row r="675" spans="1:6" x14ac:dyDescent="0.3">
      <c r="A675" s="61"/>
      <c r="B675" s="62"/>
      <c r="C675" s="62"/>
      <c r="D675" s="62"/>
      <c r="E675" s="62"/>
      <c r="F675" s="63"/>
    </row>
    <row r="676" spans="1:6" x14ac:dyDescent="0.3">
      <c r="A676" s="61"/>
      <c r="B676" s="62"/>
      <c r="C676" s="62"/>
      <c r="D676" s="62"/>
      <c r="E676" s="62"/>
      <c r="F676" s="63"/>
    </row>
    <row r="677" spans="1:6" x14ac:dyDescent="0.3">
      <c r="A677" s="61"/>
      <c r="B677" s="62"/>
      <c r="C677" s="62"/>
      <c r="D677" s="62"/>
      <c r="E677" s="62"/>
      <c r="F677" s="63"/>
    </row>
    <row r="678" spans="1:6" x14ac:dyDescent="0.3">
      <c r="A678" s="61"/>
      <c r="B678" s="62"/>
      <c r="C678" s="62"/>
      <c r="D678" s="62"/>
      <c r="E678" s="62"/>
      <c r="F678" s="63"/>
    </row>
    <row r="679" spans="1:6" x14ac:dyDescent="0.3">
      <c r="A679" s="61"/>
      <c r="B679" s="62"/>
      <c r="C679" s="62"/>
      <c r="D679" s="62"/>
      <c r="E679" s="62"/>
      <c r="F679" s="63"/>
    </row>
    <row r="680" spans="1:6" x14ac:dyDescent="0.3">
      <c r="A680" s="61"/>
      <c r="B680" s="62"/>
      <c r="C680" s="62"/>
      <c r="D680" s="62"/>
      <c r="E680" s="62"/>
      <c r="F680" s="63"/>
    </row>
    <row r="681" spans="1:6" x14ac:dyDescent="0.3">
      <c r="A681" s="61"/>
      <c r="B681" s="62"/>
      <c r="C681" s="62"/>
      <c r="D681" s="62"/>
      <c r="E681" s="62"/>
      <c r="F681" s="63"/>
    </row>
    <row r="682" spans="1:6" x14ac:dyDescent="0.3">
      <c r="A682" s="61"/>
      <c r="B682" s="62"/>
      <c r="C682" s="62"/>
      <c r="D682" s="62"/>
      <c r="E682" s="62"/>
      <c r="F682" s="63"/>
    </row>
    <row r="683" spans="1:6" x14ac:dyDescent="0.3">
      <c r="A683" s="61"/>
      <c r="B683" s="62"/>
      <c r="C683" s="62"/>
      <c r="D683" s="62"/>
      <c r="E683" s="62"/>
      <c r="F683" s="63"/>
    </row>
    <row r="684" spans="1:6" x14ac:dyDescent="0.3">
      <c r="A684" s="61"/>
      <c r="B684" s="62"/>
      <c r="C684" s="62"/>
      <c r="D684" s="62"/>
      <c r="E684" s="62"/>
      <c r="F684" s="63"/>
    </row>
    <row r="685" spans="1:6" x14ac:dyDescent="0.3">
      <c r="A685" s="61"/>
      <c r="B685" s="62"/>
      <c r="C685" s="62"/>
      <c r="D685" s="62"/>
      <c r="E685" s="62"/>
      <c r="F685" s="63"/>
    </row>
    <row r="686" spans="1:6" x14ac:dyDescent="0.3">
      <c r="A686" s="61"/>
      <c r="B686" s="62"/>
      <c r="C686" s="62"/>
      <c r="D686" s="62"/>
      <c r="E686" s="62"/>
      <c r="F686" s="63"/>
    </row>
    <row r="687" spans="1:6" x14ac:dyDescent="0.3">
      <c r="A687" s="61"/>
      <c r="B687" s="62"/>
      <c r="C687" s="62"/>
      <c r="D687" s="62"/>
      <c r="E687" s="62"/>
      <c r="F687" s="63"/>
    </row>
    <row r="688" spans="1:6" x14ac:dyDescent="0.3">
      <c r="A688" s="61"/>
      <c r="B688" s="62"/>
      <c r="C688" s="62"/>
      <c r="D688" s="62"/>
      <c r="E688" s="62"/>
      <c r="F688" s="63"/>
    </row>
    <row r="689" spans="1:6" x14ac:dyDescent="0.3">
      <c r="A689" s="61"/>
      <c r="B689" s="62"/>
      <c r="C689" s="62"/>
      <c r="D689" s="62"/>
      <c r="E689" s="62"/>
      <c r="F689" s="63"/>
    </row>
    <row r="690" spans="1:6" x14ac:dyDescent="0.3">
      <c r="A690" s="61"/>
      <c r="B690" s="62"/>
      <c r="C690" s="62"/>
      <c r="D690" s="62"/>
      <c r="E690" s="62"/>
      <c r="F690" s="63"/>
    </row>
    <row r="691" spans="1:6" x14ac:dyDescent="0.3">
      <c r="A691" s="61"/>
      <c r="B691" s="62"/>
      <c r="C691" s="62"/>
      <c r="D691" s="62"/>
      <c r="E691" s="62"/>
      <c r="F691" s="63"/>
    </row>
    <row r="692" spans="1:6" x14ac:dyDescent="0.3">
      <c r="A692" s="61"/>
      <c r="B692" s="62"/>
      <c r="C692" s="62"/>
      <c r="D692" s="62"/>
      <c r="E692" s="62"/>
      <c r="F692" s="63"/>
    </row>
    <row r="693" spans="1:6" x14ac:dyDescent="0.3">
      <c r="A693" s="61"/>
      <c r="B693" s="62"/>
      <c r="C693" s="62"/>
      <c r="D693" s="62"/>
      <c r="E693" s="62"/>
      <c r="F693" s="63"/>
    </row>
    <row r="694" spans="1:6" x14ac:dyDescent="0.3">
      <c r="A694" s="61"/>
      <c r="B694" s="62"/>
      <c r="C694" s="62"/>
      <c r="D694" s="62"/>
      <c r="E694" s="62"/>
      <c r="F694" s="63"/>
    </row>
    <row r="695" spans="1:6" x14ac:dyDescent="0.3">
      <c r="A695" s="61"/>
      <c r="B695" s="62"/>
      <c r="C695" s="62"/>
      <c r="D695" s="62"/>
      <c r="E695" s="62"/>
      <c r="F695" s="63"/>
    </row>
    <row r="696" spans="1:6" x14ac:dyDescent="0.3">
      <c r="A696" s="61"/>
      <c r="B696" s="62"/>
      <c r="C696" s="62"/>
      <c r="D696" s="62"/>
      <c r="E696" s="62"/>
      <c r="F696" s="63"/>
    </row>
    <row r="697" spans="1:6" x14ac:dyDescent="0.3">
      <c r="A697" s="61"/>
      <c r="B697" s="62"/>
      <c r="C697" s="62"/>
      <c r="D697" s="62"/>
      <c r="E697" s="62"/>
      <c r="F697" s="63"/>
    </row>
    <row r="698" spans="1:6" x14ac:dyDescent="0.3">
      <c r="A698" s="61"/>
      <c r="B698" s="62"/>
      <c r="C698" s="62"/>
      <c r="D698" s="62"/>
      <c r="E698" s="62"/>
      <c r="F698" s="63"/>
    </row>
    <row r="699" spans="1:6" x14ac:dyDescent="0.3">
      <c r="A699" s="61"/>
      <c r="B699" s="62"/>
      <c r="C699" s="62"/>
      <c r="D699" s="62"/>
      <c r="E699" s="62"/>
      <c r="F699" s="63"/>
    </row>
    <row r="700" spans="1:6" x14ac:dyDescent="0.3">
      <c r="A700" s="61"/>
      <c r="B700" s="62"/>
      <c r="C700" s="62"/>
      <c r="D700" s="62"/>
      <c r="E700" s="62"/>
      <c r="F700" s="63"/>
    </row>
    <row r="701" spans="1:6" x14ac:dyDescent="0.3">
      <c r="A701" s="61"/>
      <c r="B701" s="62"/>
      <c r="C701" s="62"/>
      <c r="D701" s="62"/>
      <c r="E701" s="62"/>
      <c r="F701" s="63"/>
    </row>
    <row r="702" spans="1:6" x14ac:dyDescent="0.3">
      <c r="A702" s="61"/>
      <c r="B702" s="62"/>
      <c r="C702" s="62"/>
      <c r="D702" s="62"/>
      <c r="E702" s="62"/>
      <c r="F702" s="63"/>
    </row>
    <row r="703" spans="1:6" x14ac:dyDescent="0.3">
      <c r="A703" s="61"/>
      <c r="B703" s="62"/>
      <c r="C703" s="62"/>
      <c r="D703" s="62"/>
      <c r="E703" s="62"/>
      <c r="F703" s="63"/>
    </row>
    <row r="704" spans="1:6" x14ac:dyDescent="0.3">
      <c r="A704" s="61"/>
      <c r="B704" s="62"/>
      <c r="C704" s="62"/>
      <c r="D704" s="62"/>
      <c r="E704" s="62"/>
      <c r="F704" s="63"/>
    </row>
    <row r="705" spans="1:6" x14ac:dyDescent="0.3">
      <c r="A705" s="61"/>
      <c r="B705" s="62"/>
      <c r="C705" s="62"/>
      <c r="D705" s="62"/>
      <c r="E705" s="62"/>
      <c r="F705" s="63"/>
    </row>
    <row r="706" spans="1:6" x14ac:dyDescent="0.3">
      <c r="A706" s="61"/>
      <c r="B706" s="62"/>
      <c r="C706" s="62"/>
      <c r="D706" s="62"/>
      <c r="E706" s="62"/>
      <c r="F706" s="63"/>
    </row>
    <row r="707" spans="1:6" x14ac:dyDescent="0.3">
      <c r="A707" s="61"/>
      <c r="B707" s="62"/>
      <c r="C707" s="62"/>
      <c r="D707" s="62"/>
      <c r="E707" s="62"/>
      <c r="F707" s="63"/>
    </row>
    <row r="708" spans="1:6" x14ac:dyDescent="0.3">
      <c r="A708" s="61"/>
      <c r="B708" s="62"/>
      <c r="C708" s="62"/>
      <c r="D708" s="62"/>
      <c r="E708" s="62"/>
      <c r="F708" s="63"/>
    </row>
    <row r="709" spans="1:6" x14ac:dyDescent="0.3">
      <c r="A709" s="61"/>
      <c r="B709" s="62"/>
      <c r="C709" s="62"/>
      <c r="D709" s="62"/>
      <c r="E709" s="62"/>
      <c r="F709" s="63"/>
    </row>
    <row r="710" spans="1:6" x14ac:dyDescent="0.3">
      <c r="A710" s="61"/>
      <c r="B710" s="62"/>
      <c r="C710" s="62"/>
      <c r="D710" s="62"/>
      <c r="E710" s="62"/>
      <c r="F710" s="63"/>
    </row>
    <row r="711" spans="1:6" x14ac:dyDescent="0.3">
      <c r="A711" s="61"/>
      <c r="B711" s="62"/>
      <c r="C711" s="62"/>
      <c r="D711" s="62"/>
      <c r="E711" s="62"/>
      <c r="F711" s="63"/>
    </row>
    <row r="712" spans="1:6" x14ac:dyDescent="0.3">
      <c r="A712" s="61"/>
      <c r="B712" s="62"/>
      <c r="C712" s="62"/>
      <c r="D712" s="62"/>
      <c r="E712" s="62"/>
      <c r="F712" s="63"/>
    </row>
    <row r="713" spans="1:6" x14ac:dyDescent="0.3">
      <c r="A713" s="61"/>
      <c r="B713" s="62"/>
      <c r="C713" s="62"/>
      <c r="D713" s="62"/>
      <c r="E713" s="62"/>
      <c r="F713" s="63"/>
    </row>
    <row r="714" spans="1:6" x14ac:dyDescent="0.3">
      <c r="A714" s="61"/>
      <c r="B714" s="62"/>
      <c r="C714" s="62"/>
      <c r="D714" s="62"/>
      <c r="E714" s="62"/>
      <c r="F714" s="63"/>
    </row>
    <row r="715" spans="1:6" x14ac:dyDescent="0.3">
      <c r="A715" s="61"/>
      <c r="B715" s="62"/>
      <c r="C715" s="62"/>
      <c r="D715" s="62"/>
      <c r="E715" s="62"/>
      <c r="F715" s="63"/>
    </row>
    <row r="716" spans="1:6" x14ac:dyDescent="0.3">
      <c r="A716" s="61"/>
      <c r="B716" s="62"/>
      <c r="C716" s="62"/>
      <c r="D716" s="62"/>
      <c r="E716" s="62"/>
      <c r="F716" s="63"/>
    </row>
    <row r="717" spans="1:6" x14ac:dyDescent="0.3">
      <c r="A717" s="61"/>
      <c r="B717" s="62"/>
      <c r="C717" s="62"/>
      <c r="D717" s="62"/>
      <c r="E717" s="62"/>
      <c r="F717" s="63"/>
    </row>
    <row r="718" spans="1:6" x14ac:dyDescent="0.3">
      <c r="A718" s="61"/>
      <c r="B718" s="62"/>
      <c r="C718" s="62"/>
      <c r="D718" s="62"/>
      <c r="E718" s="62"/>
      <c r="F718" s="63"/>
    </row>
    <row r="719" spans="1:6" x14ac:dyDescent="0.3">
      <c r="A719" s="61"/>
      <c r="B719" s="62"/>
      <c r="C719" s="62"/>
      <c r="D719" s="62"/>
      <c r="E719" s="62"/>
      <c r="F719" s="63"/>
    </row>
    <row r="720" spans="1:6" x14ac:dyDescent="0.3">
      <c r="A720" s="61"/>
      <c r="B720" s="62"/>
      <c r="C720" s="62"/>
      <c r="D720" s="62"/>
      <c r="E720" s="62"/>
      <c r="F720" s="63"/>
    </row>
    <row r="721" spans="1:6" x14ac:dyDescent="0.3">
      <c r="A721" s="61"/>
      <c r="B721" s="62"/>
      <c r="C721" s="62"/>
      <c r="D721" s="62"/>
      <c r="E721" s="62"/>
      <c r="F721" s="63"/>
    </row>
    <row r="722" spans="1:6" x14ac:dyDescent="0.3">
      <c r="A722" s="61"/>
      <c r="B722" s="62"/>
      <c r="C722" s="62"/>
      <c r="D722" s="62"/>
      <c r="E722" s="62"/>
      <c r="F722" s="63"/>
    </row>
    <row r="723" spans="1:6" x14ac:dyDescent="0.3">
      <c r="A723" s="61"/>
      <c r="B723" s="62"/>
      <c r="C723" s="62"/>
      <c r="D723" s="62"/>
      <c r="E723" s="62"/>
      <c r="F723" s="63"/>
    </row>
    <row r="724" spans="1:6" x14ac:dyDescent="0.3">
      <c r="A724" s="61"/>
      <c r="B724" s="62"/>
      <c r="C724" s="62"/>
      <c r="D724" s="62"/>
      <c r="E724" s="62"/>
      <c r="F724" s="63"/>
    </row>
    <row r="725" spans="1:6" x14ac:dyDescent="0.3">
      <c r="A725" s="61"/>
      <c r="B725" s="62"/>
      <c r="C725" s="62"/>
      <c r="D725" s="62"/>
      <c r="E725" s="62"/>
      <c r="F725" s="63"/>
    </row>
    <row r="726" spans="1:6" x14ac:dyDescent="0.3">
      <c r="A726" s="61"/>
      <c r="B726" s="62"/>
      <c r="C726" s="62"/>
      <c r="D726" s="62"/>
      <c r="E726" s="62"/>
      <c r="F726" s="63"/>
    </row>
    <row r="727" spans="1:6" x14ac:dyDescent="0.3">
      <c r="A727" s="61"/>
      <c r="B727" s="62"/>
      <c r="C727" s="62"/>
      <c r="D727" s="62"/>
      <c r="E727" s="62"/>
      <c r="F727" s="63"/>
    </row>
    <row r="728" spans="1:6" x14ac:dyDescent="0.3">
      <c r="A728" s="61"/>
      <c r="B728" s="62"/>
      <c r="C728" s="62"/>
      <c r="D728" s="62"/>
      <c r="E728" s="62"/>
      <c r="F728" s="63"/>
    </row>
    <row r="729" spans="1:6" x14ac:dyDescent="0.3">
      <c r="A729" s="61"/>
      <c r="B729" s="62"/>
      <c r="C729" s="62"/>
      <c r="D729" s="62"/>
      <c r="E729" s="62"/>
      <c r="F729" s="63"/>
    </row>
    <row r="730" spans="1:6" x14ac:dyDescent="0.3">
      <c r="A730" s="61"/>
      <c r="B730" s="62"/>
      <c r="C730" s="62"/>
      <c r="D730" s="62"/>
      <c r="E730" s="62"/>
      <c r="F730" s="63"/>
    </row>
    <row r="731" spans="1:6" x14ac:dyDescent="0.3">
      <c r="A731" s="61"/>
      <c r="B731" s="62"/>
      <c r="C731" s="62"/>
      <c r="D731" s="62"/>
      <c r="E731" s="62"/>
      <c r="F731" s="63"/>
    </row>
    <row r="732" spans="1:6" x14ac:dyDescent="0.3">
      <c r="A732" s="61"/>
      <c r="B732" s="62"/>
      <c r="C732" s="62"/>
      <c r="D732" s="62"/>
      <c r="E732" s="62"/>
      <c r="F732" s="63"/>
    </row>
    <row r="733" spans="1:6" x14ac:dyDescent="0.3">
      <c r="A733" s="61"/>
      <c r="B733" s="62"/>
      <c r="C733" s="62"/>
      <c r="D733" s="62"/>
      <c r="E733" s="62"/>
      <c r="F733" s="63"/>
    </row>
    <row r="734" spans="1:6" x14ac:dyDescent="0.3">
      <c r="A734" s="61"/>
      <c r="B734" s="62"/>
      <c r="C734" s="62"/>
      <c r="D734" s="62"/>
      <c r="E734" s="62"/>
      <c r="F734" s="63"/>
    </row>
    <row r="735" spans="1:6" x14ac:dyDescent="0.3">
      <c r="A735" s="61"/>
      <c r="B735" s="62"/>
      <c r="C735" s="62"/>
      <c r="D735" s="62"/>
      <c r="E735" s="62"/>
      <c r="F735" s="63"/>
    </row>
    <row r="736" spans="1:6" x14ac:dyDescent="0.3">
      <c r="A736" s="61"/>
      <c r="B736" s="62"/>
      <c r="C736" s="62"/>
      <c r="D736" s="62"/>
      <c r="E736" s="62"/>
      <c r="F736" s="63"/>
    </row>
    <row r="737" spans="1:6" x14ac:dyDescent="0.3">
      <c r="A737" s="61"/>
      <c r="B737" s="62"/>
      <c r="C737" s="62"/>
      <c r="D737" s="62"/>
      <c r="E737" s="62"/>
      <c r="F737" s="63"/>
    </row>
    <row r="738" spans="1:6" x14ac:dyDescent="0.3">
      <c r="A738" s="61"/>
      <c r="B738" s="62"/>
      <c r="C738" s="62"/>
      <c r="D738" s="62"/>
      <c r="E738" s="62"/>
      <c r="F738" s="63"/>
    </row>
    <row r="739" spans="1:6" x14ac:dyDescent="0.3">
      <c r="A739" s="61"/>
      <c r="B739" s="62"/>
      <c r="C739" s="62"/>
      <c r="D739" s="62"/>
      <c r="E739" s="62"/>
      <c r="F739" s="63"/>
    </row>
    <row r="740" spans="1:6" x14ac:dyDescent="0.3">
      <c r="A740" s="61"/>
      <c r="B740" s="62"/>
      <c r="C740" s="62"/>
      <c r="D740" s="62"/>
      <c r="E740" s="62"/>
      <c r="F740" s="63"/>
    </row>
    <row r="741" spans="1:6" x14ac:dyDescent="0.3">
      <c r="A741" s="61"/>
      <c r="B741" s="62"/>
      <c r="C741" s="62"/>
      <c r="D741" s="62"/>
      <c r="E741" s="62"/>
      <c r="F741" s="63"/>
    </row>
    <row r="742" spans="1:6" x14ac:dyDescent="0.3">
      <c r="A742" s="61"/>
      <c r="B742" s="62"/>
      <c r="C742" s="62"/>
      <c r="D742" s="62"/>
      <c r="E742" s="62"/>
      <c r="F742" s="63"/>
    </row>
    <row r="743" spans="1:6" x14ac:dyDescent="0.3">
      <c r="A743" s="61"/>
      <c r="B743" s="62"/>
      <c r="C743" s="62"/>
      <c r="D743" s="62"/>
      <c r="E743" s="62"/>
      <c r="F743" s="63"/>
    </row>
    <row r="744" spans="1:6" x14ac:dyDescent="0.3">
      <c r="A744" s="61"/>
      <c r="B744" s="62"/>
      <c r="C744" s="62"/>
      <c r="D744" s="62"/>
      <c r="E744" s="62"/>
      <c r="F744" s="63"/>
    </row>
    <row r="745" spans="1:6" x14ac:dyDescent="0.3">
      <c r="A745" s="61"/>
      <c r="B745" s="62"/>
      <c r="C745" s="62"/>
      <c r="D745" s="62"/>
      <c r="E745" s="62"/>
      <c r="F745" s="63"/>
    </row>
    <row r="746" spans="1:6" x14ac:dyDescent="0.3">
      <c r="A746" s="61"/>
      <c r="B746" s="62"/>
      <c r="C746" s="62"/>
      <c r="D746" s="62"/>
      <c r="E746" s="62"/>
      <c r="F746" s="63"/>
    </row>
    <row r="747" spans="1:6" x14ac:dyDescent="0.3">
      <c r="A747" s="61"/>
      <c r="B747" s="62"/>
      <c r="C747" s="62"/>
      <c r="D747" s="62"/>
      <c r="E747" s="62"/>
      <c r="F747" s="63"/>
    </row>
    <row r="748" spans="1:6" x14ac:dyDescent="0.3">
      <c r="A748" s="61"/>
      <c r="B748" s="62"/>
      <c r="C748" s="62"/>
      <c r="D748" s="62"/>
      <c r="E748" s="62"/>
      <c r="F748" s="63"/>
    </row>
  </sheetData>
  <mergeCells count="2">
    <mergeCell ref="A1:A2"/>
    <mergeCell ref="B1:G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7C635-C3A4-4A19-AE22-E51E6C46EE0D}">
  <dimension ref="A1:I45"/>
  <sheetViews>
    <sheetView topLeftCell="I7" zoomScale="81" zoomScaleNormal="40" workbookViewId="0">
      <selection activeCell="AL23" sqref="AL23"/>
    </sheetView>
  </sheetViews>
  <sheetFormatPr defaultRowHeight="14.4" x14ac:dyDescent="0.3"/>
  <cols>
    <col min="1" max="1" width="9.6640625" style="83" bestFit="1" customWidth="1"/>
    <col min="2" max="2" width="14.33203125" bestFit="1" customWidth="1"/>
    <col min="3" max="3" width="8.44140625" bestFit="1" customWidth="1"/>
    <col min="7" max="7" width="9.5546875" bestFit="1" customWidth="1"/>
    <col min="8" max="8" width="34.77734375" customWidth="1"/>
  </cols>
  <sheetData>
    <row r="1" spans="1:9" x14ac:dyDescent="0.3">
      <c r="A1" s="33" t="s">
        <v>0</v>
      </c>
      <c r="B1" s="137" t="s">
        <v>65</v>
      </c>
      <c r="C1" s="137"/>
      <c r="D1" s="137" t="s">
        <v>64</v>
      </c>
      <c r="E1" s="137"/>
      <c r="F1" s="137" t="s">
        <v>67</v>
      </c>
      <c r="G1" s="137"/>
      <c r="H1" s="33" t="s">
        <v>68</v>
      </c>
      <c r="I1" s="33"/>
    </row>
    <row r="2" spans="1:9" x14ac:dyDescent="0.3">
      <c r="A2" s="33"/>
      <c r="B2" s="33" t="s">
        <v>4</v>
      </c>
      <c r="C2" s="33" t="s">
        <v>10</v>
      </c>
      <c r="D2" s="33" t="s">
        <v>4</v>
      </c>
      <c r="E2" s="33" t="s">
        <v>10</v>
      </c>
      <c r="F2" s="33" t="s">
        <v>66</v>
      </c>
      <c r="G2" s="33" t="s">
        <v>10</v>
      </c>
      <c r="H2" s="33"/>
      <c r="I2" s="33"/>
    </row>
    <row r="3" spans="1:9" x14ac:dyDescent="0.3">
      <c r="A3" s="82">
        <v>45537</v>
      </c>
      <c r="B3" s="84">
        <v>11068.05</v>
      </c>
      <c r="C3" s="85">
        <v>68919</v>
      </c>
      <c r="D3" s="84">
        <v>2712.15</v>
      </c>
      <c r="E3" s="85">
        <v>309481</v>
      </c>
      <c r="F3" s="86">
        <v>512.54999999999995</v>
      </c>
      <c r="G3" s="85">
        <v>1019663</v>
      </c>
      <c r="H3" s="87" t="s">
        <v>69</v>
      </c>
      <c r="I3" s="87">
        <f>CORREL(B3:B45,C3:C45)</f>
        <v>0.23428867066136175</v>
      </c>
    </row>
    <row r="4" spans="1:9" x14ac:dyDescent="0.3">
      <c r="A4" s="82">
        <v>45538</v>
      </c>
      <c r="B4" s="84">
        <v>10876.85</v>
      </c>
      <c r="C4" s="85">
        <v>39011</v>
      </c>
      <c r="D4" s="84">
        <v>2707.05</v>
      </c>
      <c r="E4" s="85">
        <v>267922</v>
      </c>
      <c r="F4" s="86">
        <v>514.85</v>
      </c>
      <c r="G4" s="85">
        <v>846325</v>
      </c>
      <c r="H4" s="87" t="s">
        <v>70</v>
      </c>
      <c r="I4" s="87">
        <f>CORREL(D3:D45,E3:E45)</f>
        <v>0.2124281908811905</v>
      </c>
    </row>
    <row r="5" spans="1:9" x14ac:dyDescent="0.3">
      <c r="A5" s="82">
        <v>45539</v>
      </c>
      <c r="B5" s="84">
        <v>11040.45</v>
      </c>
      <c r="C5" s="85">
        <v>32362</v>
      </c>
      <c r="D5" s="84">
        <v>2692.2</v>
      </c>
      <c r="E5" s="85">
        <v>106369</v>
      </c>
      <c r="F5" s="86">
        <v>510.6</v>
      </c>
      <c r="G5" s="85">
        <v>1305318</v>
      </c>
      <c r="H5" s="87" t="s">
        <v>71</v>
      </c>
      <c r="I5" s="87">
        <f>CORREL(F3:F45,G3:G45)</f>
        <v>0.4320149637390584</v>
      </c>
    </row>
    <row r="6" spans="1:9" x14ac:dyDescent="0.3">
      <c r="A6" s="82">
        <v>45540</v>
      </c>
      <c r="B6" s="84">
        <v>10880.35</v>
      </c>
      <c r="C6" s="85">
        <v>40228</v>
      </c>
      <c r="D6" s="84">
        <v>2671.4</v>
      </c>
      <c r="E6" s="85">
        <v>126271</v>
      </c>
      <c r="F6" s="86">
        <v>488.6</v>
      </c>
      <c r="G6" s="85">
        <v>1480286</v>
      </c>
    </row>
    <row r="7" spans="1:9" x14ac:dyDescent="0.3">
      <c r="A7" s="82">
        <v>45541</v>
      </c>
      <c r="B7" s="84">
        <v>11032.85</v>
      </c>
      <c r="C7" s="85">
        <v>69775</v>
      </c>
      <c r="D7" s="84">
        <v>2717.1</v>
      </c>
      <c r="E7" s="85">
        <v>182605</v>
      </c>
      <c r="F7" s="86">
        <v>504.85</v>
      </c>
      <c r="G7" s="85">
        <v>1281829</v>
      </c>
    </row>
    <row r="8" spans="1:9" x14ac:dyDescent="0.3">
      <c r="A8" s="82">
        <v>45544</v>
      </c>
      <c r="B8" s="84">
        <v>10881.5</v>
      </c>
      <c r="C8" s="85">
        <v>55312</v>
      </c>
      <c r="D8" s="84">
        <v>2735.2</v>
      </c>
      <c r="E8" s="85">
        <v>180298</v>
      </c>
      <c r="F8" s="86">
        <v>492.95</v>
      </c>
      <c r="G8" s="85">
        <v>856122</v>
      </c>
    </row>
    <row r="9" spans="1:9" x14ac:dyDescent="0.3">
      <c r="A9" s="82">
        <v>45545</v>
      </c>
      <c r="B9" s="84">
        <v>10815.2</v>
      </c>
      <c r="C9" s="85">
        <v>50267</v>
      </c>
      <c r="D9" s="84">
        <v>2650.8</v>
      </c>
      <c r="E9" s="85">
        <v>342007</v>
      </c>
      <c r="F9" s="86">
        <v>488.45</v>
      </c>
      <c r="G9" s="85">
        <v>973995</v>
      </c>
    </row>
    <row r="10" spans="1:9" x14ac:dyDescent="0.3">
      <c r="A10" s="82">
        <v>45546</v>
      </c>
      <c r="B10" s="84">
        <v>11005.35</v>
      </c>
      <c r="C10" s="85">
        <v>71231</v>
      </c>
      <c r="D10" s="84">
        <v>2776.45</v>
      </c>
      <c r="E10" s="85">
        <v>280923</v>
      </c>
      <c r="F10" s="86">
        <v>510.25</v>
      </c>
      <c r="G10" s="85">
        <v>1913360</v>
      </c>
    </row>
    <row r="11" spans="1:9" x14ac:dyDescent="0.3">
      <c r="A11" s="82">
        <v>45547</v>
      </c>
      <c r="B11" s="84">
        <v>11114.2</v>
      </c>
      <c r="C11" s="85">
        <v>54649</v>
      </c>
      <c r="D11" s="84">
        <v>2839.4</v>
      </c>
      <c r="E11" s="85">
        <v>158632</v>
      </c>
      <c r="F11" s="86">
        <v>524.25</v>
      </c>
      <c r="G11" s="85">
        <v>887540</v>
      </c>
    </row>
    <row r="12" spans="1:9" x14ac:dyDescent="0.3">
      <c r="A12" s="82">
        <v>45548</v>
      </c>
      <c r="B12" s="84">
        <v>11106.1</v>
      </c>
      <c r="C12" s="85">
        <v>64456</v>
      </c>
      <c r="D12" s="84">
        <v>2868.75</v>
      </c>
      <c r="E12" s="85">
        <v>213553</v>
      </c>
      <c r="F12" s="86">
        <v>520.85</v>
      </c>
      <c r="G12" s="85">
        <v>1760604</v>
      </c>
    </row>
    <row r="13" spans="1:9" x14ac:dyDescent="0.3">
      <c r="A13" s="82">
        <v>45551</v>
      </c>
      <c r="B13" s="84">
        <v>10767.3</v>
      </c>
      <c r="C13" s="85">
        <v>40540</v>
      </c>
      <c r="D13" s="84">
        <v>2999.5</v>
      </c>
      <c r="E13" s="85">
        <v>536081</v>
      </c>
      <c r="F13" s="86">
        <v>534.15</v>
      </c>
      <c r="G13" s="85">
        <v>1001847</v>
      </c>
    </row>
    <row r="14" spans="1:9" x14ac:dyDescent="0.3">
      <c r="A14" s="82">
        <v>45552</v>
      </c>
      <c r="B14" s="84">
        <v>10792.35</v>
      </c>
      <c r="C14" s="85">
        <v>46589</v>
      </c>
      <c r="D14" s="84">
        <v>2932.6</v>
      </c>
      <c r="E14" s="85">
        <v>987813</v>
      </c>
      <c r="F14" s="86">
        <v>539</v>
      </c>
      <c r="G14" s="85">
        <v>974494</v>
      </c>
    </row>
    <row r="15" spans="1:9" x14ac:dyDescent="0.3">
      <c r="A15" s="82">
        <v>45553</v>
      </c>
      <c r="B15" s="84">
        <v>10741.25</v>
      </c>
      <c r="C15" s="85">
        <v>26661</v>
      </c>
      <c r="D15" s="84">
        <v>2848.25</v>
      </c>
      <c r="E15" s="85">
        <v>478022</v>
      </c>
      <c r="F15" s="86">
        <v>533.29999999999995</v>
      </c>
      <c r="G15" s="85">
        <v>838947</v>
      </c>
    </row>
    <row r="16" spans="1:9" x14ac:dyDescent="0.3">
      <c r="A16" s="82">
        <v>45554</v>
      </c>
      <c r="B16" s="84">
        <v>10865.5</v>
      </c>
      <c r="C16" s="85">
        <v>32680</v>
      </c>
      <c r="D16" s="84">
        <v>2829.6</v>
      </c>
      <c r="E16" s="85">
        <v>271138</v>
      </c>
      <c r="F16" s="86">
        <v>529.20000000000005</v>
      </c>
      <c r="G16" s="85">
        <v>708388</v>
      </c>
    </row>
    <row r="17" spans="1:7" x14ac:dyDescent="0.3">
      <c r="A17" s="82">
        <v>45555</v>
      </c>
      <c r="B17" s="84">
        <v>11090.8</v>
      </c>
      <c r="C17" s="85">
        <v>72953</v>
      </c>
      <c r="D17" s="84">
        <v>2770.55</v>
      </c>
      <c r="E17" s="85">
        <v>203049</v>
      </c>
      <c r="F17" s="86">
        <v>526.95000000000005</v>
      </c>
      <c r="G17" s="85">
        <v>730587</v>
      </c>
    </row>
    <row r="18" spans="1:7" x14ac:dyDescent="0.3">
      <c r="A18" s="82">
        <v>45558</v>
      </c>
      <c r="B18" s="84">
        <v>11022.5</v>
      </c>
      <c r="C18" s="85">
        <v>31385</v>
      </c>
      <c r="D18" s="84">
        <v>2782.3</v>
      </c>
      <c r="E18" s="85">
        <v>203271</v>
      </c>
      <c r="F18" s="86">
        <v>530.1</v>
      </c>
      <c r="G18" s="85">
        <v>1139134</v>
      </c>
    </row>
    <row r="19" spans="1:7" x14ac:dyDescent="0.3">
      <c r="A19" s="82">
        <v>45559</v>
      </c>
      <c r="B19" s="84">
        <v>11407.65</v>
      </c>
      <c r="C19" s="85">
        <v>76217</v>
      </c>
      <c r="D19" s="84">
        <v>2790.65</v>
      </c>
      <c r="E19" s="85">
        <v>205128</v>
      </c>
      <c r="F19" s="86">
        <v>537.85</v>
      </c>
      <c r="G19" s="85">
        <v>1676338</v>
      </c>
    </row>
    <row r="20" spans="1:7" x14ac:dyDescent="0.3">
      <c r="A20" s="82">
        <v>45560</v>
      </c>
      <c r="B20" s="84">
        <v>11641.9</v>
      </c>
      <c r="C20" s="85">
        <v>56254</v>
      </c>
      <c r="D20" s="84">
        <v>2762.65</v>
      </c>
      <c r="E20" s="85">
        <v>114088</v>
      </c>
      <c r="F20" s="86">
        <v>530.95000000000005</v>
      </c>
      <c r="G20" s="85">
        <v>995912</v>
      </c>
    </row>
    <row r="21" spans="1:7" x14ac:dyDescent="0.3">
      <c r="A21" s="82">
        <v>45561</v>
      </c>
      <c r="B21" s="84">
        <v>11762.65</v>
      </c>
      <c r="C21" s="85">
        <v>48681</v>
      </c>
      <c r="D21" s="84">
        <v>2828.5</v>
      </c>
      <c r="E21" s="85">
        <v>349617</v>
      </c>
      <c r="F21" s="86">
        <v>551.15</v>
      </c>
      <c r="G21" s="85">
        <v>2140767</v>
      </c>
    </row>
    <row r="22" spans="1:7" x14ac:dyDescent="0.3">
      <c r="A22" s="82">
        <v>45562</v>
      </c>
      <c r="B22" s="84">
        <v>11735.85</v>
      </c>
      <c r="C22" s="85">
        <v>178172</v>
      </c>
      <c r="D22" s="84">
        <v>2888.8</v>
      </c>
      <c r="E22" s="85">
        <v>335238</v>
      </c>
      <c r="F22" s="86">
        <v>562.65</v>
      </c>
      <c r="G22" s="85">
        <v>2028215</v>
      </c>
    </row>
    <row r="23" spans="1:7" x14ac:dyDescent="0.3">
      <c r="A23" s="82">
        <v>45565</v>
      </c>
      <c r="B23" s="84">
        <v>11529.85</v>
      </c>
      <c r="C23" s="85">
        <v>66311</v>
      </c>
      <c r="D23" s="84">
        <v>2956.9</v>
      </c>
      <c r="E23" s="85">
        <v>448720</v>
      </c>
      <c r="F23" s="86">
        <v>587</v>
      </c>
      <c r="G23" s="85">
        <v>1985700</v>
      </c>
    </row>
    <row r="24" spans="1:7" x14ac:dyDescent="0.3">
      <c r="A24" s="82">
        <v>45566</v>
      </c>
      <c r="B24" s="84">
        <v>11537.75</v>
      </c>
      <c r="C24" s="85">
        <v>23753</v>
      </c>
      <c r="D24" s="84">
        <v>2907.1</v>
      </c>
      <c r="E24" s="85">
        <v>413474</v>
      </c>
      <c r="F24" s="86">
        <v>582.95000000000005</v>
      </c>
      <c r="G24" s="85">
        <v>1183148</v>
      </c>
    </row>
    <row r="25" spans="1:7" x14ac:dyDescent="0.3">
      <c r="A25" s="82">
        <v>45568</v>
      </c>
      <c r="B25" s="84">
        <v>11382.65</v>
      </c>
      <c r="C25" s="85">
        <v>30260</v>
      </c>
      <c r="D25" s="84">
        <v>2896.5</v>
      </c>
      <c r="E25" s="85">
        <v>199147</v>
      </c>
      <c r="F25" s="86">
        <v>583.4</v>
      </c>
      <c r="G25" s="85">
        <v>1045014</v>
      </c>
    </row>
    <row r="26" spans="1:7" ht="15.6" x14ac:dyDescent="0.3">
      <c r="A26" s="82">
        <v>45569</v>
      </c>
      <c r="B26" s="84">
        <v>10949.9</v>
      </c>
      <c r="C26" s="88">
        <v>38505</v>
      </c>
      <c r="D26" s="84">
        <v>2819.45</v>
      </c>
      <c r="E26" s="85">
        <v>733029</v>
      </c>
      <c r="F26" s="86">
        <v>582.45000000000005</v>
      </c>
      <c r="G26" s="85">
        <v>1825558</v>
      </c>
    </row>
    <row r="27" spans="1:7" x14ac:dyDescent="0.3">
      <c r="A27" s="82">
        <v>45572</v>
      </c>
      <c r="B27" s="84">
        <v>10765.55</v>
      </c>
      <c r="C27" s="85">
        <v>63727</v>
      </c>
      <c r="D27" s="84">
        <v>2829.35</v>
      </c>
      <c r="E27" s="85">
        <v>199666</v>
      </c>
      <c r="F27" s="86">
        <v>586.95000000000005</v>
      </c>
      <c r="G27" s="85">
        <v>1272151</v>
      </c>
    </row>
    <row r="28" spans="1:7" x14ac:dyDescent="0.3">
      <c r="A28" s="82">
        <v>45573</v>
      </c>
      <c r="B28" s="84">
        <v>11273.4</v>
      </c>
      <c r="C28" s="85">
        <v>57538</v>
      </c>
      <c r="D28" s="84">
        <v>2861.85</v>
      </c>
      <c r="E28" s="85">
        <v>411566</v>
      </c>
      <c r="F28" s="86">
        <v>588.6</v>
      </c>
      <c r="G28" s="85">
        <v>1620084</v>
      </c>
    </row>
    <row r="29" spans="1:7" x14ac:dyDescent="0.3">
      <c r="A29" s="82">
        <v>45574</v>
      </c>
      <c r="B29" s="84">
        <v>11237.85</v>
      </c>
      <c r="C29" s="85">
        <v>41842</v>
      </c>
      <c r="D29" s="84">
        <v>2868.25</v>
      </c>
      <c r="E29" s="85">
        <v>147717</v>
      </c>
      <c r="F29" s="86">
        <v>574.95000000000005</v>
      </c>
      <c r="G29" s="85">
        <v>2847427</v>
      </c>
    </row>
    <row r="30" spans="1:7" x14ac:dyDescent="0.3">
      <c r="A30" s="82">
        <v>45575</v>
      </c>
      <c r="B30" s="84">
        <v>11297.25</v>
      </c>
      <c r="C30" s="85">
        <v>37444</v>
      </c>
      <c r="D30" s="84">
        <v>2844.1</v>
      </c>
      <c r="E30" s="85">
        <v>105721</v>
      </c>
      <c r="F30" s="86">
        <v>573.79999999999995</v>
      </c>
      <c r="G30" s="85">
        <v>1270240</v>
      </c>
    </row>
    <row r="31" spans="1:7" x14ac:dyDescent="0.3">
      <c r="A31" s="82">
        <v>45576</v>
      </c>
      <c r="B31" s="84">
        <v>11318.45</v>
      </c>
      <c r="C31" s="85">
        <v>35271</v>
      </c>
      <c r="D31" s="84">
        <v>2824.4</v>
      </c>
      <c r="E31" s="85">
        <v>189228</v>
      </c>
      <c r="F31" s="86">
        <v>566.25</v>
      </c>
      <c r="G31" s="85">
        <v>1123268</v>
      </c>
    </row>
    <row r="32" spans="1:7" x14ac:dyDescent="0.3">
      <c r="A32" s="82">
        <v>45579</v>
      </c>
      <c r="B32" s="84">
        <v>11298.1</v>
      </c>
      <c r="C32" s="85">
        <v>25901</v>
      </c>
      <c r="D32" s="84">
        <v>2886.2</v>
      </c>
      <c r="E32" s="85">
        <v>211490</v>
      </c>
      <c r="F32" s="86">
        <v>561.25</v>
      </c>
      <c r="G32" s="85">
        <v>2903901</v>
      </c>
    </row>
    <row r="33" spans="1:7" x14ac:dyDescent="0.3">
      <c r="A33" s="82">
        <v>45580</v>
      </c>
      <c r="B33" s="84">
        <v>11386.45</v>
      </c>
      <c r="C33" s="85">
        <v>57277</v>
      </c>
      <c r="D33" s="84">
        <v>2903.2</v>
      </c>
      <c r="E33" s="85">
        <v>277084</v>
      </c>
      <c r="F33" s="86">
        <v>563.6</v>
      </c>
      <c r="G33" s="85">
        <v>1084342</v>
      </c>
    </row>
    <row r="34" spans="1:7" x14ac:dyDescent="0.3">
      <c r="A34" s="82">
        <v>45581</v>
      </c>
      <c r="B34" s="84">
        <v>11522.4</v>
      </c>
      <c r="C34" s="85">
        <v>44067</v>
      </c>
      <c r="D34" s="84">
        <v>2923.95</v>
      </c>
      <c r="E34" s="85">
        <v>188324</v>
      </c>
      <c r="F34" s="86">
        <v>572</v>
      </c>
      <c r="G34" s="85">
        <v>1714367</v>
      </c>
    </row>
    <row r="35" spans="1:7" x14ac:dyDescent="0.3">
      <c r="A35" s="82">
        <v>45582</v>
      </c>
      <c r="B35" s="84">
        <v>11173.95</v>
      </c>
      <c r="C35" s="85">
        <v>36451</v>
      </c>
      <c r="D35" s="84">
        <v>2930.9</v>
      </c>
      <c r="E35" s="85">
        <v>145860</v>
      </c>
      <c r="F35" s="86">
        <v>569</v>
      </c>
      <c r="G35" s="85">
        <v>880891</v>
      </c>
    </row>
    <row r="36" spans="1:7" x14ac:dyDescent="0.3">
      <c r="A36" s="82">
        <v>45583</v>
      </c>
      <c r="B36" s="84">
        <v>11421.8</v>
      </c>
      <c r="C36" s="85">
        <v>44420</v>
      </c>
      <c r="D36" s="84">
        <v>2923.05</v>
      </c>
      <c r="E36" s="85">
        <v>97196</v>
      </c>
      <c r="F36" s="86">
        <v>568.04999999999995</v>
      </c>
      <c r="G36" s="85">
        <v>1223737</v>
      </c>
    </row>
    <row r="37" spans="1:7" x14ac:dyDescent="0.3">
      <c r="A37" s="82">
        <v>45586</v>
      </c>
      <c r="B37" s="84">
        <v>11264.9</v>
      </c>
      <c r="C37" s="85">
        <v>48933</v>
      </c>
      <c r="D37" s="84">
        <v>2919.3</v>
      </c>
      <c r="E37" s="85">
        <v>100273</v>
      </c>
      <c r="F37" s="86">
        <v>570.65</v>
      </c>
      <c r="G37" s="85">
        <v>2076282</v>
      </c>
    </row>
    <row r="38" spans="1:7" x14ac:dyDescent="0.3">
      <c r="A38" s="82">
        <v>45587</v>
      </c>
      <c r="B38" s="84">
        <v>10803.8</v>
      </c>
      <c r="C38" s="85">
        <v>45244</v>
      </c>
      <c r="D38" s="84">
        <v>2969.2</v>
      </c>
      <c r="E38" s="85">
        <v>130451</v>
      </c>
      <c r="F38" s="86">
        <v>595.79999999999995</v>
      </c>
      <c r="G38" s="85">
        <v>3639285</v>
      </c>
    </row>
    <row r="39" spans="1:7" x14ac:dyDescent="0.3">
      <c r="A39" s="82">
        <v>45588</v>
      </c>
      <c r="B39" s="84">
        <v>10864.45</v>
      </c>
      <c r="C39" s="85">
        <v>45353</v>
      </c>
      <c r="D39" s="84">
        <v>2942.6</v>
      </c>
      <c r="E39" s="85">
        <v>139811</v>
      </c>
      <c r="F39" s="86">
        <v>591.04999999999995</v>
      </c>
      <c r="G39" s="85">
        <v>1927427</v>
      </c>
    </row>
    <row r="40" spans="1:7" x14ac:dyDescent="0.3">
      <c r="A40" s="82">
        <v>45589</v>
      </c>
      <c r="B40" s="84">
        <v>10425.5</v>
      </c>
      <c r="C40" s="85">
        <v>43924</v>
      </c>
      <c r="D40" s="84">
        <v>2929.1</v>
      </c>
      <c r="E40" s="85">
        <v>181018</v>
      </c>
      <c r="F40" s="86">
        <v>604.6</v>
      </c>
      <c r="G40" s="85">
        <v>2054466</v>
      </c>
    </row>
    <row r="41" spans="1:7" x14ac:dyDescent="0.3">
      <c r="A41" s="82">
        <v>45590</v>
      </c>
      <c r="B41" s="84">
        <v>10464.85</v>
      </c>
      <c r="C41" s="85">
        <v>55998</v>
      </c>
      <c r="D41" s="84">
        <v>2998.65</v>
      </c>
      <c r="E41" s="85">
        <v>220403</v>
      </c>
      <c r="F41" s="86">
        <v>617.04999999999995</v>
      </c>
      <c r="G41" s="85">
        <v>1687045</v>
      </c>
    </row>
    <row r="42" spans="1:7" x14ac:dyDescent="0.3">
      <c r="A42" s="82">
        <v>45593</v>
      </c>
      <c r="B42" s="84">
        <v>10294.4</v>
      </c>
      <c r="C42" s="85">
        <v>46883</v>
      </c>
      <c r="D42" s="84">
        <v>2988.7</v>
      </c>
      <c r="E42" s="85">
        <v>262633</v>
      </c>
      <c r="F42" s="86">
        <v>609.6</v>
      </c>
      <c r="G42" s="85">
        <v>1936676</v>
      </c>
    </row>
    <row r="43" spans="1:7" x14ac:dyDescent="0.3">
      <c r="A43" s="82">
        <v>45594</v>
      </c>
      <c r="B43" s="84">
        <v>10337.85</v>
      </c>
      <c r="C43" s="85">
        <v>38926</v>
      </c>
      <c r="D43" s="84">
        <v>2933.95</v>
      </c>
      <c r="E43" s="85">
        <v>649944</v>
      </c>
      <c r="F43" s="86">
        <v>623.1</v>
      </c>
      <c r="G43" s="85">
        <v>2723971</v>
      </c>
    </row>
    <row r="44" spans="1:7" x14ac:dyDescent="0.3">
      <c r="A44" s="82">
        <v>45595</v>
      </c>
      <c r="B44" s="84">
        <v>10545.55</v>
      </c>
      <c r="C44" s="85">
        <v>40029</v>
      </c>
      <c r="D44" s="84">
        <v>2911.75</v>
      </c>
      <c r="E44" s="85">
        <v>447430</v>
      </c>
      <c r="F44" s="86">
        <v>626.9</v>
      </c>
      <c r="G44" s="85">
        <v>1528248</v>
      </c>
    </row>
    <row r="45" spans="1:7" x14ac:dyDescent="0.3">
      <c r="A45" s="82">
        <v>45596</v>
      </c>
      <c r="B45" s="84">
        <v>10230</v>
      </c>
      <c r="C45" s="85">
        <v>66012</v>
      </c>
      <c r="D45" s="84">
        <v>2911.05</v>
      </c>
      <c r="E45" s="85">
        <v>297684</v>
      </c>
      <c r="F45" s="86">
        <v>627.04999999999995</v>
      </c>
      <c r="G45" s="85">
        <v>957281</v>
      </c>
    </row>
  </sheetData>
  <mergeCells count="3">
    <mergeCell ref="D1:E1"/>
    <mergeCell ref="B1:C1"/>
    <mergeCell ref="F1:G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1221F-2878-4DD4-9F7B-B5313DA683E0}">
  <dimension ref="A1:M20"/>
  <sheetViews>
    <sheetView workbookViewId="0">
      <selection activeCell="O2" sqref="O2"/>
    </sheetView>
  </sheetViews>
  <sheetFormatPr defaultRowHeight="14.4" x14ac:dyDescent="0.3"/>
  <cols>
    <col min="1" max="16384" width="8.88671875" style="1"/>
  </cols>
  <sheetData>
    <row r="1" spans="1:13" ht="29.4" thickBot="1" x14ac:dyDescent="0.6">
      <c r="A1" s="138" t="s">
        <v>49</v>
      </c>
      <c r="B1" s="139"/>
      <c r="C1" s="139"/>
      <c r="D1" s="139"/>
      <c r="E1" s="139"/>
      <c r="F1" s="139"/>
      <c r="G1" s="139"/>
      <c r="H1" s="139"/>
      <c r="I1" s="139"/>
      <c r="J1" s="139"/>
      <c r="K1" s="139"/>
      <c r="L1" s="139"/>
      <c r="M1" s="140"/>
    </row>
    <row r="2" spans="1:13" x14ac:dyDescent="0.3">
      <c r="A2" s="141"/>
      <c r="B2" s="142"/>
      <c r="C2" s="142"/>
      <c r="D2" s="142"/>
      <c r="E2" s="142"/>
      <c r="F2" s="142"/>
      <c r="G2" s="142"/>
      <c r="H2" s="142"/>
      <c r="I2" s="142"/>
      <c r="J2" s="142"/>
      <c r="K2" s="142"/>
      <c r="L2" s="142"/>
      <c r="M2" s="143"/>
    </row>
    <row r="3" spans="1:13" x14ac:dyDescent="0.3">
      <c r="A3" s="144"/>
      <c r="B3" s="145"/>
      <c r="C3" s="145"/>
      <c r="D3" s="145"/>
      <c r="E3" s="145"/>
      <c r="F3" s="145"/>
      <c r="G3" s="145"/>
      <c r="H3" s="145"/>
      <c r="I3" s="145"/>
      <c r="J3" s="145"/>
      <c r="K3" s="145"/>
      <c r="L3" s="145"/>
      <c r="M3" s="146"/>
    </row>
    <row r="4" spans="1:13" x14ac:dyDescent="0.3">
      <c r="A4" s="144"/>
      <c r="B4" s="145"/>
      <c r="C4" s="145"/>
      <c r="D4" s="145"/>
      <c r="E4" s="145"/>
      <c r="F4" s="145"/>
      <c r="G4" s="145"/>
      <c r="H4" s="145"/>
      <c r="I4" s="145"/>
      <c r="J4" s="145"/>
      <c r="K4" s="145"/>
      <c r="L4" s="145"/>
      <c r="M4" s="146"/>
    </row>
    <row r="5" spans="1:13" x14ac:dyDescent="0.3">
      <c r="A5" s="144"/>
      <c r="B5" s="145"/>
      <c r="C5" s="145"/>
      <c r="D5" s="145"/>
      <c r="E5" s="145"/>
      <c r="F5" s="145"/>
      <c r="G5" s="145"/>
      <c r="H5" s="145"/>
      <c r="I5" s="145"/>
      <c r="J5" s="145"/>
      <c r="K5" s="145"/>
      <c r="L5" s="145"/>
      <c r="M5" s="146"/>
    </row>
    <row r="6" spans="1:13" x14ac:dyDescent="0.3">
      <c r="A6" s="144"/>
      <c r="B6" s="145"/>
      <c r="C6" s="145"/>
      <c r="D6" s="145"/>
      <c r="E6" s="145"/>
      <c r="F6" s="145"/>
      <c r="G6" s="145"/>
      <c r="H6" s="145"/>
      <c r="I6" s="145"/>
      <c r="J6" s="145"/>
      <c r="K6" s="145"/>
      <c r="L6" s="145"/>
      <c r="M6" s="146"/>
    </row>
    <row r="7" spans="1:13" x14ac:dyDescent="0.3">
      <c r="A7" s="144"/>
      <c r="B7" s="145"/>
      <c r="C7" s="145"/>
      <c r="D7" s="145"/>
      <c r="E7" s="145"/>
      <c r="F7" s="145"/>
      <c r="G7" s="145"/>
      <c r="H7" s="145"/>
      <c r="I7" s="145"/>
      <c r="J7" s="145"/>
      <c r="K7" s="145"/>
      <c r="L7" s="145"/>
      <c r="M7" s="146"/>
    </row>
    <row r="8" spans="1:13" x14ac:dyDescent="0.3">
      <c r="A8" s="144"/>
      <c r="B8" s="145"/>
      <c r="C8" s="145"/>
      <c r="D8" s="145"/>
      <c r="E8" s="145"/>
      <c r="F8" s="145"/>
      <c r="G8" s="145"/>
      <c r="H8" s="145"/>
      <c r="I8" s="145"/>
      <c r="J8" s="145"/>
      <c r="K8" s="145"/>
      <c r="L8" s="145"/>
      <c r="M8" s="146"/>
    </row>
    <row r="9" spans="1:13" x14ac:dyDescent="0.3">
      <c r="A9" s="144"/>
      <c r="B9" s="145"/>
      <c r="C9" s="145"/>
      <c r="D9" s="145"/>
      <c r="E9" s="145"/>
      <c r="F9" s="145"/>
      <c r="G9" s="145"/>
      <c r="H9" s="145"/>
      <c r="I9" s="145"/>
      <c r="J9" s="145"/>
      <c r="K9" s="145"/>
      <c r="L9" s="145"/>
      <c r="M9" s="146"/>
    </row>
    <row r="10" spans="1:13" x14ac:dyDescent="0.3">
      <c r="A10" s="144"/>
      <c r="B10" s="145"/>
      <c r="C10" s="145"/>
      <c r="D10" s="145"/>
      <c r="E10" s="145"/>
      <c r="F10" s="145"/>
      <c r="G10" s="145"/>
      <c r="H10" s="145"/>
      <c r="I10" s="145"/>
      <c r="J10" s="145"/>
      <c r="K10" s="145"/>
      <c r="L10" s="145"/>
      <c r="M10" s="146"/>
    </row>
    <row r="11" spans="1:13" x14ac:dyDescent="0.3">
      <c r="A11" s="144"/>
      <c r="B11" s="145"/>
      <c r="C11" s="145"/>
      <c r="D11" s="145"/>
      <c r="E11" s="145"/>
      <c r="F11" s="145"/>
      <c r="G11" s="145"/>
      <c r="H11" s="145"/>
      <c r="I11" s="145"/>
      <c r="J11" s="145"/>
      <c r="K11" s="145"/>
      <c r="L11" s="145"/>
      <c r="M11" s="146"/>
    </row>
    <row r="12" spans="1:13" x14ac:dyDescent="0.3">
      <c r="A12" s="144"/>
      <c r="B12" s="145"/>
      <c r="C12" s="145"/>
      <c r="D12" s="145"/>
      <c r="E12" s="145"/>
      <c r="F12" s="145"/>
      <c r="G12" s="145"/>
      <c r="H12" s="145"/>
      <c r="I12" s="145"/>
      <c r="J12" s="145"/>
      <c r="K12" s="145"/>
      <c r="L12" s="145"/>
      <c r="M12" s="146"/>
    </row>
    <row r="13" spans="1:13" x14ac:dyDescent="0.3">
      <c r="A13" s="144"/>
      <c r="B13" s="145"/>
      <c r="C13" s="145"/>
      <c r="D13" s="145"/>
      <c r="E13" s="145"/>
      <c r="F13" s="145"/>
      <c r="G13" s="145"/>
      <c r="H13" s="145"/>
      <c r="I13" s="145"/>
      <c r="J13" s="145"/>
      <c r="K13" s="145"/>
      <c r="L13" s="145"/>
      <c r="M13" s="146"/>
    </row>
    <row r="14" spans="1:13" x14ac:dyDescent="0.3">
      <c r="A14" s="144"/>
      <c r="B14" s="145"/>
      <c r="C14" s="145"/>
      <c r="D14" s="145"/>
      <c r="E14" s="145"/>
      <c r="F14" s="145"/>
      <c r="G14" s="145"/>
      <c r="H14" s="145"/>
      <c r="I14" s="145"/>
      <c r="J14" s="145"/>
      <c r="K14" s="145"/>
      <c r="L14" s="145"/>
      <c r="M14" s="146"/>
    </row>
    <row r="15" spans="1:13" x14ac:dyDescent="0.3">
      <c r="A15" s="144"/>
      <c r="B15" s="145"/>
      <c r="C15" s="145"/>
      <c r="D15" s="145"/>
      <c r="E15" s="145"/>
      <c r="F15" s="145"/>
      <c r="G15" s="145"/>
      <c r="H15" s="145"/>
      <c r="I15" s="145"/>
      <c r="J15" s="145"/>
      <c r="K15" s="145"/>
      <c r="L15" s="145"/>
      <c r="M15" s="146"/>
    </row>
    <row r="16" spans="1:13" x14ac:dyDescent="0.3">
      <c r="A16" s="144"/>
      <c r="B16" s="145"/>
      <c r="C16" s="145"/>
      <c r="D16" s="145"/>
      <c r="E16" s="145"/>
      <c r="F16" s="145"/>
      <c r="G16" s="145"/>
      <c r="H16" s="145"/>
      <c r="I16" s="145"/>
      <c r="J16" s="145"/>
      <c r="K16" s="145"/>
      <c r="L16" s="145"/>
      <c r="M16" s="146"/>
    </row>
    <row r="17" spans="1:13" x14ac:dyDescent="0.3">
      <c r="A17" s="144"/>
      <c r="B17" s="145"/>
      <c r="C17" s="145"/>
      <c r="D17" s="145"/>
      <c r="E17" s="145"/>
      <c r="F17" s="145"/>
      <c r="G17" s="145"/>
      <c r="H17" s="145"/>
      <c r="I17" s="145"/>
      <c r="J17" s="145"/>
      <c r="K17" s="145"/>
      <c r="L17" s="145"/>
      <c r="M17" s="146"/>
    </row>
    <row r="18" spans="1:13" x14ac:dyDescent="0.3">
      <c r="A18" s="144"/>
      <c r="B18" s="145"/>
      <c r="C18" s="145"/>
      <c r="D18" s="145"/>
      <c r="E18" s="145"/>
      <c r="F18" s="145"/>
      <c r="G18" s="145"/>
      <c r="H18" s="145"/>
      <c r="I18" s="145"/>
      <c r="J18" s="145"/>
      <c r="K18" s="145"/>
      <c r="L18" s="145"/>
      <c r="M18" s="146"/>
    </row>
    <row r="19" spans="1:13" x14ac:dyDescent="0.3">
      <c r="A19" s="144"/>
      <c r="B19" s="145"/>
      <c r="C19" s="145"/>
      <c r="D19" s="145"/>
      <c r="E19" s="145"/>
      <c r="F19" s="145"/>
      <c r="G19" s="145"/>
      <c r="H19" s="145"/>
      <c r="I19" s="145"/>
      <c r="J19" s="145"/>
      <c r="K19" s="145"/>
      <c r="L19" s="145"/>
      <c r="M19" s="146"/>
    </row>
    <row r="20" spans="1:13" ht="15" thickBot="1" x14ac:dyDescent="0.35">
      <c r="A20" s="147"/>
      <c r="B20" s="148"/>
      <c r="C20" s="148"/>
      <c r="D20" s="148"/>
      <c r="E20" s="148"/>
      <c r="F20" s="148"/>
      <c r="G20" s="148"/>
      <c r="H20" s="148"/>
      <c r="I20" s="148"/>
      <c r="J20" s="148"/>
      <c r="K20" s="148"/>
      <c r="L20" s="148"/>
      <c r="M20" s="149"/>
    </row>
  </sheetData>
  <mergeCells count="2">
    <mergeCell ref="A1:M1"/>
    <mergeCell ref="A2:M2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Start&gt;</vt:lpstr>
      <vt:lpstr>Historical Data</vt:lpstr>
      <vt:lpstr>Risk &amp; Returns</vt:lpstr>
      <vt:lpstr>Interpretetions</vt:lpstr>
      <vt:lpstr>Dividend Yield</vt:lpstr>
      <vt:lpstr>Price Volume</vt:lpstr>
      <vt:lpstr>Volume and Market Depth</vt:lpstr>
      <vt:lpstr>Industry Price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SIDDHARTH  PATEL</dc:creator>
  <cp:lastModifiedBy>SHRAVAN SHARMA</cp:lastModifiedBy>
  <dcterms:created xsi:type="dcterms:W3CDTF">2024-11-17T18:22:03Z</dcterms:created>
  <dcterms:modified xsi:type="dcterms:W3CDTF">2025-07-10T10:12:39Z</dcterms:modified>
</cp:coreProperties>
</file>