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HP\Desktop\IO Spheres Projects\Firedrills\"/>
    </mc:Choice>
  </mc:AlternateContent>
  <xr:revisionPtr revIDLastSave="0" documentId="13_ncr:1_{D31B4FC8-AA06-4191-B1A9-CB0EF8C232B6}" xr6:coauthVersionLast="47" xr6:coauthVersionMax="47" xr10:uidLastSave="{00000000-0000-0000-0000-000000000000}"/>
  <bookViews>
    <workbookView xWindow="-110" yWindow="-110" windowWidth="19420" windowHeight="10300" firstSheet="3" activeTab="5" xr2:uid="{316FE327-8C7D-4516-BB12-34BA1F330932}"/>
  </bookViews>
  <sheets>
    <sheet name="Google Ad Regression Output" sheetId="10" r:id="rId1"/>
    <sheet name="Correlation analysis" sheetId="1" r:id="rId2"/>
    <sheet name="RTB Regression Output" sheetId="14" r:id="rId3"/>
    <sheet name="Meta Regression Output" sheetId="16" r:id="rId4"/>
    <sheet name="What if Analysis" sheetId="18" r:id="rId5"/>
    <sheet name="Pivot Table Analysis" sheetId="5" r:id="rId6"/>
  </sheets>
  <externalReferences>
    <externalReference r:id="rId7"/>
  </externalReferences>
  <calcPr calcId="191029"/>
  <pivotCaches>
    <pivotCache cacheId="9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8" l="1"/>
  <c r="J7" i="18"/>
  <c r="I8" i="18"/>
  <c r="I7" i="18"/>
  <c r="K8" i="18"/>
  <c r="K7" i="18"/>
  <c r="I2" i="1"/>
  <c r="J2" i="1"/>
  <c r="J1" i="1"/>
  <c r="K2" i="1"/>
  <c r="K1" i="1"/>
  <c r="I1" i="1"/>
  <c r="D9" i="18"/>
  <c r="D8" i="18"/>
  <c r="E9" i="18"/>
  <c r="E8" i="18"/>
</calcChain>
</file>

<file path=xl/sharedStrings.xml><?xml version="1.0" encoding="utf-8"?>
<sst xmlns="http://schemas.openxmlformats.org/spreadsheetml/2006/main" count="128" uniqueCount="64">
  <si>
    <t>month_</t>
  </si>
  <si>
    <t>number_of_orders</t>
  </si>
  <si>
    <t>google_ad_spent</t>
  </si>
  <si>
    <t>meta_ad_spent</t>
  </si>
  <si>
    <t>rtbhouse_ad_spent</t>
  </si>
  <si>
    <t>VARIABLE</t>
  </si>
  <si>
    <t>CORRE</t>
  </si>
  <si>
    <t>total_revenue VS google_ad_spent CORR</t>
  </si>
  <si>
    <t>total_revenue VS meta_ad_spent CORR</t>
  </si>
  <si>
    <t>total_revenue VS rtbhouse_ad_spent CORR</t>
  </si>
  <si>
    <t>Total Revenue</t>
  </si>
  <si>
    <t>Row Labels</t>
  </si>
  <si>
    <t>Grand Total</t>
  </si>
  <si>
    <t>Sum of Total Revenue</t>
  </si>
  <si>
    <t>Sum of google_ad_spent</t>
  </si>
  <si>
    <t>Sum of meta_ad_spent</t>
  </si>
  <si>
    <t>Jan</t>
  </si>
  <si>
    <t>Feb</t>
  </si>
  <si>
    <t>Mar</t>
  </si>
  <si>
    <t>Jul</t>
  </si>
  <si>
    <t>Aug</t>
  </si>
  <si>
    <t>Sep</t>
  </si>
  <si>
    <t>Apr</t>
  </si>
  <si>
    <t>May</t>
  </si>
  <si>
    <t>Jun</t>
  </si>
  <si>
    <t>Oct</t>
  </si>
  <si>
    <t>Nov</t>
  </si>
  <si>
    <t>Dec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</si>
  <si>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</si>
  <si>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</si>
  <si>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</si>
  <si>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</si>
  <si>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</si>
  <si>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</si>
  <si>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</si>
  <si>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</si>
  <si>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</si>
  <si>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</si>
  <si>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</si>
  <si>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</si>
  <si>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</si>
  <si>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</si>
  <si>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</si>
  <si>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</si>
  <si>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</si>
  <si>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</si>
  <si>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</si>
  <si>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</si>
  <si>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</si>
  <si>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</si>
  <si>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</si>
  <si>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</si>
  <si>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Sum of rtbhouse_ad_spent</t>
  </si>
  <si>
    <t>2020</t>
  </si>
  <si>
    <t>2021</t>
  </si>
  <si>
    <t xml:space="preserve">Coefficients </t>
  </si>
  <si>
    <t>Sum of Meta</t>
  </si>
  <si>
    <t>Sum of Google</t>
  </si>
  <si>
    <t>Sum of RTB</t>
  </si>
  <si>
    <t xml:space="preserve">Sum Of Meta </t>
  </si>
  <si>
    <t>What if analysis</t>
  </si>
  <si>
    <t>If we had increased Meta´s buget by 20%, to an amount of 18.806 pounds, and reduced the same amount in Google Ad spent,</t>
  </si>
  <si>
    <t>we would have seen an increase of 4% in anual revenue.</t>
  </si>
  <si>
    <t>2021 - budget rellocation 20%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</si>
</sst>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i/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14" fontId="18" fillId="0" borderId="0" xfId="0" applyNumberFormat="1" applyFont="1"/>
    <xf numFmtId="3" fontId="18" fillId="0" borderId="0" xfId="0" applyNumberFormat="1" applyFont="1"/>
    <xf numFmtId="164" fontId="18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14" fontId="0" fillId="0" borderId="0" xfId="0" applyNumberFormat="1" applyAlignment="1">
      <alignment horizontal="left" indent="1"/>
    </xf>
    <xf numFmtId="0" fontId="0" fillId="0" borderId="10" xfId="0" applyBorder="1"/>
    <xf numFmtId="0" fontId="19" fillId="0" borderId="11" xfId="0" applyFont="1" applyBorder="1" applyAlignment="1">
      <alignment horizontal="center"/>
    </xf>
    <xf numFmtId="0" fontId="19" fillId="0" borderId="11" xfId="0" applyFont="1" applyBorder="1" applyAlignment="1">
      <alignment horizontal="centerContinuous"/>
    </xf>
    <xf numFmtId="0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9" fillId="0" borderId="11" xfId="0" applyFont="1" applyFill="1" applyBorder="1" applyAlignment="1">
      <alignment horizontal="center"/>
    </xf>
    <xf numFmtId="0" fontId="19" fillId="0" borderId="11" xfId="0" applyFont="1" applyFill="1" applyBorder="1" applyAlignment="1">
      <alignment horizontal="centerContinuous"/>
    </xf>
    <xf numFmtId="0" fontId="20" fillId="0" borderId="0" xfId="0" applyFon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'Correlation analysis'!$D$1</c:f>
              <c:strCache>
                <c:ptCount val="1"/>
                <c:pt idx="0">
                  <c:v>google_ad_spent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'Correlation analysis'!$D$2:$D$25</c:f>
              <c:numCache>
                <c:formatCode>_-* #,##0_-;\-* #,##0_-;_-* "-"??_-;_-@_-</c:formatCode>
                <c:ptCount val="24"/>
                <c:pt idx="0">
                  <c:v>15763</c:v>
                </c:pt>
                <c:pt idx="1">
                  <c:v>23764</c:v>
                </c:pt>
                <c:pt idx="2">
                  <c:v>21669</c:v>
                </c:pt>
                <c:pt idx="3" formatCode="#,##0">
                  <c:v>19477</c:v>
                </c:pt>
                <c:pt idx="4" formatCode="#,##0">
                  <c:v>31400</c:v>
                </c:pt>
                <c:pt idx="5" formatCode="#,##0">
                  <c:v>26602</c:v>
                </c:pt>
                <c:pt idx="6" formatCode="#,##0">
                  <c:v>25104</c:v>
                </c:pt>
                <c:pt idx="7" formatCode="#,##0">
                  <c:v>19474</c:v>
                </c:pt>
                <c:pt idx="8" formatCode="#,##0">
                  <c:v>20967</c:v>
                </c:pt>
                <c:pt idx="9" formatCode="#,##0">
                  <c:v>24181</c:v>
                </c:pt>
                <c:pt idx="10" formatCode="#,##0">
                  <c:v>38857</c:v>
                </c:pt>
                <c:pt idx="11" formatCode="#,##0">
                  <c:v>28683</c:v>
                </c:pt>
                <c:pt idx="12" formatCode="#,##0">
                  <c:v>14429</c:v>
                </c:pt>
                <c:pt idx="13" formatCode="#,##0">
                  <c:v>12382</c:v>
                </c:pt>
                <c:pt idx="14" formatCode="#,##0">
                  <c:v>10080</c:v>
                </c:pt>
                <c:pt idx="15" formatCode="#,##0">
                  <c:v>16402</c:v>
                </c:pt>
                <c:pt idx="16" formatCode="#,##0">
                  <c:v>23285</c:v>
                </c:pt>
                <c:pt idx="17" formatCode="#,##0">
                  <c:v>14055</c:v>
                </c:pt>
                <c:pt idx="18" formatCode="#,##0">
                  <c:v>8334</c:v>
                </c:pt>
                <c:pt idx="19" formatCode="#,##0">
                  <c:v>9463</c:v>
                </c:pt>
                <c:pt idx="20" formatCode="#,##0">
                  <c:v>10547</c:v>
                </c:pt>
                <c:pt idx="21" formatCode="#,##0">
                  <c:v>12912</c:v>
                </c:pt>
                <c:pt idx="22" formatCode="#,##0">
                  <c:v>25556</c:v>
                </c:pt>
                <c:pt idx="23" formatCode="#,##0">
                  <c:v>19345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AA-4429-AC78-DCF4C33637CF}"/>
            </c:ext>
          </c:extLst>
        </c:ser>
        <c:ser>
          <c:idx val="1"/>
          <c:order val="1"/>
          <c:tx>
            <c:strRef>
              <c:f>'Correlation analysis'!$E$1</c:f>
              <c:strCache>
                <c:ptCount val="1"/>
                <c:pt idx="0">
                  <c:v>meta_ad_spent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'Correlation analysis'!$E$2:$E$25</c:f>
              <c:numCache>
                <c:formatCode>General</c:formatCode>
                <c:ptCount val="24"/>
                <c:pt idx="6" formatCode="#,##0">
                  <c:v>3828</c:v>
                </c:pt>
                <c:pt idx="7" formatCode="#,##0">
                  <c:v>3479</c:v>
                </c:pt>
                <c:pt idx="8" formatCode="#,##0">
                  <c:v>5098</c:v>
                </c:pt>
                <c:pt idx="9" formatCode="#,##0">
                  <c:v>4474</c:v>
                </c:pt>
                <c:pt idx="10" formatCode="#,##0">
                  <c:v>6849</c:v>
                </c:pt>
                <c:pt idx="11" formatCode="#,##0">
                  <c:v>6993</c:v>
                </c:pt>
                <c:pt idx="12" formatCode="#,##0">
                  <c:v>4665</c:v>
                </c:pt>
                <c:pt idx="13" formatCode="#,##0">
                  <c:v>5961</c:v>
                </c:pt>
                <c:pt idx="14" formatCode="#,##0">
                  <c:v>4086</c:v>
                </c:pt>
                <c:pt idx="15" formatCode="#,##0">
                  <c:v>6878</c:v>
                </c:pt>
                <c:pt idx="16" formatCode="#,##0">
                  <c:v>14186</c:v>
                </c:pt>
                <c:pt idx="17" formatCode="#,##0">
                  <c:v>8327</c:v>
                </c:pt>
                <c:pt idx="18" formatCode="#,##0">
                  <c:v>4923</c:v>
                </c:pt>
                <c:pt idx="19" formatCode="#,##0">
                  <c:v>5679</c:v>
                </c:pt>
                <c:pt idx="20" formatCode="#,##0">
                  <c:v>8662</c:v>
                </c:pt>
                <c:pt idx="21" formatCode="#,##0">
                  <c:v>7082</c:v>
                </c:pt>
                <c:pt idx="22" formatCode="#,##0">
                  <c:v>12894</c:v>
                </c:pt>
                <c:pt idx="23" formatCode="#,##0">
                  <c:v>10688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AA-4429-AC78-DCF4C33637CF}"/>
            </c:ext>
          </c:extLst>
        </c:ser>
        <c:ser>
          <c:idx val="2"/>
          <c:order val="2"/>
          <c:tx>
            <c:strRef>
              <c:f>'Correlation analysis'!$F$1</c:f>
              <c:strCache>
                <c:ptCount val="1"/>
                <c:pt idx="0">
                  <c:v>rtbhouse_ad_spent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'Correlation analysis'!$F$2:$F$25</c:f>
              <c:numCache>
                <c:formatCode>#,##0</c:formatCode>
                <c:ptCount val="24"/>
                <c:pt idx="0">
                  <c:v>3058</c:v>
                </c:pt>
                <c:pt idx="1">
                  <c:v>3833</c:v>
                </c:pt>
                <c:pt idx="2">
                  <c:v>3629</c:v>
                </c:pt>
                <c:pt idx="3">
                  <c:v>3142</c:v>
                </c:pt>
                <c:pt idx="4">
                  <c:v>3008</c:v>
                </c:pt>
                <c:pt idx="5">
                  <c:v>3283</c:v>
                </c:pt>
                <c:pt idx="6">
                  <c:v>3482</c:v>
                </c:pt>
                <c:pt idx="7">
                  <c:v>2815</c:v>
                </c:pt>
                <c:pt idx="8">
                  <c:v>3210</c:v>
                </c:pt>
                <c:pt idx="9">
                  <c:v>3213</c:v>
                </c:pt>
                <c:pt idx="10">
                  <c:v>6995</c:v>
                </c:pt>
                <c:pt idx="11">
                  <c:v>3693</c:v>
                </c:pt>
                <c:pt idx="12">
                  <c:v>2634</c:v>
                </c:pt>
                <c:pt idx="13">
                  <c:v>1895</c:v>
                </c:pt>
                <c:pt idx="14">
                  <c:v>2040</c:v>
                </c:pt>
                <c:pt idx="15">
                  <c:v>2121</c:v>
                </c:pt>
                <c:pt idx="16">
                  <c:v>2267</c:v>
                </c:pt>
                <c:pt idx="17">
                  <c:v>2251</c:v>
                </c:pt>
                <c:pt idx="18">
                  <c:v>1103</c:v>
                </c:pt>
                <c:pt idx="19">
                  <c:v>2055</c:v>
                </c:pt>
                <c:pt idx="20">
                  <c:v>2744</c:v>
                </c:pt>
                <c:pt idx="21">
                  <c:v>1258</c:v>
                </c:pt>
                <c:pt idx="22">
                  <c:v>2707</c:v>
                </c:pt>
                <c:pt idx="23">
                  <c:v>1553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AA-4429-AC78-DCF4C3363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9207216"/>
        <c:axId val="389200496"/>
      </c:lineChart>
      <c:catAx>
        <c:axId val="389207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200496"/>
        <c:crosses val="autoZero"/>
        <c:auto val="1"/>
        <c:lblAlgn val="ctr"/>
        <c:lblOffset val="100"/>
        <c:noMultiLvlLbl val="0"/>
      </c:catAx>
      <c:valAx>
        <c:axId val="38920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207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141968</xdr:colOff>
      <xdr:row>12</xdr:row>
      <xdr:rowOff>9525</xdr:rowOff>
    </xdr:from>
    <xdr:to>
      <xdr:col>9</xdr:col>
      <xdr:colOff>1345293</xdr:colOff>
      <xdr:row>26</xdr:row>
      <xdr:rowOff>149679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1ECCDF-B476-456A-B8B0-3D695542DC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281214</xdr:colOff>
      <xdr:row>5</xdr:row>
      <xdr:rowOff>9072</xdr:rowOff>
    </xdr:from>
    <xdr:to>
      <xdr:col>14</xdr:col>
      <xdr:colOff>571499</xdr:colOff>
      <xdr:row>17</xdr:row>
      <xdr:rowOff>136071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316A236-96B5-84F6-E48C-037C9B9CC0FF}"/>
            </a:ext>
          </a:extLst>
        </xdr:cNvPr>
        <xdr:cNvSpPr txBox="1"/>
      </xdr:nvSpPr>
      <xdr:spPr>
        <a:xfrm>
          <a:off x="12037785" y="916215"/>
          <a:ext cx="3066143" cy="23041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b="1"/>
            <a:t>Google Ad Spend (0.403)</a:t>
          </a:r>
          <a:r>
            <a:rPr lang="en-GB"/>
            <a:t>: A moderate positive correlation, indicating that an increase in Google ad spend somewhat aligns with an increase in total revenue.</a:t>
          </a:r>
        </a:p>
        <a:p>
          <a:endParaRPr lang="en-GB" b="1"/>
        </a:p>
        <a:p>
          <a:r>
            <a:rPr lang="en-GB" b="1"/>
            <a:t>Meta Ad Spend (0.731)</a:t>
          </a:r>
          <a:r>
            <a:rPr lang="en-GB"/>
            <a:t>: A strong positive correlation, suggesting that increasing Meta ad spend has a significant association with higher total revenue</a:t>
          </a:r>
        </a:p>
        <a:p>
          <a:r>
            <a:rPr lang="en-GB" b="1"/>
            <a:t>RTBhouse Ad Spend (-0.005)</a:t>
          </a:r>
          <a:r>
            <a:rPr lang="en-GB"/>
            <a:t>: A negligible or near-zero negative correlation, indicating that RTBhouse ad spend does not meaningfully impact total revenue.</a:t>
          </a:r>
          <a:endParaRPr lang="en-GB" sz="1100" kern="12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gression%20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ression analysis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673.784399189812" createdVersion="8" refreshedVersion="8" minRefreshableVersion="3" recordCount="24" xr:uid="{511C0729-8348-4A0D-BFB3-727159E4E598}">
  <cacheSource type="worksheet">
    <worksheetSource ref="A1:F25" sheet="Correlation analysis"/>
  </cacheSource>
  <cacheFields count="9">
    <cacheField name="month_" numFmtId="14">
      <sharedItems containsSemiMixedTypes="0" containsNonDate="0" containsDate="1" containsString="0" minDate="2020-01-01T00:00:00" maxDate="2021-12-02T00:00:00" count="24"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</sharedItems>
      <fieldGroup par="8"/>
    </cacheField>
    <cacheField name="number_of_orders" numFmtId="0">
      <sharedItems containsSemiMixedTypes="0" containsString="0" containsNumber="1" containsInteger="1" minValue="5087" maxValue="30046"/>
    </cacheField>
    <cacheField name="Total Revenue" numFmtId="3">
      <sharedItems containsSemiMixedTypes="0" containsString="0" containsNumber="1" containsInteger="1" minValue="124768" maxValue="904285"/>
    </cacheField>
    <cacheField name="google_ad_spent" numFmtId="0">
      <sharedItems containsSemiMixedTypes="0" containsString="0" containsNumber="1" containsInteger="1" minValue="8334" maxValue="38857"/>
    </cacheField>
    <cacheField name="meta_ad_spent" numFmtId="0">
      <sharedItems containsString="0" containsBlank="1" containsNumber="1" containsInteger="1" minValue="3479" maxValue="14186"/>
    </cacheField>
    <cacheField name="rtbhouse_ad_spent" numFmtId="3">
      <sharedItems containsSemiMixedTypes="0" containsString="0" containsNumber="1" containsInteger="1" minValue="1103" maxValue="6995"/>
    </cacheField>
    <cacheField name="Months (month_)" numFmtId="0" databaseField="0">
      <fieldGroup base="0">
        <rangePr groupBy="months" startDate="2020-01-01T00:00:00" endDate="2021-12-02T00:00:00"/>
        <groupItems count="14">
          <s v="&lt;01/01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/12/2021"/>
        </groupItems>
      </fieldGroup>
    </cacheField>
    <cacheField name="Quarters (month_)" numFmtId="0" databaseField="0">
      <fieldGroup base="0">
        <rangePr groupBy="quarters" startDate="2020-01-01T00:00:00" endDate="2021-12-02T00:00:00"/>
        <groupItems count="6">
          <s v="&lt;01/01/2020"/>
          <s v="Qtr1"/>
          <s v="Qtr2"/>
          <s v="Qtr3"/>
          <s v="Qtr4"/>
          <s v="&gt;02/12/2021"/>
        </groupItems>
      </fieldGroup>
    </cacheField>
    <cacheField name="Years (month_)" numFmtId="0" databaseField="0">
      <fieldGroup base="0">
        <rangePr groupBy="years" startDate="2020-01-01T00:00:00" endDate="2021-12-02T00:00:00"/>
        <groupItems count="4">
          <s v="&lt;01/01/2020"/>
          <s v="2020"/>
          <s v="2021"/>
          <s v="&gt;02/12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n v="11487"/>
    <n v="387401"/>
    <n v="15763"/>
    <m/>
    <n v="3058"/>
  </r>
  <r>
    <x v="1"/>
    <n v="10344"/>
    <n v="301545"/>
    <n v="23764"/>
    <m/>
    <n v="3833"/>
  </r>
  <r>
    <x v="2"/>
    <n v="10763"/>
    <n v="301749"/>
    <n v="21669"/>
    <m/>
    <n v="3629"/>
  </r>
  <r>
    <x v="3"/>
    <n v="14121"/>
    <n v="336895"/>
    <n v="19477"/>
    <m/>
    <n v="3142"/>
  </r>
  <r>
    <x v="4"/>
    <n v="24180"/>
    <n v="606343"/>
    <n v="31400"/>
    <m/>
    <n v="3008"/>
  </r>
  <r>
    <x v="5"/>
    <n v="21980"/>
    <n v="578385"/>
    <n v="26602"/>
    <m/>
    <n v="3283"/>
  </r>
  <r>
    <x v="6"/>
    <n v="17173"/>
    <n v="389618"/>
    <n v="25104"/>
    <n v="3828"/>
    <n v="3482"/>
  </r>
  <r>
    <x v="7"/>
    <n v="12911"/>
    <n v="288872"/>
    <n v="19474"/>
    <n v="3479"/>
    <n v="2815"/>
  </r>
  <r>
    <x v="8"/>
    <n v="12480"/>
    <n v="283233"/>
    <n v="20967"/>
    <n v="5098"/>
    <n v="3210"/>
  </r>
  <r>
    <x v="9"/>
    <n v="13076"/>
    <n v="276783"/>
    <n v="24181"/>
    <n v="4474"/>
    <n v="3213"/>
  </r>
  <r>
    <x v="10"/>
    <n v="16182"/>
    <n v="403894"/>
    <n v="38857"/>
    <n v="6849"/>
    <n v="6995"/>
  </r>
  <r>
    <x v="11"/>
    <n v="13411"/>
    <n v="323901"/>
    <n v="28683"/>
    <n v="6993"/>
    <n v="3693"/>
  </r>
  <r>
    <x v="12"/>
    <n v="8134"/>
    <n v="210698"/>
    <n v="14429"/>
    <n v="4665"/>
    <n v="2634"/>
  </r>
  <r>
    <x v="13"/>
    <n v="5087"/>
    <n v="124768"/>
    <n v="12382"/>
    <n v="5961"/>
    <n v="1895"/>
  </r>
  <r>
    <x v="14"/>
    <n v="6550"/>
    <n v="154507"/>
    <n v="10080"/>
    <n v="4086"/>
    <n v="2040"/>
  </r>
  <r>
    <x v="15"/>
    <n v="9471"/>
    <n v="212531"/>
    <n v="16402"/>
    <n v="6878"/>
    <n v="2121"/>
  </r>
  <r>
    <x v="16"/>
    <n v="21880"/>
    <n v="484422"/>
    <n v="23285"/>
    <n v="14186"/>
    <n v="2267"/>
  </r>
  <r>
    <x v="17"/>
    <n v="20567"/>
    <n v="419857"/>
    <n v="14055"/>
    <n v="8327"/>
    <n v="2251"/>
  </r>
  <r>
    <x v="18"/>
    <n v="10347"/>
    <n v="228231"/>
    <n v="8334"/>
    <n v="4923"/>
    <n v="1103"/>
  </r>
  <r>
    <x v="19"/>
    <n v="12508"/>
    <n v="285945"/>
    <n v="9463"/>
    <n v="5679"/>
    <n v="2055"/>
  </r>
  <r>
    <x v="20"/>
    <n v="14353"/>
    <n v="365050"/>
    <n v="10547"/>
    <n v="8662"/>
    <n v="2744"/>
  </r>
  <r>
    <x v="21"/>
    <n v="14987"/>
    <n v="435525"/>
    <n v="12912"/>
    <n v="7082"/>
    <n v="1258"/>
  </r>
  <r>
    <x v="22"/>
    <n v="26833"/>
    <n v="804413"/>
    <n v="25556"/>
    <n v="12894"/>
    <n v="2707"/>
  </r>
  <r>
    <x v="23"/>
    <n v="30046"/>
    <n v="904285"/>
    <n v="19345"/>
    <n v="10688"/>
    <n v="155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E965DF-6388-4523-8374-7465C030C527}" name="PivotTable3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6" firstHeaderRow="0" firstDataRow="1" firstDataCol="1"/>
  <pivotFields count="9">
    <pivotField axis="axisRow" numFmtId="1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numFmtId="3" showAll="0"/>
    <pivotField dataField="1" showAll="0"/>
    <pivotField dataField="1" showAll="0"/>
    <pivotField dataField="1" numFmtId="3"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axis="axisRow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4">
        <item sd="0" x="0"/>
        <item sd="0" x="1"/>
        <item sd="0" x="2"/>
        <item sd="0" x="3"/>
      </items>
    </pivotField>
  </pivotFields>
  <rowFields count="4">
    <field x="8"/>
    <field x="7"/>
    <field x="6"/>
    <field x="0"/>
  </rowFields>
  <rowItems count="3"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Total Revenue" fld="2" baseField="0" baseItem="0" numFmtId="3"/>
    <dataField name="Sum of rtbhouse_ad_spent" fld="5" baseField="0" baseItem="0" numFmtId="3"/>
    <dataField name="Sum of meta_ad_spent" fld="4" baseField="0" baseItem="0"/>
    <dataField name="Sum of google_ad_spe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124AA3-8F86-45E2-8B2D-0145E1C6843C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40" firstHeaderRow="0" firstDataRow="1" firstDataCol="1"/>
  <pivotFields count="9">
    <pivotField axis="axisRow" numFmtId="1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numFmtId="3" showAll="0"/>
    <pivotField dataField="1" showAll="0"/>
    <pivotField dataField="1" showAll="0"/>
    <pivotField dataField="1" numFmtId="3" showAll="0"/>
    <pivotField axis="axisRow" showAll="0">
      <items count="15">
        <item sd="0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2">
    <field x="6"/>
    <field x="0"/>
  </rowFields>
  <rowItems count="37">
    <i>
      <x v="1"/>
    </i>
    <i r="1">
      <x/>
    </i>
    <i r="1">
      <x v="12"/>
    </i>
    <i>
      <x v="2"/>
    </i>
    <i r="1">
      <x v="1"/>
    </i>
    <i r="1">
      <x v="13"/>
    </i>
    <i>
      <x v="3"/>
    </i>
    <i r="1">
      <x v="2"/>
    </i>
    <i r="1">
      <x v="14"/>
    </i>
    <i>
      <x v="4"/>
    </i>
    <i r="1">
      <x v="3"/>
    </i>
    <i r="1">
      <x v="15"/>
    </i>
    <i>
      <x v="5"/>
    </i>
    <i r="1">
      <x v="4"/>
    </i>
    <i r="1">
      <x v="16"/>
    </i>
    <i>
      <x v="6"/>
    </i>
    <i r="1">
      <x v="5"/>
    </i>
    <i r="1">
      <x v="17"/>
    </i>
    <i>
      <x v="7"/>
    </i>
    <i r="1">
      <x v="6"/>
    </i>
    <i r="1">
      <x v="18"/>
    </i>
    <i>
      <x v="8"/>
    </i>
    <i r="1">
      <x v="7"/>
    </i>
    <i r="1">
      <x v="19"/>
    </i>
    <i>
      <x v="9"/>
    </i>
    <i r="1">
      <x v="8"/>
    </i>
    <i r="1">
      <x v="20"/>
    </i>
    <i>
      <x v="10"/>
    </i>
    <i r="1">
      <x v="9"/>
    </i>
    <i r="1">
      <x v="21"/>
    </i>
    <i>
      <x v="11"/>
    </i>
    <i r="1">
      <x v="10"/>
    </i>
    <i r="1">
      <x v="22"/>
    </i>
    <i>
      <x v="12"/>
    </i>
    <i r="1">
      <x v="11"/>
    </i>
    <i r="1">
      <x v="2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rtbhouse_ad_spent" fld="5" baseField="0" baseItem="0" numFmtId="3"/>
    <dataField name="Sum of Total Revenue" fld="2" baseField="0" baseItem="0" numFmtId="3"/>
    <dataField name="Sum of meta_ad_spent" fld="4" baseField="0" baseItem="0"/>
    <dataField name="Sum of google_ad_spe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4A4E7-C63C-4063-9D33-D6EF23910A23}">
  <dimension ref="A1:I18"/>
  <sheetViews>
    <sheetView topLeftCell="A3" workbookViewId="0">
      <selection activeCell="B18" sqref="B18"/>
    </sheetView>
  </sheetViews>
  <sheetFormatPr defaultRowHeight="14.5" x14ac:dyDescent="0.35"/>
  <cols>
    <col min="2" max="2" width="11.81640625" bestFit="1" customWidth="1"/>
    <col min="3" max="3" width="13" bestFit="1" customWidth="1"/>
    <col min="4" max="5" width="11.81640625" bestFit="1" customWidth="1"/>
    <col min="6" max="6" width="12.7265625" bestFit="1" customWidth="1"/>
    <col min="7" max="7" width="11.81640625" bestFit="1" customWidth="1"/>
    <col min="8" max="8" width="12.453125" bestFit="1" customWidth="1"/>
    <col min="9" max="9" width="12" bestFit="1" customWidth="1"/>
  </cols>
  <sheetData>
    <row r="1" spans="1:9" x14ac:dyDescent="0.35">
      <c r="A1" t="s">
        <v>28</v>
      </c>
    </row>
    <row r="2" spans="1:9" ht="15" thickBot="1" x14ac:dyDescent="0.4"/>
    <row r="3" spans="1:9" x14ac:dyDescent="0.35">
      <c r="A3" s="11" t="s">
        <v>29</v>
      </c>
      <c r="B3" s="11"/>
    </row>
    <row r="4" spans="1:9" x14ac:dyDescent="0.35">
      <c r="A4" t="s">
        <v>30</v>
      </c>
      <c r="B4">
        <v>0.40344802047764877</v>
      </c>
    </row>
    <row r="5" spans="1:9" x14ac:dyDescent="0.35">
      <c r="A5" t="s">
        <v>31</v>
      </c>
      <c r="B5">
        <v>0.16277030522733332</v>
      </c>
    </row>
    <row r="6" spans="1:9" x14ac:dyDescent="0.35">
      <c r="A6" t="s">
        <v>32</v>
      </c>
      <c r="B6">
        <v>0.12471441001039393</v>
      </c>
    </row>
    <row r="7" spans="1:9" x14ac:dyDescent="0.35">
      <c r="A7" t="s">
        <v>33</v>
      </c>
      <c r="B7">
        <v>175818.87294456013</v>
      </c>
    </row>
    <row r="8" spans="1:9" ht="15" thickBot="1" x14ac:dyDescent="0.4">
      <c r="A8" s="9" t="s">
        <v>34</v>
      </c>
      <c r="B8" s="9">
        <v>24</v>
      </c>
    </row>
    <row r="10" spans="1:9" ht="15" thickBot="1" x14ac:dyDescent="0.4">
      <c r="A10" t="s">
        <v>35</v>
      </c>
    </row>
    <row r="11" spans="1:9" x14ac:dyDescent="0.35">
      <c r="A11" s="10"/>
      <c r="B11" s="10" t="s">
        <v>40</v>
      </c>
      <c r="C11" s="10" t="s">
        <v>41</v>
      </c>
      <c r="D11" s="10" t="s">
        <v>42</v>
      </c>
      <c r="E11" s="10" t="s">
        <v>43</v>
      </c>
      <c r="F11" s="10" t="s">
        <v>44</v>
      </c>
    </row>
    <row r="12" spans="1:9" x14ac:dyDescent="0.35">
      <c r="A12" t="s">
        <v>36</v>
      </c>
      <c r="B12">
        <v>1</v>
      </c>
      <c r="C12">
        <v>132216062313.05994</v>
      </c>
      <c r="D12">
        <v>132216062313.05994</v>
      </c>
      <c r="E12">
        <v>4.2771377285819625</v>
      </c>
      <c r="F12">
        <v>5.0584847288923707E-2</v>
      </c>
    </row>
    <row r="13" spans="1:9" x14ac:dyDescent="0.35">
      <c r="A13" t="s">
        <v>37</v>
      </c>
      <c r="B13">
        <v>22</v>
      </c>
      <c r="C13">
        <v>680070073836.89832</v>
      </c>
      <c r="D13">
        <v>30912276083.495377</v>
      </c>
    </row>
    <row r="14" spans="1:9" ht="15" thickBot="1" x14ac:dyDescent="0.4">
      <c r="A14" s="9" t="s">
        <v>38</v>
      </c>
      <c r="B14" s="9">
        <v>23</v>
      </c>
      <c r="C14" s="9">
        <v>812286136149.95825</v>
      </c>
      <c r="D14" s="9"/>
      <c r="E14" s="9"/>
      <c r="F14" s="9"/>
    </row>
    <row r="15" spans="1:9" ht="15" thickBot="1" x14ac:dyDescent="0.4"/>
    <row r="16" spans="1:9" x14ac:dyDescent="0.35">
      <c r="A16" s="10"/>
      <c r="B16" s="10" t="s">
        <v>45</v>
      </c>
      <c r="C16" s="10" t="s">
        <v>33</v>
      </c>
      <c r="D16" s="10" t="s">
        <v>46</v>
      </c>
      <c r="E16" s="10" t="s">
        <v>47</v>
      </c>
      <c r="F16" s="10" t="s">
        <v>48</v>
      </c>
      <c r="G16" s="10" t="s">
        <v>49</v>
      </c>
      <c r="H16" s="10" t="s">
        <v>50</v>
      </c>
      <c r="I16" s="10" t="s">
        <v>51</v>
      </c>
    </row>
    <row r="17" spans="1:9" x14ac:dyDescent="0.35">
      <c r="A17" t="s">
        <v>39</v>
      </c>
      <c r="B17">
        <v>184376.12871855361</v>
      </c>
      <c r="C17">
        <v>100959.57967593787</v>
      </c>
      <c r="D17">
        <v>1.8262370872617326</v>
      </c>
      <c r="E17">
        <v>8.141762999529116E-2</v>
      </c>
      <c r="F17">
        <v>-25001.224518284609</v>
      </c>
      <c r="G17">
        <v>393753.48195539182</v>
      </c>
      <c r="H17">
        <v>-25001.224518284609</v>
      </c>
      <c r="I17">
        <v>393753.48195539182</v>
      </c>
    </row>
    <row r="18" spans="1:9" ht="15" thickBot="1" x14ac:dyDescent="0.4">
      <c r="A18" s="9" t="s">
        <v>2</v>
      </c>
      <c r="B18" s="9">
        <v>9.9080109211257845</v>
      </c>
      <c r="C18" s="9">
        <v>4.7908200560173393</v>
      </c>
      <c r="D18" s="9">
        <v>2.0681242053082705</v>
      </c>
      <c r="E18" s="9">
        <v>5.0584847288923603E-2</v>
      </c>
      <c r="F18" s="9">
        <v>-2.7541766223031061E-2</v>
      </c>
      <c r="G18" s="9">
        <v>19.8435636084746</v>
      </c>
      <c r="H18" s="9">
        <v>-2.7541766223031061E-2</v>
      </c>
      <c r="I18" s="9">
        <v>19.8435636084746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C7876-0094-4D87-B704-74A516C8653F}">
  <dimension ref="A1:K25"/>
  <sheetViews>
    <sheetView zoomScale="70" zoomScaleNormal="70" workbookViewId="0">
      <selection activeCell="K23" sqref="K23"/>
    </sheetView>
  </sheetViews>
  <sheetFormatPr defaultRowHeight="14.5" x14ac:dyDescent="0.35"/>
  <cols>
    <col min="1" max="1" width="10.08984375" bestFit="1" customWidth="1"/>
    <col min="2" max="2" width="15.453125" bestFit="1" customWidth="1"/>
    <col min="3" max="3" width="16.36328125" bestFit="1" customWidth="1"/>
    <col min="4" max="4" width="14.36328125" bestFit="1" customWidth="1"/>
    <col min="5" max="5" width="13.26953125" bestFit="1" customWidth="1"/>
    <col min="6" max="6" width="16.26953125" bestFit="1" customWidth="1"/>
    <col min="9" max="9" width="35.7265625" bestFit="1" customWidth="1"/>
    <col min="10" max="10" width="29.36328125" bestFit="1" customWidth="1"/>
    <col min="11" max="11" width="13.6328125" bestFit="1" customWidth="1"/>
  </cols>
  <sheetData>
    <row r="1" spans="1:11" x14ac:dyDescent="0.3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I1" t="str">
        <f>CONCATENATE($C$1, " VS ", D1," CORR")</f>
        <v>Total Revenue VS google_ad_spent CORR</v>
      </c>
      <c r="J1" t="str">
        <f>CONCATENATE($C$1, " VS ", E1," CORR")</f>
        <v>Total Revenue VS meta_ad_spent CORR</v>
      </c>
      <c r="K1" t="str">
        <f>CONCATENATE($C$1, " VS ", F1," CORR")</f>
        <v>Total Revenue VS rtbhouse_ad_spent CORR</v>
      </c>
    </row>
    <row r="2" spans="1:11" x14ac:dyDescent="0.35">
      <c r="A2" s="2">
        <v>43831</v>
      </c>
      <c r="B2" s="1">
        <v>11487</v>
      </c>
      <c r="C2" s="3">
        <v>387401</v>
      </c>
      <c r="D2" s="4">
        <v>15763</v>
      </c>
      <c r="E2" s="1"/>
      <c r="F2" s="3">
        <v>3058</v>
      </c>
      <c r="I2">
        <f>CORREL($C$2:$C$25,D2:D25)</f>
        <v>0.40344802047764916</v>
      </c>
      <c r="J2">
        <f>CORREL($C$2:$C$25,E2:E25)</f>
        <v>0.73097685059238982</v>
      </c>
      <c r="K2">
        <f>CORREL($C$2:$C$25,F2:F25)</f>
        <v>-5.2069145406597236E-3</v>
      </c>
    </row>
    <row r="3" spans="1:11" x14ac:dyDescent="0.35">
      <c r="A3" s="2">
        <v>43862</v>
      </c>
      <c r="B3" s="1">
        <v>10344</v>
      </c>
      <c r="C3" s="3">
        <v>301545</v>
      </c>
      <c r="D3" s="4">
        <v>23764</v>
      </c>
      <c r="E3" s="1"/>
      <c r="F3" s="3">
        <v>3833</v>
      </c>
    </row>
    <row r="4" spans="1:11" x14ac:dyDescent="0.35">
      <c r="A4" s="2">
        <v>43891</v>
      </c>
      <c r="B4" s="1">
        <v>10763</v>
      </c>
      <c r="C4" s="3">
        <v>301749</v>
      </c>
      <c r="D4" s="4">
        <v>21669</v>
      </c>
      <c r="E4" s="1"/>
      <c r="F4" s="3">
        <v>3629</v>
      </c>
    </row>
    <row r="5" spans="1:11" x14ac:dyDescent="0.35">
      <c r="A5" s="2">
        <v>43922</v>
      </c>
      <c r="B5" s="1">
        <v>14121</v>
      </c>
      <c r="C5" s="3">
        <v>336895</v>
      </c>
      <c r="D5" s="3">
        <v>19477</v>
      </c>
      <c r="E5" s="1"/>
      <c r="F5" s="3">
        <v>3142</v>
      </c>
    </row>
    <row r="6" spans="1:11" x14ac:dyDescent="0.35">
      <c r="A6" s="2">
        <v>43952</v>
      </c>
      <c r="B6" s="1">
        <v>24180</v>
      </c>
      <c r="C6" s="3">
        <v>606343</v>
      </c>
      <c r="D6" s="3">
        <v>31400</v>
      </c>
      <c r="E6" s="1"/>
      <c r="F6" s="3">
        <v>3008</v>
      </c>
    </row>
    <row r="7" spans="1:11" x14ac:dyDescent="0.35">
      <c r="A7" s="2">
        <v>43983</v>
      </c>
      <c r="B7" s="1">
        <v>21980</v>
      </c>
      <c r="C7" s="3">
        <v>578385</v>
      </c>
      <c r="D7" s="3">
        <v>26602</v>
      </c>
      <c r="E7" s="1"/>
      <c r="F7" s="3">
        <v>3283</v>
      </c>
    </row>
    <row r="8" spans="1:11" x14ac:dyDescent="0.35">
      <c r="A8" s="2">
        <v>44013</v>
      </c>
      <c r="B8" s="1">
        <v>17173</v>
      </c>
      <c r="C8" s="3">
        <v>389618</v>
      </c>
      <c r="D8" s="3">
        <v>25104</v>
      </c>
      <c r="E8" s="3">
        <v>3828</v>
      </c>
      <c r="F8" s="3">
        <v>3482</v>
      </c>
      <c r="I8" t="s">
        <v>5</v>
      </c>
      <c r="J8" t="s">
        <v>6</v>
      </c>
    </row>
    <row r="9" spans="1:11" x14ac:dyDescent="0.35">
      <c r="A9" s="2">
        <v>44044</v>
      </c>
      <c r="B9" s="1">
        <v>12911</v>
      </c>
      <c r="C9" s="3">
        <v>288872</v>
      </c>
      <c r="D9" s="3">
        <v>19474</v>
      </c>
      <c r="E9" s="3">
        <v>3479</v>
      </c>
      <c r="F9" s="3">
        <v>2815</v>
      </c>
      <c r="I9" t="s">
        <v>7</v>
      </c>
      <c r="J9">
        <v>0.40344802047764916</v>
      </c>
    </row>
    <row r="10" spans="1:11" x14ac:dyDescent="0.35">
      <c r="A10" s="2">
        <v>44075</v>
      </c>
      <c r="B10" s="1">
        <v>12480</v>
      </c>
      <c r="C10" s="3">
        <v>283233</v>
      </c>
      <c r="D10" s="3">
        <v>20967</v>
      </c>
      <c r="E10" s="3">
        <v>5098</v>
      </c>
      <c r="F10" s="3">
        <v>3210</v>
      </c>
      <c r="I10" t="s">
        <v>8</v>
      </c>
      <c r="J10">
        <v>0.73097685059238982</v>
      </c>
    </row>
    <row r="11" spans="1:11" x14ac:dyDescent="0.35">
      <c r="A11" s="2">
        <v>44105</v>
      </c>
      <c r="B11" s="1">
        <v>13076</v>
      </c>
      <c r="C11" s="3">
        <v>276783</v>
      </c>
      <c r="D11" s="3">
        <v>24181</v>
      </c>
      <c r="E11" s="3">
        <v>4474</v>
      </c>
      <c r="F11" s="3">
        <v>3213</v>
      </c>
      <c r="I11" t="s">
        <v>9</v>
      </c>
      <c r="J11">
        <v>-5.2069145406597236E-3</v>
      </c>
    </row>
    <row r="12" spans="1:11" x14ac:dyDescent="0.35">
      <c r="A12" s="2">
        <v>44136</v>
      </c>
      <c r="B12" s="1">
        <v>16182</v>
      </c>
      <c r="C12" s="3">
        <v>403894</v>
      </c>
      <c r="D12" s="3">
        <v>38857</v>
      </c>
      <c r="E12" s="3">
        <v>6849</v>
      </c>
      <c r="F12" s="3">
        <v>6995</v>
      </c>
    </row>
    <row r="13" spans="1:11" x14ac:dyDescent="0.35">
      <c r="A13" s="2">
        <v>44166</v>
      </c>
      <c r="B13" s="1">
        <v>13411</v>
      </c>
      <c r="C13" s="3">
        <v>323901</v>
      </c>
      <c r="D13" s="3">
        <v>28683</v>
      </c>
      <c r="E13" s="3">
        <v>6993</v>
      </c>
      <c r="F13" s="3">
        <v>3693</v>
      </c>
    </row>
    <row r="14" spans="1:11" x14ac:dyDescent="0.35">
      <c r="A14" s="2">
        <v>44197</v>
      </c>
      <c r="B14" s="1">
        <v>8134</v>
      </c>
      <c r="C14" s="3">
        <v>210698</v>
      </c>
      <c r="D14" s="3">
        <v>14429</v>
      </c>
      <c r="E14" s="3">
        <v>4665</v>
      </c>
      <c r="F14" s="3">
        <v>2634</v>
      </c>
    </row>
    <row r="15" spans="1:11" x14ac:dyDescent="0.35">
      <c r="A15" s="2">
        <v>44228</v>
      </c>
      <c r="B15" s="1">
        <v>5087</v>
      </c>
      <c r="C15" s="3">
        <v>124768</v>
      </c>
      <c r="D15" s="3">
        <v>12382</v>
      </c>
      <c r="E15" s="3">
        <v>5961</v>
      </c>
      <c r="F15" s="3">
        <v>1895</v>
      </c>
    </row>
    <row r="16" spans="1:11" x14ac:dyDescent="0.35">
      <c r="A16" s="2">
        <v>44256</v>
      </c>
      <c r="B16" s="1">
        <v>6550</v>
      </c>
      <c r="C16" s="3">
        <v>154507</v>
      </c>
      <c r="D16" s="3">
        <v>10080</v>
      </c>
      <c r="E16" s="3">
        <v>4086</v>
      </c>
      <c r="F16" s="3">
        <v>2040</v>
      </c>
    </row>
    <row r="17" spans="1:6" x14ac:dyDescent="0.35">
      <c r="A17" s="2">
        <v>44287</v>
      </c>
      <c r="B17" s="1">
        <v>9471</v>
      </c>
      <c r="C17" s="3">
        <v>212531</v>
      </c>
      <c r="D17" s="3">
        <v>16402</v>
      </c>
      <c r="E17" s="3">
        <v>6878</v>
      </c>
      <c r="F17" s="3">
        <v>2121</v>
      </c>
    </row>
    <row r="18" spans="1:6" x14ac:dyDescent="0.35">
      <c r="A18" s="2">
        <v>44317</v>
      </c>
      <c r="B18" s="1">
        <v>21880</v>
      </c>
      <c r="C18" s="3">
        <v>484422</v>
      </c>
      <c r="D18" s="3">
        <v>23285</v>
      </c>
      <c r="E18" s="3">
        <v>14186</v>
      </c>
      <c r="F18" s="3">
        <v>2267</v>
      </c>
    </row>
    <row r="19" spans="1:6" x14ac:dyDescent="0.35">
      <c r="A19" s="2">
        <v>44348</v>
      </c>
      <c r="B19" s="1">
        <v>20567</v>
      </c>
      <c r="C19" s="3">
        <v>419857</v>
      </c>
      <c r="D19" s="3">
        <v>14055</v>
      </c>
      <c r="E19" s="3">
        <v>8327</v>
      </c>
      <c r="F19" s="3">
        <v>2251</v>
      </c>
    </row>
    <row r="20" spans="1:6" x14ac:dyDescent="0.35">
      <c r="A20" s="2">
        <v>44378</v>
      </c>
      <c r="B20" s="1">
        <v>10347</v>
      </c>
      <c r="C20" s="3">
        <v>228231</v>
      </c>
      <c r="D20" s="3">
        <v>8334</v>
      </c>
      <c r="E20" s="3">
        <v>4923</v>
      </c>
      <c r="F20" s="3">
        <v>1103</v>
      </c>
    </row>
    <row r="21" spans="1:6" x14ac:dyDescent="0.35">
      <c r="A21" s="2">
        <v>44409</v>
      </c>
      <c r="B21" s="1">
        <v>12508</v>
      </c>
      <c r="C21" s="3">
        <v>285945</v>
      </c>
      <c r="D21" s="3">
        <v>9463</v>
      </c>
      <c r="E21" s="3">
        <v>5679</v>
      </c>
      <c r="F21" s="3">
        <v>2055</v>
      </c>
    </row>
    <row r="22" spans="1:6" x14ac:dyDescent="0.35">
      <c r="A22" s="2">
        <v>44440</v>
      </c>
      <c r="B22" s="1">
        <v>14353</v>
      </c>
      <c r="C22" s="3">
        <v>365050</v>
      </c>
      <c r="D22" s="3">
        <v>10547</v>
      </c>
      <c r="E22" s="3">
        <v>8662</v>
      </c>
      <c r="F22" s="3">
        <v>2744</v>
      </c>
    </row>
    <row r="23" spans="1:6" x14ac:dyDescent="0.35">
      <c r="A23" s="2">
        <v>44470</v>
      </c>
      <c r="B23" s="1">
        <v>14987</v>
      </c>
      <c r="C23" s="3">
        <v>435525</v>
      </c>
      <c r="D23" s="3">
        <v>12912</v>
      </c>
      <c r="E23" s="3">
        <v>7082</v>
      </c>
      <c r="F23" s="3">
        <v>1258</v>
      </c>
    </row>
    <row r="24" spans="1:6" x14ac:dyDescent="0.35">
      <c r="A24" s="2">
        <v>44501</v>
      </c>
      <c r="B24" s="1">
        <v>26833</v>
      </c>
      <c r="C24" s="3">
        <v>804413</v>
      </c>
      <c r="D24" s="3">
        <v>25556</v>
      </c>
      <c r="E24" s="3">
        <v>12894</v>
      </c>
      <c r="F24" s="3">
        <v>2707</v>
      </c>
    </row>
    <row r="25" spans="1:6" x14ac:dyDescent="0.35">
      <c r="A25" s="2">
        <v>44531</v>
      </c>
      <c r="B25" s="1">
        <v>30046</v>
      </c>
      <c r="C25" s="3">
        <v>904285</v>
      </c>
      <c r="D25" s="3">
        <v>19345</v>
      </c>
      <c r="E25" s="3">
        <v>10688</v>
      </c>
      <c r="F25" s="3">
        <v>1553</v>
      </c>
    </row>
  </sheetData>
  <conditionalFormatting sqref="J9:J1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02FD3-F261-4B3A-B137-9FCC286944C9}">
  <dimension ref="A1:I18"/>
  <sheetViews>
    <sheetView topLeftCell="A2" workbookViewId="0">
      <selection activeCell="B18" sqref="B18"/>
    </sheetView>
  </sheetViews>
  <sheetFormatPr defaultRowHeight="14.5" x14ac:dyDescent="0.35"/>
  <cols>
    <col min="2" max="2" width="12.453125" bestFit="1" customWidth="1"/>
    <col min="3" max="3" width="13" bestFit="1" customWidth="1"/>
    <col min="4" max="4" width="12.453125" bestFit="1" customWidth="1"/>
    <col min="5" max="5" width="11.81640625" bestFit="1" customWidth="1"/>
    <col min="6" max="6" width="12.7265625" bestFit="1" customWidth="1"/>
    <col min="7" max="7" width="11.81640625" bestFit="1" customWidth="1"/>
    <col min="8" max="8" width="11.90625" bestFit="1" customWidth="1"/>
    <col min="9" max="9" width="12" bestFit="1" customWidth="1"/>
  </cols>
  <sheetData>
    <row r="1" spans="1:9" x14ac:dyDescent="0.35">
      <c r="A1" t="s">
        <v>28</v>
      </c>
    </row>
    <row r="2" spans="1:9" ht="15" thickBot="1" x14ac:dyDescent="0.4"/>
    <row r="3" spans="1:9" x14ac:dyDescent="0.35">
      <c r="A3" s="11" t="s">
        <v>29</v>
      </c>
      <c r="B3" s="11"/>
    </row>
    <row r="4" spans="1:9" x14ac:dyDescent="0.35">
      <c r="A4" t="s">
        <v>30</v>
      </c>
      <c r="B4">
        <v>5.2069145406661091E-3</v>
      </c>
    </row>
    <row r="5" spans="1:9" x14ac:dyDescent="0.35">
      <c r="A5" t="s">
        <v>31</v>
      </c>
      <c r="B5">
        <v>2.7111959033800157E-5</v>
      </c>
    </row>
    <row r="6" spans="1:9" x14ac:dyDescent="0.35">
      <c r="A6" t="s">
        <v>32</v>
      </c>
      <c r="B6">
        <v>-4.5426201133737389E-2</v>
      </c>
    </row>
    <row r="7" spans="1:9" x14ac:dyDescent="0.35">
      <c r="A7" t="s">
        <v>33</v>
      </c>
      <c r="B7">
        <v>192148.6301469293</v>
      </c>
    </row>
    <row r="8" spans="1:9" ht="15" thickBot="1" x14ac:dyDescent="0.4">
      <c r="A8" s="9" t="s">
        <v>34</v>
      </c>
      <c r="B8" s="9">
        <v>24</v>
      </c>
    </row>
    <row r="10" spans="1:9" ht="15" thickBot="1" x14ac:dyDescent="0.4">
      <c r="A10" t="s">
        <v>35</v>
      </c>
    </row>
    <row r="11" spans="1:9" x14ac:dyDescent="0.35">
      <c r="A11" s="10"/>
      <c r="B11" s="10" t="s">
        <v>40</v>
      </c>
      <c r="C11" s="10" t="s">
        <v>41</v>
      </c>
      <c r="D11" s="10" t="s">
        <v>42</v>
      </c>
      <c r="E11" s="10" t="s">
        <v>43</v>
      </c>
      <c r="F11" s="10" t="s">
        <v>44</v>
      </c>
    </row>
    <row r="12" spans="1:9" x14ac:dyDescent="0.35">
      <c r="A12" t="s">
        <v>36</v>
      </c>
      <c r="B12">
        <v>1</v>
      </c>
      <c r="C12">
        <v>22022668.447021484</v>
      </c>
      <c r="D12">
        <v>22022668.447021484</v>
      </c>
      <c r="E12">
        <v>5.9647927046514878E-4</v>
      </c>
      <c r="F12">
        <v>0.98073543819600617</v>
      </c>
    </row>
    <row r="13" spans="1:9" x14ac:dyDescent="0.35">
      <c r="A13" t="s">
        <v>37</v>
      </c>
      <c r="B13">
        <v>22</v>
      </c>
      <c r="C13">
        <v>812264113481.51123</v>
      </c>
      <c r="D13">
        <v>36921096067.341423</v>
      </c>
    </row>
    <row r="14" spans="1:9" ht="15" thickBot="1" x14ac:dyDescent="0.4">
      <c r="A14" s="9" t="s">
        <v>38</v>
      </c>
      <c r="B14" s="9">
        <v>23</v>
      </c>
      <c r="C14" s="9">
        <v>812286136149.95825</v>
      </c>
      <c r="D14" s="9"/>
      <c r="E14" s="9"/>
      <c r="F14" s="9"/>
    </row>
    <row r="15" spans="1:9" ht="15" thickBot="1" x14ac:dyDescent="0.4"/>
    <row r="16" spans="1:9" x14ac:dyDescent="0.35">
      <c r="A16" s="10"/>
      <c r="B16" s="10" t="s">
        <v>45</v>
      </c>
      <c r="C16" s="10" t="s">
        <v>33</v>
      </c>
      <c r="D16" s="10" t="s">
        <v>46</v>
      </c>
      <c r="E16" s="10" t="s">
        <v>47</v>
      </c>
      <c r="F16" s="10" t="s">
        <v>48</v>
      </c>
      <c r="G16" s="10" t="s">
        <v>49</v>
      </c>
      <c r="H16" s="10" t="s">
        <v>50</v>
      </c>
      <c r="I16" s="10" t="s">
        <v>51</v>
      </c>
    </row>
    <row r="17" spans="1:9" x14ac:dyDescent="0.35">
      <c r="A17" t="s">
        <v>39</v>
      </c>
      <c r="B17">
        <v>381914.05220012757</v>
      </c>
      <c r="C17">
        <v>104993.10224860985</v>
      </c>
      <c r="D17">
        <v>3.6375156464641396</v>
      </c>
      <c r="E17">
        <v>1.4538096736161324E-3</v>
      </c>
      <c r="F17">
        <v>164171.68513104197</v>
      </c>
      <c r="G17">
        <v>599656.41926921322</v>
      </c>
      <c r="H17">
        <v>164171.68513104197</v>
      </c>
      <c r="I17">
        <v>599656.41926921322</v>
      </c>
    </row>
    <row r="18" spans="1:9" ht="15" thickBot="1" x14ac:dyDescent="0.4">
      <c r="A18" s="9" t="s">
        <v>4</v>
      </c>
      <c r="B18" s="9">
        <v>-0.83963954173559752</v>
      </c>
      <c r="C18" s="9">
        <v>34.379155579487637</v>
      </c>
      <c r="D18" s="9">
        <v>-2.4422925100480636E-2</v>
      </c>
      <c r="E18" s="9">
        <v>0.98073543819602982</v>
      </c>
      <c r="F18" s="9">
        <v>-72.137644395317423</v>
      </c>
      <c r="G18" s="9">
        <v>70.458365311846237</v>
      </c>
      <c r="H18" s="9">
        <v>-72.137644395317423</v>
      </c>
      <c r="I18" s="9">
        <v>70.458365311846237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F40AC-3D33-49FC-9513-7D36021C5ED6}">
  <dimension ref="A1:I18"/>
  <sheetViews>
    <sheetView topLeftCell="A5" workbookViewId="0">
      <selection activeCell="B18" sqref="B18"/>
    </sheetView>
  </sheetViews>
  <sheetFormatPr defaultRowHeight="14.5" x14ac:dyDescent="0.35"/>
  <cols>
    <col min="2" max="2" width="11.81640625" bestFit="1" customWidth="1"/>
    <col min="3" max="3" width="13" bestFit="1" customWidth="1"/>
    <col min="4" max="5" width="11.81640625" bestFit="1" customWidth="1"/>
    <col min="6" max="6" width="12.7265625" bestFit="1" customWidth="1"/>
    <col min="7" max="7" width="11.81640625" bestFit="1" customWidth="1"/>
    <col min="8" max="8" width="12.453125" bestFit="1" customWidth="1"/>
    <col min="9" max="9" width="12" bestFit="1" customWidth="1"/>
  </cols>
  <sheetData>
    <row r="1" spans="1:9" x14ac:dyDescent="0.35">
      <c r="A1" t="s">
        <v>28</v>
      </c>
    </row>
    <row r="2" spans="1:9" ht="15" thickBot="1" x14ac:dyDescent="0.4"/>
    <row r="3" spans="1:9" x14ac:dyDescent="0.35">
      <c r="A3" s="16" t="s">
        <v>29</v>
      </c>
      <c r="B3" s="16"/>
    </row>
    <row r="4" spans="1:9" x14ac:dyDescent="0.35">
      <c r="A4" s="13" t="s">
        <v>30</v>
      </c>
      <c r="B4" s="13">
        <v>0.7309768505923897</v>
      </c>
    </row>
    <row r="5" spans="1:9" x14ac:dyDescent="0.35">
      <c r="A5" s="13" t="s">
        <v>31</v>
      </c>
      <c r="B5" s="13">
        <v>0.53432715610196879</v>
      </c>
    </row>
    <row r="6" spans="1:9" x14ac:dyDescent="0.35">
      <c r="A6" s="13" t="s">
        <v>32</v>
      </c>
      <c r="B6" s="13">
        <v>0.50522260335834179</v>
      </c>
    </row>
    <row r="7" spans="1:9" x14ac:dyDescent="0.35">
      <c r="A7" s="13" t="s">
        <v>33</v>
      </c>
      <c r="B7" s="13">
        <v>143164.18949784958</v>
      </c>
    </row>
    <row r="8" spans="1:9" ht="15" thickBot="1" x14ac:dyDescent="0.4">
      <c r="A8" s="14" t="s">
        <v>34</v>
      </c>
      <c r="B8" s="14">
        <v>18</v>
      </c>
    </row>
    <row r="10" spans="1:9" ht="15" thickBot="1" x14ac:dyDescent="0.4">
      <c r="A10" t="s">
        <v>35</v>
      </c>
    </row>
    <row r="11" spans="1:9" x14ac:dyDescent="0.35">
      <c r="A11" s="15"/>
      <c r="B11" s="15" t="s">
        <v>40</v>
      </c>
      <c r="C11" s="15" t="s">
        <v>41</v>
      </c>
      <c r="D11" s="15" t="s">
        <v>42</v>
      </c>
      <c r="E11" s="15" t="s">
        <v>43</v>
      </c>
      <c r="F11" s="15" t="s">
        <v>44</v>
      </c>
    </row>
    <row r="12" spans="1:9" x14ac:dyDescent="0.35">
      <c r="A12" s="13" t="s">
        <v>36</v>
      </c>
      <c r="B12" s="13">
        <v>1</v>
      </c>
      <c r="C12" s="13">
        <v>376283448009.72546</v>
      </c>
      <c r="D12" s="13">
        <v>376283448009.72546</v>
      </c>
      <c r="E12" s="13">
        <v>18.358885663308151</v>
      </c>
      <c r="F12" s="13">
        <v>5.6847465657166652E-4</v>
      </c>
    </row>
    <row r="13" spans="1:9" x14ac:dyDescent="0.35">
      <c r="A13" s="13" t="s">
        <v>37</v>
      </c>
      <c r="B13" s="13">
        <v>16</v>
      </c>
      <c r="C13" s="13">
        <v>327935762473.21899</v>
      </c>
      <c r="D13" s="13">
        <v>20495985154.576187</v>
      </c>
      <c r="E13" s="13"/>
      <c r="F13" s="13"/>
    </row>
    <row r="14" spans="1:9" ht="15" thickBot="1" x14ac:dyDescent="0.4">
      <c r="A14" s="14" t="s">
        <v>38</v>
      </c>
      <c r="B14" s="14">
        <v>17</v>
      </c>
      <c r="C14" s="14">
        <v>704219210482.94446</v>
      </c>
      <c r="D14" s="14"/>
      <c r="E14" s="14"/>
      <c r="F14" s="14"/>
    </row>
    <row r="15" spans="1:9" ht="15" thickBot="1" x14ac:dyDescent="0.4"/>
    <row r="16" spans="1:9" x14ac:dyDescent="0.35">
      <c r="A16" s="15"/>
      <c r="B16" s="15" t="s">
        <v>45</v>
      </c>
      <c r="C16" s="15" t="s">
        <v>33</v>
      </c>
      <c r="D16" s="15" t="s">
        <v>46</v>
      </c>
      <c r="E16" s="15" t="s">
        <v>47</v>
      </c>
      <c r="F16" s="15" t="s">
        <v>48</v>
      </c>
      <c r="G16" s="15" t="s">
        <v>49</v>
      </c>
      <c r="H16" s="15" t="s">
        <v>50</v>
      </c>
      <c r="I16" s="15" t="s">
        <v>51</v>
      </c>
    </row>
    <row r="17" spans="1:9" x14ac:dyDescent="0.35">
      <c r="A17" s="13" t="s">
        <v>39</v>
      </c>
      <c r="B17" s="13">
        <v>28250.03829264763</v>
      </c>
      <c r="C17" s="13">
        <v>85847.160578018564</v>
      </c>
      <c r="D17" s="13">
        <v>0.32907364789280102</v>
      </c>
      <c r="E17" s="13">
        <v>0.74636819907154495</v>
      </c>
      <c r="F17" s="13">
        <v>-153737.81233979194</v>
      </c>
      <c r="G17" s="13">
        <v>210237.8889250872</v>
      </c>
      <c r="H17" s="13">
        <v>-153737.81233979194</v>
      </c>
      <c r="I17" s="13">
        <v>210237.8889250872</v>
      </c>
    </row>
    <row r="18" spans="1:9" ht="15" thickBot="1" x14ac:dyDescent="0.4">
      <c r="A18" s="14" t="s">
        <v>3</v>
      </c>
      <c r="B18" s="14">
        <v>48.801079828237967</v>
      </c>
      <c r="C18" s="14">
        <v>11.389542335846219</v>
      </c>
      <c r="D18" s="14">
        <v>4.2847270231962442</v>
      </c>
      <c r="E18" s="14">
        <v>5.6847465657166695E-4</v>
      </c>
      <c r="F18" s="14">
        <v>24.656328674772737</v>
      </c>
      <c r="G18" s="14">
        <v>72.945830981703196</v>
      </c>
      <c r="H18" s="14">
        <v>24.656328674772737</v>
      </c>
      <c r="I18" s="14">
        <v>72.945830981703196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70E4B-FE42-41F1-9B31-DABF3F1F8B91}">
  <dimension ref="A2:K13"/>
  <sheetViews>
    <sheetView zoomScale="80" zoomScaleNormal="80" workbookViewId="0">
      <selection activeCell="D10" sqref="D10"/>
    </sheetView>
  </sheetViews>
  <sheetFormatPr defaultRowHeight="14.5" x14ac:dyDescent="0.35"/>
  <cols>
    <col min="1" max="1" width="12.453125" bestFit="1" customWidth="1"/>
    <col min="2" max="2" width="35.36328125" customWidth="1"/>
    <col min="3" max="3" width="23.1796875" bestFit="1" customWidth="1"/>
    <col min="4" max="4" width="19.90625" bestFit="1" customWidth="1"/>
    <col min="5" max="5" width="21.08984375" bestFit="1" customWidth="1"/>
    <col min="7" max="7" width="11" bestFit="1" customWidth="1"/>
    <col min="8" max="9" width="11.81640625" bestFit="1" customWidth="1"/>
    <col min="10" max="10" width="12.26953125" bestFit="1" customWidth="1"/>
    <col min="11" max="11" width="12.453125" bestFit="1" customWidth="1"/>
  </cols>
  <sheetData>
    <row r="2" spans="1:11" x14ac:dyDescent="0.35">
      <c r="H2" t="s">
        <v>39</v>
      </c>
      <c r="I2" t="s">
        <v>56</v>
      </c>
      <c r="J2" t="s">
        <v>57</v>
      </c>
      <c r="K2" t="s">
        <v>58</v>
      </c>
    </row>
    <row r="3" spans="1:11" ht="15" thickBot="1" x14ac:dyDescent="0.4">
      <c r="A3" s="5" t="s">
        <v>11</v>
      </c>
      <c r="B3" t="s">
        <v>13</v>
      </c>
      <c r="C3" t="s">
        <v>52</v>
      </c>
      <c r="D3" t="s">
        <v>15</v>
      </c>
      <c r="E3" t="s">
        <v>14</v>
      </c>
      <c r="G3" t="s">
        <v>55</v>
      </c>
      <c r="H3" s="13">
        <v>28250.038292647601</v>
      </c>
      <c r="I3" s="14">
        <v>48.801079828238002</v>
      </c>
      <c r="J3" s="9">
        <v>9.9080109211257792</v>
      </c>
      <c r="K3" s="9">
        <v>-0.83963954173559752</v>
      </c>
    </row>
    <row r="4" spans="1:11" x14ac:dyDescent="0.35">
      <c r="A4" s="6" t="s">
        <v>53</v>
      </c>
      <c r="B4" s="7">
        <v>4478619</v>
      </c>
      <c r="C4" s="7">
        <v>43361</v>
      </c>
      <c r="D4" s="12">
        <v>30721</v>
      </c>
      <c r="E4" s="12">
        <v>295941</v>
      </c>
    </row>
    <row r="5" spans="1:11" x14ac:dyDescent="0.35">
      <c r="A5" s="6" t="s">
        <v>54</v>
      </c>
      <c r="B5" s="7">
        <v>4630232</v>
      </c>
      <c r="C5" s="7">
        <v>24628</v>
      </c>
      <c r="D5" s="12">
        <v>94031</v>
      </c>
      <c r="E5" s="12">
        <v>176790</v>
      </c>
    </row>
    <row r="6" spans="1:11" x14ac:dyDescent="0.35">
      <c r="A6" s="6" t="s">
        <v>12</v>
      </c>
      <c r="B6" s="7">
        <v>9108851</v>
      </c>
      <c r="C6" s="7">
        <v>67989</v>
      </c>
      <c r="D6" s="12">
        <v>124752</v>
      </c>
      <c r="E6" s="12">
        <v>472731</v>
      </c>
      <c r="H6" t="s">
        <v>39</v>
      </c>
      <c r="I6" t="s">
        <v>59</v>
      </c>
      <c r="J6" t="s">
        <v>57</v>
      </c>
      <c r="K6" t="s">
        <v>58</v>
      </c>
    </row>
    <row r="7" spans="1:11" x14ac:dyDescent="0.35">
      <c r="H7">
        <v>28250.038292647601</v>
      </c>
      <c r="I7">
        <f>$D$4*I3</f>
        <v>1499217.9734032997</v>
      </c>
      <c r="J7">
        <f>$E$4*J3</f>
        <v>2932186.660008884</v>
      </c>
      <c r="K7" s="7">
        <f>$C$4*K3</f>
        <v>-36407.610169197244</v>
      </c>
    </row>
    <row r="8" spans="1:11" ht="16" x14ac:dyDescent="0.4">
      <c r="B8" s="17" t="s">
        <v>63</v>
      </c>
      <c r="D8" s="18">
        <f>GETPIVOTDATA("Sum of meta_ad_spent",$A$3,"Years (month_)",2021)*2</f>
        <v>188062</v>
      </c>
      <c r="E8" s="18">
        <f>GETPIVOTDATA("Sum of google_ad_spent",$A$3,"Years (month_)",2021)*2</f>
        <v>353580</v>
      </c>
      <c r="H8">
        <v>28250.038292647601</v>
      </c>
      <c r="I8">
        <f>$D$5*I3</f>
        <v>4588814.3373290477</v>
      </c>
      <c r="J8">
        <f>$E$5*J3</f>
        <v>1751637.2507458264</v>
      </c>
      <c r="K8">
        <f>$C$5*K3</f>
        <v>-20678.642633864296</v>
      </c>
    </row>
    <row r="9" spans="1:11" x14ac:dyDescent="0.35">
      <c r="D9" s="18">
        <f>GETPIVOTDATA("Sum of meta_ad_spent",$A$3,"Years (month_)",2021)+D8</f>
        <v>282093</v>
      </c>
      <c r="E9" s="18">
        <f>GETPIVOTDATA("Sum of google_ad_spent",$A$3,"Years (month_)",2021)+E8</f>
        <v>530370</v>
      </c>
    </row>
    <row r="11" spans="1:11" ht="16" x14ac:dyDescent="0.4">
      <c r="B11" s="17" t="s">
        <v>60</v>
      </c>
      <c r="C11" s="17"/>
      <c r="D11" s="17"/>
      <c r="E11" s="17"/>
      <c r="F11" s="17"/>
    </row>
    <row r="12" spans="1:11" ht="16" x14ac:dyDescent="0.4">
      <c r="B12" s="17" t="s">
        <v>61</v>
      </c>
      <c r="C12" s="17"/>
      <c r="D12" s="17"/>
      <c r="E12" s="17"/>
      <c r="F12" s="17"/>
    </row>
    <row r="13" spans="1:11" ht="16" x14ac:dyDescent="0.4">
      <c r="B13" s="17" t="s">
        <v>62</v>
      </c>
      <c r="C13" s="17"/>
      <c r="D13" s="17"/>
      <c r="E13" s="17"/>
      <c r="F13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8ABD8-BB9C-4ABF-95AA-BF57AE0B95B5}">
  <dimension ref="A3:E40"/>
  <sheetViews>
    <sheetView tabSelected="1" topLeftCell="A2" zoomScale="50" zoomScaleNormal="50" workbookViewId="0">
      <selection activeCell="N27" sqref="N27"/>
    </sheetView>
  </sheetViews>
  <sheetFormatPr defaultRowHeight="14.5" x14ac:dyDescent="0.35"/>
  <cols>
    <col min="1" max="1" width="13.453125" bestFit="1" customWidth="1"/>
    <col min="2" max="2" width="23.1796875" bestFit="1" customWidth="1"/>
    <col min="3" max="3" width="18.90625" bestFit="1" customWidth="1"/>
    <col min="4" max="4" width="19.90625" bestFit="1" customWidth="1"/>
    <col min="5" max="5" width="21.08984375" bestFit="1" customWidth="1"/>
  </cols>
  <sheetData>
    <row r="3" spans="1:5" x14ac:dyDescent="0.35">
      <c r="A3" s="5" t="s">
        <v>11</v>
      </c>
      <c r="B3" t="s">
        <v>52</v>
      </c>
      <c r="C3" t="s">
        <v>13</v>
      </c>
      <c r="D3" t="s">
        <v>15</v>
      </c>
      <c r="E3" t="s">
        <v>14</v>
      </c>
    </row>
    <row r="4" spans="1:5" x14ac:dyDescent="0.35">
      <c r="A4" s="6" t="s">
        <v>16</v>
      </c>
      <c r="B4" s="7">
        <v>5692</v>
      </c>
      <c r="C4" s="7">
        <v>598099</v>
      </c>
      <c r="D4" s="12">
        <v>4665</v>
      </c>
      <c r="E4" s="12">
        <v>30192</v>
      </c>
    </row>
    <row r="5" spans="1:5" x14ac:dyDescent="0.35">
      <c r="A5" s="8">
        <v>43831</v>
      </c>
      <c r="B5" s="7">
        <v>3058</v>
      </c>
      <c r="C5" s="7">
        <v>387401</v>
      </c>
      <c r="D5" s="12"/>
      <c r="E5" s="12">
        <v>15763</v>
      </c>
    </row>
    <row r="6" spans="1:5" x14ac:dyDescent="0.35">
      <c r="A6" s="8">
        <v>44197</v>
      </c>
      <c r="B6" s="7">
        <v>2634</v>
      </c>
      <c r="C6" s="7">
        <v>210698</v>
      </c>
      <c r="D6" s="12">
        <v>4665</v>
      </c>
      <c r="E6" s="12">
        <v>14429</v>
      </c>
    </row>
    <row r="7" spans="1:5" x14ac:dyDescent="0.35">
      <c r="A7" s="6" t="s">
        <v>17</v>
      </c>
      <c r="B7" s="7">
        <v>5728</v>
      </c>
      <c r="C7" s="7">
        <v>426313</v>
      </c>
      <c r="D7" s="12">
        <v>5961</v>
      </c>
      <c r="E7" s="12">
        <v>36146</v>
      </c>
    </row>
    <row r="8" spans="1:5" x14ac:dyDescent="0.35">
      <c r="A8" s="8">
        <v>43862</v>
      </c>
      <c r="B8" s="7">
        <v>3833</v>
      </c>
      <c r="C8" s="7">
        <v>301545</v>
      </c>
      <c r="D8" s="12"/>
      <c r="E8" s="12">
        <v>23764</v>
      </c>
    </row>
    <row r="9" spans="1:5" x14ac:dyDescent="0.35">
      <c r="A9" s="8">
        <v>44228</v>
      </c>
      <c r="B9" s="7">
        <v>1895</v>
      </c>
      <c r="C9" s="7">
        <v>124768</v>
      </c>
      <c r="D9" s="12">
        <v>5961</v>
      </c>
      <c r="E9" s="12">
        <v>12382</v>
      </c>
    </row>
    <row r="10" spans="1:5" x14ac:dyDescent="0.35">
      <c r="A10" s="6" t="s">
        <v>18</v>
      </c>
      <c r="B10" s="7">
        <v>5669</v>
      </c>
      <c r="C10" s="7">
        <v>456256</v>
      </c>
      <c r="D10" s="12">
        <v>4086</v>
      </c>
      <c r="E10" s="12">
        <v>31749</v>
      </c>
    </row>
    <row r="11" spans="1:5" x14ac:dyDescent="0.35">
      <c r="A11" s="8">
        <v>43891</v>
      </c>
      <c r="B11" s="7">
        <v>3629</v>
      </c>
      <c r="C11" s="7">
        <v>301749</v>
      </c>
      <c r="D11" s="12"/>
      <c r="E11" s="12">
        <v>21669</v>
      </c>
    </row>
    <row r="12" spans="1:5" x14ac:dyDescent="0.35">
      <c r="A12" s="8">
        <v>44256</v>
      </c>
      <c r="B12" s="7">
        <v>2040</v>
      </c>
      <c r="C12" s="7">
        <v>154507</v>
      </c>
      <c r="D12" s="12">
        <v>4086</v>
      </c>
      <c r="E12" s="12">
        <v>10080</v>
      </c>
    </row>
    <row r="13" spans="1:5" x14ac:dyDescent="0.35">
      <c r="A13" s="6" t="s">
        <v>22</v>
      </c>
      <c r="B13" s="7">
        <v>5263</v>
      </c>
      <c r="C13" s="7">
        <v>549426</v>
      </c>
      <c r="D13" s="12">
        <v>6878</v>
      </c>
      <c r="E13" s="12">
        <v>35879</v>
      </c>
    </row>
    <row r="14" spans="1:5" x14ac:dyDescent="0.35">
      <c r="A14" s="8">
        <v>43922</v>
      </c>
      <c r="B14" s="7">
        <v>3142</v>
      </c>
      <c r="C14" s="7">
        <v>336895</v>
      </c>
      <c r="D14" s="12"/>
      <c r="E14" s="12">
        <v>19477</v>
      </c>
    </row>
    <row r="15" spans="1:5" x14ac:dyDescent="0.35">
      <c r="A15" s="8">
        <v>44287</v>
      </c>
      <c r="B15" s="7">
        <v>2121</v>
      </c>
      <c r="C15" s="7">
        <v>212531</v>
      </c>
      <c r="D15" s="12">
        <v>6878</v>
      </c>
      <c r="E15" s="12">
        <v>16402</v>
      </c>
    </row>
    <row r="16" spans="1:5" x14ac:dyDescent="0.35">
      <c r="A16" s="6" t="s">
        <v>23</v>
      </c>
      <c r="B16" s="7">
        <v>5275</v>
      </c>
      <c r="C16" s="7">
        <v>1090765</v>
      </c>
      <c r="D16" s="12">
        <v>14186</v>
      </c>
      <c r="E16" s="12">
        <v>54685</v>
      </c>
    </row>
    <row r="17" spans="1:5" x14ac:dyDescent="0.35">
      <c r="A17" s="8">
        <v>43952</v>
      </c>
      <c r="B17" s="7">
        <v>3008</v>
      </c>
      <c r="C17" s="7">
        <v>606343</v>
      </c>
      <c r="D17" s="12"/>
      <c r="E17" s="12">
        <v>31400</v>
      </c>
    </row>
    <row r="18" spans="1:5" x14ac:dyDescent="0.35">
      <c r="A18" s="8">
        <v>44317</v>
      </c>
      <c r="B18" s="7">
        <v>2267</v>
      </c>
      <c r="C18" s="7">
        <v>484422</v>
      </c>
      <c r="D18" s="12">
        <v>14186</v>
      </c>
      <c r="E18" s="12">
        <v>23285</v>
      </c>
    </row>
    <row r="19" spans="1:5" x14ac:dyDescent="0.35">
      <c r="A19" s="6" t="s">
        <v>24</v>
      </c>
      <c r="B19" s="7">
        <v>5534</v>
      </c>
      <c r="C19" s="7">
        <v>998242</v>
      </c>
      <c r="D19" s="12">
        <v>8327</v>
      </c>
      <c r="E19" s="12">
        <v>40657</v>
      </c>
    </row>
    <row r="20" spans="1:5" x14ac:dyDescent="0.35">
      <c r="A20" s="8">
        <v>43983</v>
      </c>
      <c r="B20" s="7">
        <v>3283</v>
      </c>
      <c r="C20" s="7">
        <v>578385</v>
      </c>
      <c r="D20" s="12"/>
      <c r="E20" s="12">
        <v>26602</v>
      </c>
    </row>
    <row r="21" spans="1:5" x14ac:dyDescent="0.35">
      <c r="A21" s="8">
        <v>44348</v>
      </c>
      <c r="B21" s="7">
        <v>2251</v>
      </c>
      <c r="C21" s="7">
        <v>419857</v>
      </c>
      <c r="D21" s="12">
        <v>8327</v>
      </c>
      <c r="E21" s="12">
        <v>14055</v>
      </c>
    </row>
    <row r="22" spans="1:5" x14ac:dyDescent="0.35">
      <c r="A22" s="6" t="s">
        <v>19</v>
      </c>
      <c r="B22" s="7">
        <v>4585</v>
      </c>
      <c r="C22" s="7">
        <v>617849</v>
      </c>
      <c r="D22" s="12">
        <v>8751</v>
      </c>
      <c r="E22" s="12">
        <v>33438</v>
      </c>
    </row>
    <row r="23" spans="1:5" x14ac:dyDescent="0.35">
      <c r="A23" s="8">
        <v>44013</v>
      </c>
      <c r="B23" s="7">
        <v>3482</v>
      </c>
      <c r="C23" s="7">
        <v>389618</v>
      </c>
      <c r="D23" s="12">
        <v>3828</v>
      </c>
      <c r="E23" s="12">
        <v>25104</v>
      </c>
    </row>
    <row r="24" spans="1:5" x14ac:dyDescent="0.35">
      <c r="A24" s="8">
        <v>44378</v>
      </c>
      <c r="B24" s="7">
        <v>1103</v>
      </c>
      <c r="C24" s="7">
        <v>228231</v>
      </c>
      <c r="D24" s="12">
        <v>4923</v>
      </c>
      <c r="E24" s="12">
        <v>8334</v>
      </c>
    </row>
    <row r="25" spans="1:5" x14ac:dyDescent="0.35">
      <c r="A25" s="6" t="s">
        <v>20</v>
      </c>
      <c r="B25" s="7">
        <v>4870</v>
      </c>
      <c r="C25" s="7">
        <v>574817</v>
      </c>
      <c r="D25" s="12">
        <v>9158</v>
      </c>
      <c r="E25" s="12">
        <v>28937</v>
      </c>
    </row>
    <row r="26" spans="1:5" x14ac:dyDescent="0.35">
      <c r="A26" s="8">
        <v>44044</v>
      </c>
      <c r="B26" s="7">
        <v>2815</v>
      </c>
      <c r="C26" s="7">
        <v>288872</v>
      </c>
      <c r="D26" s="12">
        <v>3479</v>
      </c>
      <c r="E26" s="12">
        <v>19474</v>
      </c>
    </row>
    <row r="27" spans="1:5" x14ac:dyDescent="0.35">
      <c r="A27" s="8">
        <v>44409</v>
      </c>
      <c r="B27" s="7">
        <v>2055</v>
      </c>
      <c r="C27" s="7">
        <v>285945</v>
      </c>
      <c r="D27" s="12">
        <v>5679</v>
      </c>
      <c r="E27" s="12">
        <v>9463</v>
      </c>
    </row>
    <row r="28" spans="1:5" x14ac:dyDescent="0.35">
      <c r="A28" s="6" t="s">
        <v>21</v>
      </c>
      <c r="B28" s="7">
        <v>5954</v>
      </c>
      <c r="C28" s="7">
        <v>648283</v>
      </c>
      <c r="D28" s="12">
        <v>13760</v>
      </c>
      <c r="E28" s="12">
        <v>31514</v>
      </c>
    </row>
    <row r="29" spans="1:5" x14ac:dyDescent="0.35">
      <c r="A29" s="8">
        <v>44075</v>
      </c>
      <c r="B29" s="7">
        <v>3210</v>
      </c>
      <c r="C29" s="7">
        <v>283233</v>
      </c>
      <c r="D29" s="12">
        <v>5098</v>
      </c>
      <c r="E29" s="12">
        <v>20967</v>
      </c>
    </row>
    <row r="30" spans="1:5" x14ac:dyDescent="0.35">
      <c r="A30" s="8">
        <v>44440</v>
      </c>
      <c r="B30" s="7">
        <v>2744</v>
      </c>
      <c r="C30" s="7">
        <v>365050</v>
      </c>
      <c r="D30" s="12">
        <v>8662</v>
      </c>
      <c r="E30" s="12">
        <v>10547</v>
      </c>
    </row>
    <row r="31" spans="1:5" x14ac:dyDescent="0.35">
      <c r="A31" s="6" t="s">
        <v>25</v>
      </c>
      <c r="B31" s="7">
        <v>4471</v>
      </c>
      <c r="C31" s="7">
        <v>712308</v>
      </c>
      <c r="D31" s="12">
        <v>11556</v>
      </c>
      <c r="E31" s="12">
        <v>37093</v>
      </c>
    </row>
    <row r="32" spans="1:5" x14ac:dyDescent="0.35">
      <c r="A32" s="8">
        <v>44105</v>
      </c>
      <c r="B32" s="7">
        <v>3213</v>
      </c>
      <c r="C32" s="7">
        <v>276783</v>
      </c>
      <c r="D32" s="12">
        <v>4474</v>
      </c>
      <c r="E32" s="12">
        <v>24181</v>
      </c>
    </row>
    <row r="33" spans="1:5" x14ac:dyDescent="0.35">
      <c r="A33" s="8">
        <v>44470</v>
      </c>
      <c r="B33" s="7">
        <v>1258</v>
      </c>
      <c r="C33" s="7">
        <v>435525</v>
      </c>
      <c r="D33" s="12">
        <v>7082</v>
      </c>
      <c r="E33" s="12">
        <v>12912</v>
      </c>
    </row>
    <row r="34" spans="1:5" x14ac:dyDescent="0.35">
      <c r="A34" s="6" t="s">
        <v>26</v>
      </c>
      <c r="B34" s="7">
        <v>9702</v>
      </c>
      <c r="C34" s="7">
        <v>1208307</v>
      </c>
      <c r="D34" s="12">
        <v>19743</v>
      </c>
      <c r="E34" s="12">
        <v>64413</v>
      </c>
    </row>
    <row r="35" spans="1:5" x14ac:dyDescent="0.35">
      <c r="A35" s="8">
        <v>44136</v>
      </c>
      <c r="B35" s="7">
        <v>6995</v>
      </c>
      <c r="C35" s="7">
        <v>403894</v>
      </c>
      <c r="D35" s="12">
        <v>6849</v>
      </c>
      <c r="E35" s="12">
        <v>38857</v>
      </c>
    </row>
    <row r="36" spans="1:5" x14ac:dyDescent="0.35">
      <c r="A36" s="8">
        <v>44501</v>
      </c>
      <c r="B36" s="7">
        <v>2707</v>
      </c>
      <c r="C36" s="7">
        <v>804413</v>
      </c>
      <c r="D36" s="12">
        <v>12894</v>
      </c>
      <c r="E36" s="12">
        <v>25556</v>
      </c>
    </row>
    <row r="37" spans="1:5" x14ac:dyDescent="0.35">
      <c r="A37" s="6" t="s">
        <v>27</v>
      </c>
      <c r="B37" s="7">
        <v>5246</v>
      </c>
      <c r="C37" s="7">
        <v>1228186</v>
      </c>
      <c r="D37" s="12">
        <v>17681</v>
      </c>
      <c r="E37" s="12">
        <v>48028</v>
      </c>
    </row>
    <row r="38" spans="1:5" x14ac:dyDescent="0.35">
      <c r="A38" s="8">
        <v>44166</v>
      </c>
      <c r="B38" s="7">
        <v>3693</v>
      </c>
      <c r="C38" s="7">
        <v>323901</v>
      </c>
      <c r="D38" s="12">
        <v>6993</v>
      </c>
      <c r="E38" s="12">
        <v>28683</v>
      </c>
    </row>
    <row r="39" spans="1:5" x14ac:dyDescent="0.35">
      <c r="A39" s="8">
        <v>44531</v>
      </c>
      <c r="B39" s="7">
        <v>1553</v>
      </c>
      <c r="C39" s="7">
        <v>904285</v>
      </c>
      <c r="D39" s="12">
        <v>10688</v>
      </c>
      <c r="E39" s="12">
        <v>19345</v>
      </c>
    </row>
    <row r="40" spans="1:5" x14ac:dyDescent="0.35">
      <c r="A40" s="6" t="s">
        <v>12</v>
      </c>
      <c r="B40" s="7">
        <v>67989</v>
      </c>
      <c r="C40" s="7">
        <v>9108851</v>
      </c>
      <c r="D40" s="12">
        <v>124752</v>
      </c>
      <c r="E40" s="12">
        <v>472731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Google Ad Regression Output</vt:lpstr>
      <vt:lpstr>Correlation analysis</vt:lpstr>
      <vt:lpstr>RTB Regression Output</vt:lpstr>
      <vt:lpstr>Meta Regression Output</vt:lpstr>
      <vt:lpstr>What if Analysis</vt:lpstr>
      <vt:lpstr>Pivot Table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shravya nallamilli</cp:lastModifiedBy>
  <dcterms:created xsi:type="dcterms:W3CDTF">2025-01-16T18:30:11Z</dcterms:created>
  <dcterms:modified xsi:type="dcterms:W3CDTF">2025-01-16T20:30:50Z</dcterms:modified>
</cp:coreProperties>
</file>