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277" activeTab="1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<sst xmlns="http://schemas.openxmlformats.org/spreadsheetml/2006/main" count="56" uniqueCount="27">
  <si>
    <t>Chip parameters</t>
  </si>
  <si>
    <t>Setting</t>
  </si>
  <si>
    <t>Comment</t>
  </si>
  <si>
    <t>PulsesPerStep</t>
  </si>
  <si>
    <t>Iterations</t>
  </si>
  <si>
    <t>DacMin</t>
  </si>
  <si>
    <t>DacMax</t>
  </si>
  <si>
    <t>DacStep</t>
  </si>
  <si>
    <t>Chip register trx_dac_step_clog2</t>
  </si>
  <si>
    <t>PRF Div</t>
  </si>
  <si>
    <t>Chip register trx_clocks_per_pulse</t>
  </si>
  <si>
    <t>DAC Settle</t>
  </si>
  <si>
    <t>rx_mframes</t>
  </si>
  <si>
    <t>trx_backend_clk_prescale</t>
  </si>
  <si>
    <t>Frame rate (fps)</t>
  </si>
  <si>
    <t>Backend processing clocks</t>
  </si>
  <si>
    <t>trx_backend_clk frequency (MHz)</t>
  </si>
  <si>
    <t>Backend processing time (µs)</t>
  </si>
  <si>
    <t>PRF(MHz)</t>
  </si>
  <si>
    <t>Clocks per step</t>
  </si>
  <si>
    <t>Steps per iteration</t>
  </si>
  <si>
    <t>Clocks per iteration</t>
  </si>
  <si>
    <t>Frame interval (ms)</t>
  </si>
  <si>
    <t>Total frame time (ms)</t>
  </si>
  <si>
    <t>X4 max FPS (Hz)</t>
  </si>
  <si>
    <t>X4 duty cycle (%)</t>
  </si>
  <si>
    <t>X4 idle time (ms)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</si>
</sst>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4"/>
      <name val="Calibri"/>
      <charset val="134"/>
      <scheme val="minor"/>
    </font>
    <font>
      <b/>
      <sz val="11"/>
      <color theme="4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24">
    <border>
      <left/>
      <right/>
      <top/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double">
        <color auto="true"/>
      </bottom>
      <diagonal/>
    </border>
    <border>
      <left style="thin">
        <color auto="true"/>
      </left>
      <right/>
      <top/>
      <bottom style="double">
        <color auto="true"/>
      </bottom>
      <diagonal/>
    </border>
    <border>
      <left/>
      <right/>
      <top/>
      <bottom style="double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/>
      <top style="double">
        <color auto="true"/>
      </top>
      <bottom/>
      <diagonal/>
    </border>
    <border>
      <left style="thin">
        <color auto="true"/>
      </left>
      <right/>
      <top/>
      <bottom/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 style="thin">
        <color auto="true"/>
      </right>
      <top/>
      <bottom/>
      <diagonal/>
    </border>
    <border>
      <left style="thin">
        <color auto="true"/>
      </left>
      <right style="thin">
        <color auto="true"/>
      </right>
      <top/>
      <bottom style="medium">
        <color auto="true"/>
      </bottom>
      <diagonal/>
    </border>
    <border>
      <left style="thin">
        <color auto="true"/>
      </left>
      <right/>
      <top/>
      <bottom style="medium">
        <color auto="true"/>
      </bottom>
      <diagonal/>
    </border>
    <border>
      <left/>
      <right/>
      <top/>
      <bottom style="medium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3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7" fillId="32" borderId="0" applyNumberFormat="false" applyBorder="false" applyAlignment="false" applyProtection="false">
      <alignment vertical="center"/>
    </xf>
    <xf numFmtId="0" fontId="7" fillId="31" borderId="0" applyNumberFormat="false" applyBorder="false" applyAlignment="false" applyProtection="false">
      <alignment vertical="center"/>
    </xf>
    <xf numFmtId="0" fontId="6" fillId="28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7" fillId="25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4" fillId="0" borderId="22" applyNumberFormat="false" applyFill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7" fillId="9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7" fillId="26" borderId="0" applyNumberFormat="false" applyBorder="false" applyAlignment="false" applyProtection="false">
      <alignment vertical="center"/>
    </xf>
    <xf numFmtId="0" fontId="7" fillId="18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6" fillId="17" borderId="0" applyNumberFormat="false" applyBorder="false" applyAlignment="false" applyProtection="false">
      <alignment vertical="center"/>
    </xf>
    <xf numFmtId="0" fontId="6" fillId="16" borderId="0" applyNumberFormat="false" applyBorder="false" applyAlignment="false" applyProtection="false">
      <alignment vertical="center"/>
    </xf>
    <xf numFmtId="0" fontId="10" fillId="7" borderId="0" applyNumberFormat="false" applyBorder="false" applyAlignment="false" applyProtection="false">
      <alignment vertical="center"/>
    </xf>
    <xf numFmtId="0" fontId="7" fillId="15" borderId="0" applyNumberFormat="false" applyBorder="false" applyAlignment="false" applyProtection="false">
      <alignment vertical="center"/>
    </xf>
    <xf numFmtId="0" fontId="12" fillId="0" borderId="20" applyNumberFormat="false" applyFill="false" applyAlignment="false" applyProtection="false">
      <alignment vertical="center"/>
    </xf>
    <xf numFmtId="0" fontId="21" fillId="23" borderId="2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7" fillId="11" borderId="0" applyNumberFormat="false" applyBorder="false" applyAlignment="false" applyProtection="false">
      <alignment vertical="center"/>
    </xf>
    <xf numFmtId="0" fontId="0" fillId="4" borderId="17" applyNumberFormat="false" applyFont="false" applyAlignment="false" applyProtection="false">
      <alignment vertical="center"/>
    </xf>
    <xf numFmtId="0" fontId="11" fillId="8" borderId="19" applyNumberFormat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18" fillId="23" borderId="19" applyNumberFormat="false" applyAlignment="false" applyProtection="false">
      <alignment vertical="center"/>
    </xf>
    <xf numFmtId="0" fontId="19" fillId="27" borderId="0" applyNumberFormat="false" applyBorder="false" applyAlignment="false" applyProtection="false">
      <alignment vertical="center"/>
    </xf>
    <xf numFmtId="0" fontId="9" fillId="0" borderId="18" applyNumberFormat="false" applyFill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5" fillId="0" borderId="16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7" fillId="5" borderId="0" applyNumberFormat="false" applyBorder="false" applyAlignment="false" applyProtection="false">
      <alignment vertical="center"/>
    </xf>
    <xf numFmtId="0" fontId="22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6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3" fillId="13" borderId="21" applyNumberFormat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21">
    <xf numFmtId="0" fontId="0" fillId="0" borderId="0" xfId="0"/>
    <xf numFmtId="0" fontId="1" fillId="0" borderId="1" xfId="0" applyFont="true" applyBorder="true"/>
    <xf numFmtId="0" fontId="1" fillId="0" borderId="2" xfId="0" applyFont="true" applyBorder="true"/>
    <xf numFmtId="0" fontId="1" fillId="0" borderId="3" xfId="0" applyFont="true" applyBorder="true"/>
    <xf numFmtId="0" fontId="0" fillId="2" borderId="4" xfId="0" applyFill="true" applyBorder="true"/>
    <xf numFmtId="0" fontId="0" fillId="0" borderId="0" xfId="0" applyBorder="true"/>
    <xf numFmtId="0" fontId="0" fillId="0" borderId="0" xfId="0" applyFill="true" applyBorder="true"/>
    <xf numFmtId="0" fontId="0" fillId="2" borderId="5" xfId="0" applyFill="true" applyBorder="true"/>
    <xf numFmtId="0" fontId="0" fillId="0" borderId="6" xfId="0" applyBorder="true"/>
    <xf numFmtId="0" fontId="0" fillId="0" borderId="7" xfId="0" applyBorder="true"/>
    <xf numFmtId="0" fontId="0" fillId="2" borderId="8" xfId="0" applyFill="true" applyBorder="true"/>
    <xf numFmtId="0" fontId="2" fillId="0" borderId="9" xfId="0" applyFont="true" applyBorder="true"/>
    <xf numFmtId="0" fontId="2" fillId="0" borderId="10" xfId="0" applyFont="true" applyBorder="true"/>
    <xf numFmtId="0" fontId="0" fillId="2" borderId="11" xfId="0" applyFill="true" applyBorder="true"/>
    <xf numFmtId="0" fontId="0" fillId="2" borderId="12" xfId="0" applyFill="true" applyBorder="true"/>
    <xf numFmtId="0" fontId="1" fillId="2" borderId="4" xfId="0" applyFont="true" applyFill="true" applyBorder="true"/>
    <xf numFmtId="0" fontId="3" fillId="0" borderId="10" xfId="0" applyFont="true" applyBorder="true"/>
    <xf numFmtId="0" fontId="3" fillId="0" borderId="0" xfId="0" applyFont="true"/>
    <xf numFmtId="0" fontId="1" fillId="2" borderId="13" xfId="0" applyFont="true" applyFill="true" applyBorder="true"/>
    <xf numFmtId="0" fontId="3" fillId="0" borderId="14" xfId="0" applyFont="true" applyBorder="true"/>
    <xf numFmtId="0" fontId="3" fillId="0" borderId="15" xfId="0" applyFont="true" applyBorder="true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workbookViewId="0">
      <selection activeCell="B39" sqref="B39"/>
    </sheetView>
  </sheetViews>
  <sheetFormatPr defaultColWidth="8.82962962962963" defaultRowHeight="14.25" outlineLevelCol="2"/>
  <cols>
    <col min="1" max="1" width="32.3333333333333" customWidth="true"/>
    <col min="2" max="2" width="14.5037037037037" customWidth="true"/>
    <col min="3" max="3" width="34.1703703703704" customWidth="true"/>
  </cols>
  <sheetData>
    <row r="1" spans="1:3">
      <c r="A1" s="1" t="s">
        <v>0</v>
      </c>
      <c r="B1" s="2" t="s">
        <v>1</v>
      </c>
      <c r="C1" s="3" t="s">
        <v>2</v>
      </c>
    </row>
    <row r="2" spans="1:2">
      <c r="A2" s="4" t="s">
        <v>3</v>
      </c>
      <c r="B2" s="5">
        <v>140</v>
      </c>
    </row>
    <row r="3" spans="1:2">
      <c r="A3" s="4" t="s">
        <v>4</v>
      </c>
      <c r="B3" s="5">
        <v>16</v>
      </c>
    </row>
    <row r="4" spans="1:2">
      <c r="A4" s="4" t="s">
        <v>5</v>
      </c>
      <c r="B4" s="5">
        <v>949</v>
      </c>
    </row>
    <row r="5" spans="1:2">
      <c r="A5" s="4" t="s">
        <v>6</v>
      </c>
      <c r="B5" s="5">
        <v>1100</v>
      </c>
    </row>
    <row r="6" spans="1:3">
      <c r="A6" s="4" t="s">
        <v>7</v>
      </c>
      <c r="B6" s="5">
        <v>1</v>
      </c>
      <c r="C6" t="s">
        <v>8</v>
      </c>
    </row>
    <row r="7" spans="1:3">
      <c r="A7" s="4" t="s">
        <v>9</v>
      </c>
      <c r="B7" s="5">
        <v>16</v>
      </c>
      <c r="C7" t="s">
        <v>10</v>
      </c>
    </row>
    <row r="8" spans="1:3">
      <c r="A8" s="4" t="s">
        <v>11</v>
      </c>
      <c r="B8" s="5">
        <v>1</v>
      </c>
      <c r="C8" t="s">
        <v>8</v>
      </c>
    </row>
    <row r="9" spans="1:2">
      <c r="A9" s="4" t="s">
        <v>12</v>
      </c>
      <c r="B9" s="6">
        <v>128</v>
      </c>
    </row>
    <row r="10" spans="1:2">
      <c r="A10" s="4" t="s">
        <v>13</v>
      </c>
      <c r="B10" s="6">
        <v>1</v>
      </c>
    </row>
    <row r="11" ht="15" spans="1:3">
      <c r="A11" s="7" t="s">
        <v>14</v>
      </c>
      <c r="B11" s="8">
        <v>40</v>
      </c>
      <c r="C11" s="9"/>
    </row>
    <row r="12" ht="15" spans="1:2">
      <c r="A12" s="10" t="s">
        <v>15</v>
      </c>
      <c r="B12" s="11">
        <f>B9*3+1</f>
        <v>385</v>
      </c>
    </row>
    <row r="13" spans="1:2">
      <c r="A13" s="10" t="s">
        <v>16</v>
      </c>
      <c r="B13" s="12">
        <f>243/4/B10</f>
        <v>60.75</v>
      </c>
    </row>
    <row r="14" spans="1:2">
      <c r="A14" s="10" t="s">
        <v>17</v>
      </c>
      <c r="B14" s="12">
        <f>B12/B13</f>
        <v>6.33744855967078</v>
      </c>
    </row>
    <row r="15" spans="1:2">
      <c r="A15" s="13" t="s">
        <v>18</v>
      </c>
      <c r="B15" s="12">
        <f>243/B7</f>
        <v>15.1875</v>
      </c>
    </row>
    <row r="16" spans="1:2">
      <c r="A16" s="4" t="s">
        <v>19</v>
      </c>
      <c r="B16" s="12">
        <f>B2*B7+B8</f>
        <v>2241</v>
      </c>
    </row>
    <row r="17" spans="1:2">
      <c r="A17" s="4" t="s">
        <v>20</v>
      </c>
      <c r="B17" s="12">
        <f>FLOOR((B5-B4)/B6,1)+1</f>
        <v>152</v>
      </c>
    </row>
    <row r="18" spans="1:2">
      <c r="A18" s="4" t="s">
        <v>21</v>
      </c>
      <c r="B18" s="12">
        <f>B16*B17*B3</f>
        <v>5450112</v>
      </c>
    </row>
    <row r="19" spans="1:2">
      <c r="A19" s="14" t="s">
        <v>22</v>
      </c>
      <c r="B19" s="12">
        <f>1000/B11</f>
        <v>25</v>
      </c>
    </row>
    <row r="20" spans="1:2">
      <c r="A20" s="15" t="s">
        <v>23</v>
      </c>
      <c r="B20" s="16">
        <f>(B14+B18/243)/1000</f>
        <v>22.4347818930041</v>
      </c>
    </row>
    <row r="21" spans="1:2">
      <c r="A21" s="15" t="s">
        <v>24</v>
      </c>
      <c r="B21" s="17">
        <f>1000/B20</f>
        <v>44.5736448327956</v>
      </c>
    </row>
    <row r="22" spans="1:2">
      <c r="A22" s="15" t="s">
        <v>25</v>
      </c>
      <c r="B22" s="16">
        <f>100*B20*0.001/(1/B11)</f>
        <v>89.7391275720165</v>
      </c>
    </row>
    <row r="23" ht="15" spans="1:3">
      <c r="A23" s="18" t="s">
        <v>26</v>
      </c>
      <c r="B23" s="19">
        <f>B19-B20</f>
        <v>2.56521810699588</v>
      </c>
      <c r="C23" s="20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3"/>
  <sheetViews>
    <sheetView tabSelected="1" zoomScale="115" zoomScaleNormal="115" workbookViewId="0">
      <selection activeCell="C13" sqref="C13"/>
    </sheetView>
  </sheetViews>
  <sheetFormatPr defaultColWidth="8.82962962962963" defaultRowHeight="14.25" outlineLevelCol="2"/>
  <cols>
    <col min="1" max="1" width="32.3333333333333" customWidth="true"/>
    <col min="2" max="2" width="14.5037037037037" customWidth="true"/>
    <col min="3" max="3" width="34.1703703703704" customWidth="true"/>
  </cols>
  <sheetData>
    <row r="1" spans="1:3">
      <c r="A1" s="1" t="s">
        <v>0</v>
      </c>
      <c r="B1" s="2" t="s">
        <v>1</v>
      </c>
      <c r="C1" s="3" t="s">
        <v>2</v>
      </c>
    </row>
    <row r="2" customFormat="true" spans="1:2">
      <c r="A2" s="4" t="s">
        <v>3</v>
      </c>
      <c r="B2" s="5">
        <v>300</v>
      </c>
    </row>
    <row r="3" customFormat="true" spans="1:2">
      <c r="A3" s="4" t="s">
        <v>4</v>
      </c>
      <c r="B3" s="5">
        <v>30</v>
      </c>
    </row>
    <row r="4" customFormat="true" spans="1:2">
      <c r="A4" s="4" t="s">
        <v>5</v>
      </c>
      <c r="B4" s="5">
        <v>949</v>
      </c>
    </row>
    <row r="5" customFormat="true" spans="1:2">
      <c r="A5" s="4" t="s">
        <v>6</v>
      </c>
      <c r="B5" s="5">
        <v>1100</v>
      </c>
    </row>
    <row r="6" spans="1:3">
      <c r="A6" s="4" t="s">
        <v>7</v>
      </c>
      <c r="B6" s="5">
        <v>1</v>
      </c>
      <c r="C6" t="s">
        <v>8</v>
      </c>
    </row>
    <row r="7" spans="1:3">
      <c r="A7" s="4" t="s">
        <v>9</v>
      </c>
      <c r="B7" s="5">
        <v>16</v>
      </c>
      <c r="C7" t="s">
        <v>10</v>
      </c>
    </row>
    <row r="8" spans="1:3">
      <c r="A8" s="4" t="s">
        <v>11</v>
      </c>
      <c r="B8" s="5">
        <v>1</v>
      </c>
      <c r="C8" t="s">
        <v>8</v>
      </c>
    </row>
    <row r="9" customFormat="true" spans="1:2">
      <c r="A9" s="4" t="s">
        <v>12</v>
      </c>
      <c r="B9" s="6">
        <v>128</v>
      </c>
    </row>
    <row r="10" customFormat="true" spans="1:2">
      <c r="A10" s="4" t="s">
        <v>13</v>
      </c>
      <c r="B10" s="6">
        <v>1</v>
      </c>
    </row>
    <row r="11" ht="15" spans="1:3">
      <c r="A11" s="7" t="s">
        <v>14</v>
      </c>
      <c r="B11" s="8">
        <v>10</v>
      </c>
      <c r="C11" s="9"/>
    </row>
    <row r="12" customFormat="true" ht="15" spans="1:2">
      <c r="A12" s="10" t="s">
        <v>15</v>
      </c>
      <c r="B12" s="11">
        <f>B9*3+1</f>
        <v>385</v>
      </c>
    </row>
    <row r="13" customFormat="true" spans="1:2">
      <c r="A13" s="10" t="s">
        <v>16</v>
      </c>
      <c r="B13" s="12">
        <f>243/4/B10</f>
        <v>60.75</v>
      </c>
    </row>
    <row r="14" customFormat="true" spans="1:2">
      <c r="A14" s="10" t="s">
        <v>17</v>
      </c>
      <c r="B14" s="12">
        <f>B12/B13</f>
        <v>6.33744855967078</v>
      </c>
    </row>
    <row r="15" customFormat="true" spans="1:2">
      <c r="A15" s="13" t="s">
        <v>18</v>
      </c>
      <c r="B15" s="12">
        <f>243/B7</f>
        <v>15.1875</v>
      </c>
    </row>
    <row r="16" customFormat="true" spans="1:2">
      <c r="A16" s="4" t="s">
        <v>19</v>
      </c>
      <c r="B16" s="12">
        <f>B2*B7+B8</f>
        <v>4801</v>
      </c>
    </row>
    <row r="17" customFormat="true" spans="1:2">
      <c r="A17" s="4" t="s">
        <v>20</v>
      </c>
      <c r="B17" s="12">
        <f>FLOOR((B5-B4)/B6,1)+1</f>
        <v>152</v>
      </c>
    </row>
    <row r="18" customFormat="true" spans="1:2">
      <c r="A18" s="4" t="s">
        <v>21</v>
      </c>
      <c r="B18" s="12">
        <f>B16*B17*B3</f>
        <v>21892560</v>
      </c>
    </row>
    <row r="19" customFormat="true" spans="1:2">
      <c r="A19" s="14" t="s">
        <v>22</v>
      </c>
      <c r="B19" s="12">
        <f>1000/B11</f>
        <v>100</v>
      </c>
    </row>
    <row r="20" customFormat="true" spans="1:2">
      <c r="A20" s="15" t="s">
        <v>23</v>
      </c>
      <c r="B20" s="16">
        <f>(B14+B18/243)/1000</f>
        <v>90.0991769547325</v>
      </c>
    </row>
    <row r="21" customFormat="true" spans="1:2">
      <c r="A21" s="15" t="s">
        <v>24</v>
      </c>
      <c r="B21" s="17">
        <f>1000/B20</f>
        <v>11.0988805203228</v>
      </c>
    </row>
    <row r="22" customFormat="true" spans="1:2">
      <c r="A22" s="15" t="s">
        <v>25</v>
      </c>
      <c r="B22" s="16">
        <f>100*B20*0.001/(1/B11)</f>
        <v>90.0991769547325</v>
      </c>
    </row>
    <row r="23" ht="15" spans="1:3">
      <c r="A23" s="18" t="s">
        <v>26</v>
      </c>
      <c r="B23" s="19">
        <f>B19-B20</f>
        <v>9.90082304526749</v>
      </c>
      <c r="C23" s="20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ziqi</cp:lastModifiedBy>
  <dcterms:created xsi:type="dcterms:W3CDTF">2017-07-26T08:37:00Z</dcterms:created>
  <dcterms:modified xsi:type="dcterms:W3CDTF">2023-10-18T18:01:59Z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