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jitverma/Mercer/"/>
    </mc:Choice>
  </mc:AlternateContent>
  <xr:revisionPtr revIDLastSave="0" documentId="13_ncr:1_{0C5C6FAC-04D5-3C48-82DB-382A07FFDD40}" xr6:coauthVersionLast="47" xr6:coauthVersionMax="47" xr10:uidLastSave="{00000000-0000-0000-0000-000000000000}"/>
  <bookViews>
    <workbookView xWindow="0" yWindow="0" windowWidth="28800" windowHeight="18000" xr2:uid="{3BD7464C-2219-DD4B-AFC8-10D9ABFF4F7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32" i="1"/>
  <c r="B31" i="1"/>
  <c r="B30" i="1"/>
  <c r="B29" i="1"/>
  <c r="B28" i="1"/>
  <c r="B27" i="1"/>
  <c r="B26" i="1"/>
  <c r="B25" i="1"/>
  <c r="H24" i="1"/>
  <c r="B24" i="1"/>
  <c r="H23" i="1"/>
  <c r="B23" i="1"/>
  <c r="H22" i="1"/>
  <c r="B22" i="1"/>
  <c r="H21" i="1"/>
  <c r="B21" i="1"/>
  <c r="H20" i="1"/>
  <c r="B20" i="1"/>
  <c r="H19" i="1"/>
  <c r="F19" i="1"/>
  <c r="B19" i="1"/>
  <c r="H18" i="1"/>
  <c r="F18" i="1"/>
  <c r="B18" i="1"/>
  <c r="H17" i="1"/>
  <c r="F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5" i="1"/>
  <c r="H2" i="1" s="1"/>
  <c r="K4" i="1"/>
  <c r="J4" i="1"/>
  <c r="I4" i="1"/>
  <c r="M3" i="1"/>
  <c r="M4" i="1" s="1"/>
  <c r="L3" i="1"/>
  <c r="L4" i="1" s="1"/>
  <c r="K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G2" i="1"/>
  <c r="F2" i="1"/>
  <c r="E2" i="1"/>
  <c r="D2" i="1"/>
  <c r="C2" i="1"/>
  <c r="N3" i="1" l="1"/>
  <c r="O3" i="1" l="1"/>
  <c r="N4" i="1"/>
  <c r="P3" i="1" l="1"/>
  <c r="O4" i="1"/>
  <c r="Q3" i="1" l="1"/>
  <c r="P4" i="1"/>
  <c r="R3" i="1" l="1"/>
  <c r="Q4" i="1"/>
  <c r="S3" i="1" l="1"/>
  <c r="R4" i="1"/>
  <c r="T3" i="1" l="1"/>
  <c r="S4" i="1"/>
  <c r="T4" i="1" l="1"/>
  <c r="U3" i="1"/>
  <c r="U4" i="1" l="1"/>
  <c r="V3" i="1"/>
  <c r="V4" i="1" l="1"/>
  <c r="W3" i="1"/>
  <c r="W4" i="1" s="1"/>
</calcChain>
</file>

<file path=xl/sharedStrings.xml><?xml version="1.0" encoding="utf-8"?>
<sst xmlns="http://schemas.openxmlformats.org/spreadsheetml/2006/main" count="8" uniqueCount="8">
  <si>
    <t>Allocation Total</t>
  </si>
  <si>
    <t>Portfolio Names-&gt;</t>
  </si>
  <si>
    <t>Unconstrained Growth</t>
  </si>
  <si>
    <t>Constrained Growth</t>
  </si>
  <si>
    <t>Balanced Unconstrained</t>
  </si>
  <si>
    <t>Balanced Constrained</t>
  </si>
  <si>
    <t>Traditional</t>
  </si>
  <si>
    <t>Sample 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</si>
</sst>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3" borderId="4" xfId="0" applyFill="1" applyBorder="1"/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2" fillId="0" borderId="9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3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ations and Results"/>
      <sheetName val="CMA"/>
      <sheetName val="CC Scen"/>
      <sheetName val="Setup"/>
    </sheetNames>
    <sheetDataSet>
      <sheetData sheetId="0"/>
      <sheetData sheetId="1"/>
      <sheetData sheetId="2"/>
      <sheetData sheetId="3">
        <row r="3">
          <cell r="B3" t="str">
            <v>Private Equity - Total</v>
          </cell>
        </row>
        <row r="4">
          <cell r="B4" t="str">
            <v>Global Developed Large Cap Unhedged</v>
          </cell>
        </row>
        <row r="5">
          <cell r="B5" t="str">
            <v>Global Defensive Equity Unhedged</v>
          </cell>
        </row>
        <row r="6">
          <cell r="B6" t="str">
            <v>Emerging Markets Equity Unhedged</v>
          </cell>
        </row>
        <row r="7">
          <cell r="B7" t="str">
            <v>US Small Cap Equity</v>
          </cell>
        </row>
        <row r="8">
          <cell r="B8" t="str">
            <v>Non-US Developed Small Cap Equity Unhedged</v>
          </cell>
        </row>
        <row r="9">
          <cell r="B9" t="str">
            <v>Global AC All Cap Equity Unhedged</v>
          </cell>
        </row>
        <row r="10">
          <cell r="B10" t="str">
            <v>Global Real Estate - REITS</v>
          </cell>
        </row>
        <row r="11">
          <cell r="B11" t="str">
            <v>US Real Estate - Core</v>
          </cell>
        </row>
        <row r="12">
          <cell r="B12" t="str">
            <v>Infrastructure - Core</v>
          </cell>
        </row>
        <row r="13">
          <cell r="B13" t="str">
            <v>Diversified Hedge Funds</v>
          </cell>
        </row>
        <row r="14">
          <cell r="B14" t="str">
            <v>Private Debt</v>
          </cell>
        </row>
        <row r="15">
          <cell r="B15" t="str">
            <v>EM Govt FI - Local Currency</v>
          </cell>
        </row>
        <row r="16">
          <cell r="B16" t="str">
            <v>Multi- Asset Credit</v>
          </cell>
        </row>
        <row r="17">
          <cell r="B17" t="str">
            <v>US Mortgage-Backed FI</v>
          </cell>
        </row>
        <row r="18">
          <cell r="B18" t="str">
            <v>US Aggregate FI</v>
          </cell>
        </row>
        <row r="19">
          <cell r="B19" t="str">
            <v xml:space="preserve">Global Broad FI Hedged </v>
          </cell>
        </row>
        <row r="20">
          <cell r="B20" t="str">
            <v>US Government FI</v>
          </cell>
        </row>
        <row r="21">
          <cell r="B21" t="str">
            <v>US Inflation Indexed FI</v>
          </cell>
        </row>
        <row r="22">
          <cell r="B22" t="str">
            <v>US Cash</v>
          </cell>
        </row>
        <row r="23">
          <cell r="B23" t="str">
            <v>Natural Resource Stocks - Private</v>
          </cell>
        </row>
        <row r="24">
          <cell r="B24" t="str">
            <v>MLPs</v>
          </cell>
        </row>
        <row r="25">
          <cell r="B25" t="str">
            <v>US Long G/C FI</v>
          </cell>
        </row>
        <row r="26">
          <cell r="B26" t="str">
            <v>US Long G/C FI (Downgrade Tolerant)</v>
          </cell>
        </row>
        <row r="27">
          <cell r="B27" t="str">
            <v>Commercial Mortgage Loans</v>
          </cell>
        </row>
        <row r="28">
          <cell r="B28" t="str">
            <v>Idiosyncratic Multi-Asset</v>
          </cell>
        </row>
        <row r="29">
          <cell r="B29" t="str">
            <v>Infrastructure - Value Added</v>
          </cell>
        </row>
        <row r="30">
          <cell r="B30" t="str">
            <v>Gold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A78B-DE5E-F341-901B-96676B1FEE66}">
  <dimension ref="A1:W32"/>
  <sheetViews>
    <sheetView tabSelected="1" workbookViewId="0">
      <selection activeCell="C34" sqref="C34"/>
    </sheetView>
  </sheetViews>
  <sheetFormatPr baseColWidth="10" defaultRowHeight="16" x14ac:dyDescent="0.2"/>
  <cols>
    <col min="1" max="1" width="3.1640625" bestFit="1" customWidth="1"/>
    <col min="2" max="2" width="40.33203125" bestFit="1" customWidth="1"/>
    <col min="3" max="3" width="10.5" bestFit="1" customWidth="1"/>
    <col min="4" max="6" width="10" bestFit="1" customWidth="1"/>
    <col min="7" max="7" width="9.83203125" bestFit="1" customWidth="1"/>
    <col min="8" max="8" width="10.5" bestFit="1" customWidth="1"/>
    <col min="9" max="11" width="9.5" bestFit="1" customWidth="1"/>
    <col min="12" max="23" width="10.5" bestFit="1" customWidth="1"/>
  </cols>
  <sheetData>
    <row r="1" spans="1:23" ht="17" thickBot="1" x14ac:dyDescent="0.25">
      <c r="B1" s="20"/>
      <c r="C1" s="21"/>
      <c r="D1" s="21"/>
      <c r="E1" s="21"/>
      <c r="F1" s="22"/>
    </row>
    <row r="2" spans="1:23" x14ac:dyDescent="0.2">
      <c r="B2" s="1" t="s">
        <v>0</v>
      </c>
      <c r="C2" s="2">
        <f t="shared" ref="C2:W2" si="0">SUM(C5:C32)</f>
        <v>1</v>
      </c>
      <c r="D2" s="3">
        <f t="shared" si="0"/>
        <v>1.0000000000000002</v>
      </c>
      <c r="E2" s="3">
        <f t="shared" si="0"/>
        <v>1.0000000000000002</v>
      </c>
      <c r="F2" s="3">
        <f t="shared" si="0"/>
        <v>1.0000000000000002</v>
      </c>
      <c r="G2" s="3">
        <f t="shared" si="0"/>
        <v>1</v>
      </c>
      <c r="H2" s="3">
        <f t="shared" si="0"/>
        <v>-1.1102230246251565E-16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1</v>
      </c>
    </row>
    <row r="3" spans="1:23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f t="shared" ref="K3:W3" si="1">J3+1</f>
        <v>9</v>
      </c>
      <c r="L3">
        <f t="shared" si="1"/>
        <v>10</v>
      </c>
      <c r="M3">
        <f t="shared" si="1"/>
        <v>11</v>
      </c>
      <c r="N3">
        <f t="shared" si="1"/>
        <v>12</v>
      </c>
      <c r="O3">
        <f t="shared" si="1"/>
        <v>13</v>
      </c>
      <c r="P3">
        <f t="shared" si="1"/>
        <v>14</v>
      </c>
      <c r="Q3">
        <f t="shared" si="1"/>
        <v>15</v>
      </c>
      <c r="R3">
        <f t="shared" si="1"/>
        <v>16</v>
      </c>
      <c r="S3">
        <f t="shared" si="1"/>
        <v>17</v>
      </c>
      <c r="T3">
        <f t="shared" si="1"/>
        <v>18</v>
      </c>
      <c r="U3">
        <f t="shared" si="1"/>
        <v>19</v>
      </c>
      <c r="V3">
        <f t="shared" si="1"/>
        <v>20</v>
      </c>
      <c r="W3">
        <f t="shared" si="1"/>
        <v>21</v>
      </c>
    </row>
    <row r="4" spans="1:23" ht="44" thickBot="1" x14ac:dyDescent="0.25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tr">
        <f t="shared" ref="I4:V4" si="2">"Portfolio "&amp;I3</f>
        <v>Portfolio 7</v>
      </c>
      <c r="J4" s="6" t="str">
        <f t="shared" si="2"/>
        <v>Portfolio 8</v>
      </c>
      <c r="K4" s="6" t="str">
        <f t="shared" si="2"/>
        <v>Portfolio 9</v>
      </c>
      <c r="L4" s="6" t="str">
        <f t="shared" si="2"/>
        <v>Portfolio 10</v>
      </c>
      <c r="M4" s="6" t="str">
        <f t="shared" si="2"/>
        <v>Portfolio 11</v>
      </c>
      <c r="N4" s="6" t="str">
        <f t="shared" si="2"/>
        <v>Portfolio 12</v>
      </c>
      <c r="O4" s="6" t="str">
        <f t="shared" si="2"/>
        <v>Portfolio 13</v>
      </c>
      <c r="P4" s="6" t="str">
        <f t="shared" si="2"/>
        <v>Portfolio 14</v>
      </c>
      <c r="Q4" s="6" t="str">
        <f t="shared" si="2"/>
        <v>Portfolio 15</v>
      </c>
      <c r="R4" s="6" t="str">
        <f t="shared" si="2"/>
        <v>Portfolio 16</v>
      </c>
      <c r="S4" s="6" t="str">
        <f t="shared" si="2"/>
        <v>Portfolio 17</v>
      </c>
      <c r="T4" s="6" t="str">
        <f t="shared" si="2"/>
        <v>Portfolio 18</v>
      </c>
      <c r="U4" s="6" t="str">
        <f t="shared" si="2"/>
        <v>Portfolio 19</v>
      </c>
      <c r="V4" s="7" t="str">
        <f t="shared" si="2"/>
        <v>Portfolio 20</v>
      </c>
      <c r="W4" s="7" t="str">
        <f>"Portfolio "&amp;W3</f>
        <v>Portfolio 21</v>
      </c>
    </row>
    <row r="5" spans="1:23" ht="17" thickBot="1" x14ac:dyDescent="0.25">
      <c r="A5">
        <v>1</v>
      </c>
      <c r="B5" s="8" t="str">
        <f>IF([1]Setup!B3&lt;&gt;"",[1]Setup!B3,"")</f>
        <v>Private Equity - Total</v>
      </c>
      <c r="C5" s="9">
        <v>0.15</v>
      </c>
      <c r="D5" s="9">
        <v>0</v>
      </c>
      <c r="E5" s="9">
        <v>0.05</v>
      </c>
      <c r="F5" s="9">
        <v>0</v>
      </c>
      <c r="G5" s="9">
        <v>0</v>
      </c>
      <c r="H5" s="10">
        <f>C5*0.65</f>
        <v>9.7500000000000003E-2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2">
        <v>0</v>
      </c>
      <c r="W5" s="12">
        <v>0.5</v>
      </c>
    </row>
    <row r="6" spans="1:23" ht="17" thickBot="1" x14ac:dyDescent="0.25">
      <c r="A6">
        <f t="shared" ref="A6:A32" si="3">+A5+1</f>
        <v>2</v>
      </c>
      <c r="B6" s="8" t="str">
        <f>IF([1]Setup!B4&lt;&gt;"",[1]Setup!B4,"")</f>
        <v>Global Developed Large Cap Unhedged</v>
      </c>
      <c r="C6" s="13">
        <v>0</v>
      </c>
      <c r="D6" s="13">
        <v>0</v>
      </c>
      <c r="E6" s="13">
        <v>0</v>
      </c>
      <c r="F6" s="13">
        <v>0</v>
      </c>
      <c r="G6" s="13">
        <v>0.7</v>
      </c>
      <c r="H6" s="14">
        <f t="shared" ref="H6:H24" si="4">C6*0.65</f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5">
        <v>0</v>
      </c>
      <c r="W6" s="15">
        <v>0.5</v>
      </c>
    </row>
    <row r="7" spans="1:23" ht="17" thickBot="1" x14ac:dyDescent="0.25">
      <c r="A7">
        <f t="shared" si="3"/>
        <v>3</v>
      </c>
      <c r="B7" s="8" t="str">
        <f>IF([1]Setup!B5&lt;&gt;"",[1]Setup!B5,"")</f>
        <v>Global Defensive Equity Unhedged</v>
      </c>
      <c r="C7" s="13">
        <v>0.05</v>
      </c>
      <c r="D7" s="13">
        <v>0.125</v>
      </c>
      <c r="E7" s="13">
        <v>0.05</v>
      </c>
      <c r="F7" s="13">
        <v>0.05</v>
      </c>
      <c r="G7" s="13">
        <v>0</v>
      </c>
      <c r="H7" s="14">
        <f t="shared" si="4"/>
        <v>3.2500000000000001E-2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5">
        <v>0</v>
      </c>
      <c r="W7" s="15">
        <v>0</v>
      </c>
    </row>
    <row r="8" spans="1:23" ht="17" thickBot="1" x14ac:dyDescent="0.25">
      <c r="A8">
        <f t="shared" si="3"/>
        <v>4</v>
      </c>
      <c r="B8" s="8" t="str">
        <f>IF([1]Setup!B6&lt;&gt;"",[1]Setup!B6,"")</f>
        <v>Emerging Markets Equity Unhedged</v>
      </c>
      <c r="C8" s="13">
        <v>7.4999999999999997E-2</v>
      </c>
      <c r="D8" s="13">
        <v>0.125</v>
      </c>
      <c r="E8" s="13">
        <v>2.5000000000000001E-2</v>
      </c>
      <c r="F8" s="13">
        <v>7.4999999999999997E-2</v>
      </c>
      <c r="G8" s="13">
        <v>0.3</v>
      </c>
      <c r="H8" s="14">
        <f t="shared" si="4"/>
        <v>4.8750000000000002E-2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5">
        <v>0</v>
      </c>
      <c r="W8" s="15">
        <v>0</v>
      </c>
    </row>
    <row r="9" spans="1:23" ht="17" thickBot="1" x14ac:dyDescent="0.25">
      <c r="A9">
        <f t="shared" si="3"/>
        <v>5</v>
      </c>
      <c r="B9" s="8" t="str">
        <f>IF([1]Setup!B7&lt;&gt;"",[1]Setup!B7,"")</f>
        <v>US Small Cap Equity</v>
      </c>
      <c r="C9" s="13">
        <v>0.03</v>
      </c>
      <c r="D9" s="13">
        <v>0.08</v>
      </c>
      <c r="E9" s="13">
        <v>1.4999999999999999E-2</v>
      </c>
      <c r="F9" s="13">
        <v>0.03</v>
      </c>
      <c r="G9" s="13">
        <v>0</v>
      </c>
      <c r="H9" s="14">
        <f t="shared" si="4"/>
        <v>1.95E-2</v>
      </c>
      <c r="I9" s="16">
        <v>0</v>
      </c>
      <c r="J9" s="16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5">
        <v>0</v>
      </c>
      <c r="W9" s="15">
        <v>0</v>
      </c>
    </row>
    <row r="10" spans="1:23" ht="17" thickBot="1" x14ac:dyDescent="0.25">
      <c r="A10">
        <f t="shared" si="3"/>
        <v>6</v>
      </c>
      <c r="B10" s="8" t="str">
        <f>IF([1]Setup!B8&lt;&gt;"",[1]Setup!B8,"")</f>
        <v>Non-US Developed Small Cap Equity Unhedged</v>
      </c>
      <c r="C10" s="13">
        <v>0.02</v>
      </c>
      <c r="D10" s="13">
        <v>4.4999999999999998E-2</v>
      </c>
      <c r="E10" s="13">
        <v>0.01</v>
      </c>
      <c r="F10" s="13">
        <v>0.02</v>
      </c>
      <c r="G10" s="13">
        <v>0</v>
      </c>
      <c r="H10" s="14">
        <f t="shared" si="4"/>
        <v>1.3000000000000001E-2</v>
      </c>
      <c r="I10" s="16">
        <v>0</v>
      </c>
      <c r="J10" s="16">
        <v>0</v>
      </c>
      <c r="K10" s="14">
        <v>0</v>
      </c>
      <c r="L10" s="14">
        <v>0</v>
      </c>
      <c r="M10" s="14">
        <v>0</v>
      </c>
      <c r="N10" s="14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7">
        <v>0</v>
      </c>
      <c r="W10" s="17">
        <v>0</v>
      </c>
    </row>
    <row r="11" spans="1:23" ht="17" thickBot="1" x14ac:dyDescent="0.25">
      <c r="A11">
        <f t="shared" si="3"/>
        <v>7</v>
      </c>
      <c r="B11" s="8" t="str">
        <f>IF([1]Setup!B9&lt;&gt;"",[1]Setup!B9,"")</f>
        <v>Global AC All Cap Equity Unhedged</v>
      </c>
      <c r="C11" s="13">
        <v>0.17499999999999999</v>
      </c>
      <c r="D11" s="14">
        <v>0.27500000000000002</v>
      </c>
      <c r="E11" s="14">
        <v>0.1</v>
      </c>
      <c r="F11" s="14">
        <v>0.1</v>
      </c>
      <c r="G11" s="14">
        <v>0</v>
      </c>
      <c r="H11" s="14">
        <f t="shared" si="4"/>
        <v>0.11374999999999999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7">
        <v>0</v>
      </c>
      <c r="W11" s="17">
        <v>0</v>
      </c>
    </row>
    <row r="12" spans="1:23" ht="17" thickBot="1" x14ac:dyDescent="0.25">
      <c r="A12">
        <f t="shared" si="3"/>
        <v>8</v>
      </c>
      <c r="B12" s="8" t="str">
        <f>IF([1]Setup!B10&lt;&gt;"",[1]Setup!B10,"")</f>
        <v>Global Real Estate - REITS</v>
      </c>
      <c r="C12" s="13">
        <v>0</v>
      </c>
      <c r="D12" s="14">
        <v>0.05</v>
      </c>
      <c r="E12" s="14">
        <v>0</v>
      </c>
      <c r="F12" s="14">
        <v>0.05</v>
      </c>
      <c r="G12" s="14">
        <v>0</v>
      </c>
      <c r="H12" s="14">
        <f t="shared" si="4"/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7">
        <v>0</v>
      </c>
      <c r="W12" s="17">
        <v>0</v>
      </c>
    </row>
    <row r="13" spans="1:23" ht="17" thickBot="1" x14ac:dyDescent="0.25">
      <c r="A13">
        <f t="shared" si="3"/>
        <v>9</v>
      </c>
      <c r="B13" s="8" t="str">
        <f>IF([1]Setup!B11&lt;&gt;"",[1]Setup!B11,"")</f>
        <v>US Real Estate - Core</v>
      </c>
      <c r="C13" s="13">
        <v>7.4999999999999997E-2</v>
      </c>
      <c r="D13" s="14">
        <v>0.05</v>
      </c>
      <c r="E13" s="14">
        <v>7.4999999999999997E-2</v>
      </c>
      <c r="F13" s="14">
        <v>2.5000000000000001E-2</v>
      </c>
      <c r="G13" s="14">
        <v>0</v>
      </c>
      <c r="H13" s="14">
        <f t="shared" si="4"/>
        <v>4.8750000000000002E-2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7">
        <v>0</v>
      </c>
    </row>
    <row r="14" spans="1:23" ht="17" thickBot="1" x14ac:dyDescent="0.25">
      <c r="A14">
        <f t="shared" si="3"/>
        <v>10</v>
      </c>
      <c r="B14" s="8" t="str">
        <f>IF([1]Setup!B12&lt;&gt;"",[1]Setup!B12,"")</f>
        <v>Infrastructure - Core</v>
      </c>
      <c r="C14" s="13">
        <v>7.4999999999999997E-2</v>
      </c>
      <c r="D14" s="14">
        <v>0.05</v>
      </c>
      <c r="E14" s="14">
        <v>7.4999999999999997E-2</v>
      </c>
      <c r="F14" s="14">
        <v>2.5000000000000001E-2</v>
      </c>
      <c r="G14" s="14">
        <v>0</v>
      </c>
      <c r="H14" s="14">
        <f t="shared" si="4"/>
        <v>4.8750000000000002E-2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7">
        <v>0</v>
      </c>
      <c r="W14" s="17">
        <v>0</v>
      </c>
    </row>
    <row r="15" spans="1:23" ht="17" thickBot="1" x14ac:dyDescent="0.25">
      <c r="A15">
        <f t="shared" si="3"/>
        <v>11</v>
      </c>
      <c r="B15" s="8" t="str">
        <f>IF([1]Setup!B13&lt;&gt;"",[1]Setup!B13,"")</f>
        <v>Diversified Hedge Funds</v>
      </c>
      <c r="C15" s="13">
        <v>0.2</v>
      </c>
      <c r="D15" s="14">
        <v>0.1</v>
      </c>
      <c r="E15" s="14">
        <v>0.17499999999999999</v>
      </c>
      <c r="F15" s="14">
        <v>0.1</v>
      </c>
      <c r="G15" s="14">
        <v>0</v>
      </c>
      <c r="H15" s="14">
        <f t="shared" si="4"/>
        <v>0.13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7">
        <v>0</v>
      </c>
      <c r="W15" s="17">
        <v>0</v>
      </c>
    </row>
    <row r="16" spans="1:23" ht="17" thickBot="1" x14ac:dyDescent="0.25">
      <c r="A16">
        <f t="shared" si="3"/>
        <v>12</v>
      </c>
      <c r="B16" s="8" t="str">
        <f>IF([1]Setup!B14&lt;&gt;"",[1]Setup!B14,"")</f>
        <v>Private Debt</v>
      </c>
      <c r="C16" s="13">
        <v>0.05</v>
      </c>
      <c r="D16" s="14">
        <v>0</v>
      </c>
      <c r="E16" s="14">
        <v>0.05</v>
      </c>
      <c r="F16" s="14">
        <v>0</v>
      </c>
      <c r="G16" s="14">
        <v>0</v>
      </c>
      <c r="H16" s="14">
        <f t="shared" si="4"/>
        <v>3.2500000000000001E-2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7">
        <v>0</v>
      </c>
      <c r="W16" s="17">
        <v>0</v>
      </c>
    </row>
    <row r="17" spans="1:23" ht="17" thickBot="1" x14ac:dyDescent="0.25">
      <c r="A17">
        <f t="shared" si="3"/>
        <v>13</v>
      </c>
      <c r="B17" s="8" t="str">
        <f>IF([1]Setup!B15&lt;&gt;"",[1]Setup!B15,"")</f>
        <v>EM Govt FI - Local Currency</v>
      </c>
      <c r="C17" s="18">
        <v>0.05</v>
      </c>
      <c r="D17" s="14">
        <v>0.05</v>
      </c>
      <c r="E17" s="14">
        <v>0.05</v>
      </c>
      <c r="F17" s="14">
        <f>D17</f>
        <v>0.05</v>
      </c>
      <c r="G17" s="14">
        <v>0</v>
      </c>
      <c r="H17" s="14">
        <f t="shared" si="4"/>
        <v>3.2500000000000001E-2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7">
        <v>0</v>
      </c>
      <c r="W17" s="17">
        <v>0</v>
      </c>
    </row>
    <row r="18" spans="1:23" ht="17" thickBot="1" x14ac:dyDescent="0.25">
      <c r="A18">
        <f t="shared" si="3"/>
        <v>14</v>
      </c>
      <c r="B18" s="8" t="str">
        <f>IF([1]Setup!B16&lt;&gt;"",[1]Setup!B16,"")</f>
        <v>Multi- Asset Credit</v>
      </c>
      <c r="C18" s="13">
        <v>0.05</v>
      </c>
      <c r="D18" s="14">
        <v>0.05</v>
      </c>
      <c r="E18" s="14">
        <v>2.5000000000000001E-2</v>
      </c>
      <c r="F18" s="14">
        <f>D18</f>
        <v>0.05</v>
      </c>
      <c r="G18" s="14">
        <v>0</v>
      </c>
      <c r="H18" s="14">
        <f t="shared" si="4"/>
        <v>3.2500000000000001E-2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7">
        <v>0</v>
      </c>
      <c r="W18" s="17">
        <v>0</v>
      </c>
    </row>
    <row r="19" spans="1:23" ht="17" thickBot="1" x14ac:dyDescent="0.25">
      <c r="A19">
        <f t="shared" si="3"/>
        <v>15</v>
      </c>
      <c r="B19" s="8" t="str">
        <f>IF([1]Setup!B17&lt;&gt;"",[1]Setup!B17,"")</f>
        <v>US Mortgage-Backed FI</v>
      </c>
      <c r="C19" s="13">
        <v>0</v>
      </c>
      <c r="D19" s="14">
        <v>0</v>
      </c>
      <c r="E19" s="14">
        <v>0.05</v>
      </c>
      <c r="F19" s="14">
        <f>D19</f>
        <v>0</v>
      </c>
      <c r="G19" s="14">
        <v>0</v>
      </c>
      <c r="H19" s="14">
        <f t="shared" si="4"/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7">
        <v>0</v>
      </c>
      <c r="W19" s="17">
        <v>0</v>
      </c>
    </row>
    <row r="20" spans="1:23" ht="17" thickBot="1" x14ac:dyDescent="0.25">
      <c r="A20">
        <f t="shared" si="3"/>
        <v>16</v>
      </c>
      <c r="B20" s="8" t="str">
        <f>IF([1]Setup!B18&lt;&gt;"",[1]Setup!B18,"")</f>
        <v>US Aggregate FI</v>
      </c>
      <c r="C20" s="13">
        <v>0</v>
      </c>
      <c r="D20" s="14">
        <v>0</v>
      </c>
      <c r="E20" s="14">
        <v>0.05</v>
      </c>
      <c r="F20" s="14">
        <v>0.05</v>
      </c>
      <c r="G20" s="14">
        <v>0</v>
      </c>
      <c r="H20" s="14">
        <f t="shared" si="4"/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7">
        <v>0</v>
      </c>
      <c r="W20" s="17">
        <v>0</v>
      </c>
    </row>
    <row r="21" spans="1:23" ht="17" thickBot="1" x14ac:dyDescent="0.25">
      <c r="A21">
        <f t="shared" si="3"/>
        <v>17</v>
      </c>
      <c r="B21" s="8" t="str">
        <f>IF([1]Setup!B19&lt;&gt;"",[1]Setup!B19,"")</f>
        <v xml:space="preserve">Global Broad FI Hedged </v>
      </c>
      <c r="C21" s="13">
        <v>0</v>
      </c>
      <c r="D21" s="14">
        <v>0</v>
      </c>
      <c r="E21" s="14">
        <v>0.05</v>
      </c>
      <c r="F21" s="14">
        <v>0.1</v>
      </c>
      <c r="G21" s="14">
        <v>0</v>
      </c>
      <c r="H21" s="14">
        <f t="shared" si="4"/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7">
        <v>0</v>
      </c>
      <c r="W21" s="17">
        <v>0</v>
      </c>
    </row>
    <row r="22" spans="1:23" ht="17" thickBot="1" x14ac:dyDescent="0.25">
      <c r="A22">
        <f t="shared" si="3"/>
        <v>18</v>
      </c>
      <c r="B22" s="8" t="str">
        <f>IF([1]Setup!B20&lt;&gt;"",[1]Setup!B20,"")</f>
        <v>US Government FI</v>
      </c>
      <c r="C22" s="13">
        <v>0</v>
      </c>
      <c r="D22" s="14">
        <v>0</v>
      </c>
      <c r="E22" s="14">
        <v>0.05</v>
      </c>
      <c r="F22" s="14">
        <v>0.1</v>
      </c>
      <c r="G22" s="14">
        <v>0</v>
      </c>
      <c r="H22" s="14">
        <f t="shared" si="4"/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7">
        <v>0</v>
      </c>
      <c r="W22" s="17">
        <v>0</v>
      </c>
    </row>
    <row r="23" spans="1:23" ht="17" thickBot="1" x14ac:dyDescent="0.25">
      <c r="A23">
        <f t="shared" si="3"/>
        <v>19</v>
      </c>
      <c r="B23" s="8" t="str">
        <f>IF([1]Setup!B21&lt;&gt;"",[1]Setup!B21,"")</f>
        <v>US Inflation Indexed FI</v>
      </c>
      <c r="C23" s="13">
        <v>0</v>
      </c>
      <c r="D23" s="14">
        <v>0</v>
      </c>
      <c r="E23" s="14">
        <v>0.05</v>
      </c>
      <c r="F23" s="14">
        <v>7.4999999999999997E-2</v>
      </c>
      <c r="G23" s="14">
        <v>0</v>
      </c>
      <c r="H23" s="14">
        <f t="shared" si="4"/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7">
        <v>0</v>
      </c>
      <c r="W23" s="17">
        <v>0</v>
      </c>
    </row>
    <row r="24" spans="1:23" ht="17" thickBot="1" x14ac:dyDescent="0.25">
      <c r="A24">
        <f t="shared" si="3"/>
        <v>20</v>
      </c>
      <c r="B24" s="8" t="str">
        <f>IF([1]Setup!B22&lt;&gt;"",[1]Setup!B22,"")</f>
        <v>US Cash</v>
      </c>
      <c r="C24" s="13">
        <v>0</v>
      </c>
      <c r="D24" s="14">
        <v>0</v>
      </c>
      <c r="E24" s="14">
        <v>0.05</v>
      </c>
      <c r="F24" s="13">
        <v>0.1</v>
      </c>
      <c r="G24" s="14">
        <v>0</v>
      </c>
      <c r="H24" s="14">
        <f t="shared" si="4"/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7">
        <v>0</v>
      </c>
      <c r="W24" s="17">
        <v>0</v>
      </c>
    </row>
    <row r="25" spans="1:23" ht="17" thickBot="1" x14ac:dyDescent="0.25">
      <c r="A25">
        <f t="shared" si="3"/>
        <v>21</v>
      </c>
      <c r="B25" s="8" t="str">
        <f>IF([1]Setup!B23&lt;&gt;"",[1]Setup!B23,"")</f>
        <v>Natural Resource Stocks - Private</v>
      </c>
      <c r="C25" s="13">
        <v>0</v>
      </c>
      <c r="D25" s="14">
        <v>0</v>
      </c>
      <c r="E25" s="13">
        <v>0</v>
      </c>
      <c r="F25" s="16">
        <v>0</v>
      </c>
      <c r="G25" s="14">
        <v>0</v>
      </c>
      <c r="H25" s="14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7">
        <v>0</v>
      </c>
      <c r="W25" s="17">
        <v>0</v>
      </c>
    </row>
    <row r="26" spans="1:23" ht="17" thickBot="1" x14ac:dyDescent="0.25">
      <c r="A26">
        <f t="shared" si="3"/>
        <v>22</v>
      </c>
      <c r="B26" s="8" t="str">
        <f>IF([1]Setup!B24&lt;&gt;"",[1]Setup!B24,"")</f>
        <v>MLPs</v>
      </c>
      <c r="C26" s="13">
        <v>0</v>
      </c>
      <c r="D26" s="19">
        <v>0</v>
      </c>
      <c r="E26" s="19">
        <v>0</v>
      </c>
      <c r="F26" s="16">
        <v>0</v>
      </c>
      <c r="G26" s="14">
        <v>0</v>
      </c>
      <c r="H26" s="14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7">
        <v>0</v>
      </c>
      <c r="W26" s="17">
        <v>0</v>
      </c>
    </row>
    <row r="27" spans="1:23" ht="17" thickBot="1" x14ac:dyDescent="0.25">
      <c r="A27">
        <f t="shared" si="3"/>
        <v>23</v>
      </c>
      <c r="B27" s="8" t="str">
        <f>IF([1]Setup!B25&lt;&gt;"",[1]Setup!B25,"")</f>
        <v>US Long G/C FI</v>
      </c>
      <c r="C27" s="13">
        <v>0</v>
      </c>
      <c r="D27" s="14">
        <v>0</v>
      </c>
      <c r="E27" s="16">
        <v>0</v>
      </c>
      <c r="F27" s="16">
        <v>0</v>
      </c>
      <c r="G27" s="14">
        <v>0</v>
      </c>
      <c r="H27" s="14">
        <v>-1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7">
        <v>0</v>
      </c>
      <c r="W27" s="17">
        <v>0</v>
      </c>
    </row>
    <row r="28" spans="1:23" ht="17" thickBot="1" x14ac:dyDescent="0.25">
      <c r="A28">
        <f t="shared" si="3"/>
        <v>24</v>
      </c>
      <c r="B28" s="8" t="str">
        <f>IF([1]Setup!B26&lt;&gt;"",[1]Setup!B26,"")</f>
        <v>US Long G/C FI (Downgrade Tolerant)</v>
      </c>
      <c r="C28" s="13">
        <v>0</v>
      </c>
      <c r="D28" s="14">
        <v>0</v>
      </c>
      <c r="E28" s="16">
        <v>0</v>
      </c>
      <c r="F28" s="16">
        <v>0</v>
      </c>
      <c r="G28" s="14">
        <v>0</v>
      </c>
      <c r="H28" s="14">
        <v>0.35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7">
        <v>0</v>
      </c>
      <c r="W28" s="17">
        <v>0</v>
      </c>
    </row>
    <row r="29" spans="1:23" ht="17" thickBot="1" x14ac:dyDescent="0.25">
      <c r="A29">
        <f t="shared" si="3"/>
        <v>25</v>
      </c>
      <c r="B29" s="8" t="str">
        <f>IF([1]Setup!B27&lt;&gt;"",[1]Setup!B27,"")</f>
        <v>Commercial Mortgage Loans</v>
      </c>
      <c r="C29" s="13">
        <v>0</v>
      </c>
      <c r="D29" s="14">
        <v>0</v>
      </c>
      <c r="E29" s="16">
        <v>0</v>
      </c>
      <c r="F29" s="16">
        <v>0</v>
      </c>
      <c r="G29" s="14">
        <v>0</v>
      </c>
      <c r="H29" s="14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7">
        <v>0</v>
      </c>
      <c r="W29" s="17">
        <v>0</v>
      </c>
    </row>
    <row r="30" spans="1:23" ht="17" thickBot="1" x14ac:dyDescent="0.25">
      <c r="A30">
        <f t="shared" si="3"/>
        <v>26</v>
      </c>
      <c r="B30" s="8" t="str">
        <f>IF([1]Setup!B28&lt;&gt;"",[1]Setup!B28,"")</f>
        <v>Idiosyncratic Multi-Asset</v>
      </c>
      <c r="C30" s="13">
        <v>0</v>
      </c>
      <c r="D30" s="14">
        <v>0</v>
      </c>
      <c r="E30" s="16">
        <v>0</v>
      </c>
      <c r="F30" s="16">
        <v>0</v>
      </c>
      <c r="G30" s="14">
        <v>0</v>
      </c>
      <c r="H30" s="14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7">
        <v>0</v>
      </c>
      <c r="W30" s="17">
        <v>0</v>
      </c>
    </row>
    <row r="31" spans="1:23" ht="17" thickBot="1" x14ac:dyDescent="0.25">
      <c r="A31">
        <f t="shared" si="3"/>
        <v>27</v>
      </c>
      <c r="B31" s="8" t="str">
        <f>IF([1]Setup!B29&lt;&gt;"",[1]Setup!B29,"")</f>
        <v>Infrastructure - Value Added</v>
      </c>
      <c r="C31" s="13">
        <v>0</v>
      </c>
      <c r="D31" s="14">
        <v>0</v>
      </c>
      <c r="E31" s="16">
        <v>0</v>
      </c>
      <c r="F31" s="16">
        <v>0</v>
      </c>
      <c r="G31" s="14">
        <v>0</v>
      </c>
      <c r="H31" s="14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7">
        <v>0</v>
      </c>
      <c r="W31" s="17">
        <v>0</v>
      </c>
    </row>
    <row r="32" spans="1:23" x14ac:dyDescent="0.2">
      <c r="A32">
        <f t="shared" si="3"/>
        <v>28</v>
      </c>
      <c r="B32" s="8" t="str">
        <f>IF([1]Setup!B30&lt;&gt;"",[1]Setup!B30,"")</f>
        <v>Gold</v>
      </c>
      <c r="C32" s="13">
        <v>0</v>
      </c>
      <c r="D32" s="14">
        <v>0</v>
      </c>
      <c r="E32" s="16">
        <v>0</v>
      </c>
      <c r="F32" s="16">
        <v>0</v>
      </c>
      <c r="G32" s="14">
        <v>0</v>
      </c>
      <c r="H32" s="14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7">
        <v>0</v>
      </c>
      <c r="W32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Shreejit Verma</dc:creator>
  <cp:lastModifiedBy>Shreejit Verma</cp:lastModifiedBy>
  <dcterms:created xsi:type="dcterms:W3CDTF">2022-12-18T12:15:11Z</dcterms:created>
  <dcterms:modified xsi:type="dcterms:W3CDTF">2022-12-18T12:16:59Z</dcterms:modified>
</cp:coreProperties>
</file>