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072" windowHeight="11301" tabRatio="500"/>
  </bookViews>
  <sheets>
    <sheet name="Cross-Subsidy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<sst xmlns="http://schemas.openxmlformats.org/spreadsheetml/2006/main" count="55" uniqueCount="23">
  <si>
    <t>2006-07</t>
  </si>
  <si>
    <t>2007-08</t>
  </si>
  <si>
    <t>2008-09</t>
  </si>
  <si>
    <t>Net ARR (Rs. Crore)</t>
  </si>
  <si>
    <t>AcoS</t>
  </si>
  <si>
    <t>Total Sales</t>
  </si>
  <si>
    <t>L&amp;MV</t>
  </si>
  <si>
    <t>I&amp;C (33KV)</t>
  </si>
  <si>
    <t>I&amp;C (132KV)</t>
  </si>
  <si>
    <t>CONSUMER Category</t>
  </si>
  <si>
    <t>ABR</t>
  </si>
  <si>
    <t>SALES</t>
  </si>
  <si>
    <t>Proposed Revenue</t>
  </si>
  <si>
    <t>I&amp;C (220KV)</t>
  </si>
  <si>
    <t>TRACTION</t>
  </si>
  <si>
    <t>Total</t>
  </si>
  <si>
    <t>Cross- Subsidy (Rs./kWh)</t>
  </si>
  <si>
    <t>[6]-[4]</t>
  </si>
  <si>
    <t>B*C</t>
  </si>
  <si>
    <t>E*F</t>
  </si>
  <si>
    <t>H*I</t>
  </si>
  <si>
    <t>Cross- Subsidy Generated (Rs. Crore)</t>
  </si>
  <si>
    <t>Revenue Gap (Rs. Crore)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</si>
</sst>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0"/>
      <name val="Arial"/>
      <charset val="134"/>
    </font>
    <font>
      <b/>
      <sz val="10"/>
      <name val="Arial"/>
      <charset val="134"/>
    </font>
    <font>
      <b/>
      <sz val="10"/>
      <color rgb="FFC9211E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8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3" fillId="10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/>
    <xf numFmtId="2" fontId="0" fillId="0" borderId="1" xfId="0" applyNumberFormat="1" applyBorder="1"/>
    <xf numFmtId="2" fontId="2" fillId="2" borderId="1" xfId="0" applyNumberFormat="1" applyFont="1" applyFill="1" applyBorder="1"/>
    <xf numFmtId="2" fontId="0" fillId="2" borderId="1" xfId="0" applyNumberFormat="1" applyFill="1" applyBorder="1"/>
    <xf numFmtId="2" fontId="1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69A2E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8F2A1"/>
      <rgbColor rgb="00AFD095"/>
      <rgbColor rgb="00FF99CC"/>
      <rgbColor rgb="00CC99FF"/>
      <rgbColor rgb="00FFCC99"/>
      <rgbColor rgb="003366FF"/>
      <rgbColor rgb="0033CCCC"/>
      <rgbColor rgb="005EB91E"/>
      <rgbColor rgb="00FFCC00"/>
      <rgbColor rgb="00FF9900"/>
      <rgbColor rgb="00FF6600"/>
      <rgbColor rgb="00666699"/>
      <rgbColor rgb="0077BC65"/>
      <rgbColor rgb="0000458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300" b="0" strike="noStrike" spc="-1">
                <a:latin typeface="Arial" panose="020B0604020202020204"/>
              </a:rPr>
              <a:t>DVC Cross Subsidy Generated from L&amp;MV Consumer</a:t>
            </a:r>
            <a:endParaRPr sz="1300" b="0" strike="noStrike" spc="-1">
              <a:latin typeface="Arial" panose="020B0604020202020204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'Cross-Subsidy'!$A$23</c:f>
              <c:strCache>
                <c:ptCount val="1"/>
                <c:pt idx="0">
                  <c:v>Cross- Subsidy Generated (Rs. Crore)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'Cross-Subsidy'!$B$22:$D$22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'Cross-Subsidy'!$B$23:$D$23</c:f>
              <c:numCache>
                <c:formatCode>0.00</c:formatCode>
                <c:ptCount val="3"/>
                <c:pt idx="0">
                  <c:v>-0.130095992112917</c:v>
                </c:pt>
                <c:pt idx="1">
                  <c:v>0.00822623948572246</c:v>
                </c:pt>
                <c:pt idx="2">
                  <c:v>0.00822623948572246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1"/>
        </c:dLbls>
        <c:gapWidth val="100"/>
        <c:overlap val="0"/>
        <c:axId val="89679466"/>
        <c:axId val="13090482"/>
      </c:barChart>
      <c:catAx>
        <c:axId val="896794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3090482"/>
        <c:crossesAt val="0"/>
        <c:auto val="1"/>
        <c:lblAlgn val="ctr"/>
        <c:lblOffset val="100"/>
        <c:noMultiLvlLbl val="0"/>
      </c:catAx>
      <c:valAx>
        <c:axId val="1309048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89679466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spc="-1" baseline="0">
              <a:solidFill>
                <a:schemeClr val="tx1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300" b="0" strike="noStrike" spc="-1">
                <a:latin typeface="Arial" panose="020B0604020202020204"/>
              </a:rPr>
              <a:t>DVC Revenue Gap (Rs. Crore)</a:t>
            </a:r>
            <a:endParaRPr sz="1300" b="0" strike="noStrike" spc="-1">
              <a:latin typeface="Arial" panose="020B0604020202020204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'Cross-Subsidy'!$A$25</c:f>
              <c:strCache>
                <c:ptCount val="1"/>
                <c:pt idx="0">
                  <c:v>Revenue Gap (Rs. Crore)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rgbClr val="FFFFFF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'Cross-Subsidy'!$B$24:$D$24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'Cross-Subsidy'!$B$25:$D$25</c:f>
              <c:numCache>
                <c:formatCode>0.00</c:formatCode>
                <c:ptCount val="3"/>
                <c:pt idx="0">
                  <c:v>-1793.91741794078</c:v>
                </c:pt>
                <c:pt idx="1">
                  <c:v>-2381.82186841597</c:v>
                </c:pt>
                <c:pt idx="2">
                  <c:v>-2573.66194477977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1"/>
        </c:dLbls>
        <c:gapWidth val="100"/>
        <c:overlap val="0"/>
        <c:axId val="33041212"/>
        <c:axId val="98032471"/>
      </c:barChart>
      <c:catAx>
        <c:axId val="330412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rgbClr val="000000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98032471"/>
        <c:crossesAt val="0"/>
        <c:auto val="1"/>
        <c:lblAlgn val="ctr"/>
        <c:lblOffset val="100"/>
        <c:noMultiLvlLbl val="0"/>
      </c:catAx>
      <c:valAx>
        <c:axId val="980324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33041212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spc="-1" baseline="0">
              <a:solidFill>
                <a:schemeClr val="tx1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3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  <a:r>
              <a:rPr sz="1300" b="0" strike="noStrike" spc="-1">
                <a:latin typeface="Arial" panose="020B0604020202020204"/>
              </a:rPr>
              <a:t>DVC Consumer Category-wise ACoS &amp; ABR</a:t>
            </a:r>
            <a:endParaRPr sz="1300" b="0" strike="noStrike" spc="-1">
              <a:latin typeface="Arial" panose="020B0604020202020204"/>
            </a:endParaRPr>
          </a:p>
        </c:rich>
      </c:tx>
      <c:layout>
        <c:manualLayout>
          <c:xMode val="edge"/>
          <c:yMode val="edge"/>
          <c:x val="0.218393908300481"/>
          <c:y val="0.0894272334293948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0988811800737"/>
          <c:y val="0.0560617846427381"/>
          <c:w val="0.725482842677667"/>
          <c:h val="0.8635403933770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'Cross-Subsidy'!$L$2:$L$2</c:f>
              <c:strCache>
                <c:ptCount val="1"/>
                <c:pt idx="0">
                  <c:v>AcoS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'Cross-Subsidy'!$M$1:$O$1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'Cross-Subsidy'!$M$2:$O$2</c:f>
              <c:numCache>
                <c:formatCode>0.00</c:formatCode>
                <c:ptCount val="3"/>
                <c:pt idx="0">
                  <c:v>2.64140868707926</c:v>
                </c:pt>
                <c:pt idx="1">
                  <c:v>2.07144800428565</c:v>
                </c:pt>
                <c:pt idx="2">
                  <c:v>2.08238988578603</c:v>
                </c:pt>
              </c:numCache>
            </c:numRef>
          </c:val>
        </c:ser>
        <c:ser>
          <c:idx val="1"/>
          <c:order val="1"/>
          <c:tx>
            <c:strRef>
              <c:f>'Cross-Subsidy'!$L$3:$L$3</c:f>
              <c:strCache>
                <c:ptCount val="1"/>
                <c:pt idx="0">
                  <c:v>L&amp;MV</c:v>
                </c:pt>
              </c:strCache>
            </c:strRef>
          </c:tx>
          <c:spPr>
            <a:solidFill>
              <a:srgbClr val="E8F2A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'Cross-Subsidy'!$M$1:$O$1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'Cross-Subsidy'!$M$3:$O$3</c:f>
              <c:numCache>
                <c:formatCode>0.00</c:formatCode>
                <c:ptCount val="3"/>
                <c:pt idx="0">
                  <c:v>2.5</c:v>
                </c:pt>
                <c:pt idx="1">
                  <c:v>2.14</c:v>
                </c:pt>
                <c:pt idx="2">
                  <c:v>2.1</c:v>
                </c:pt>
              </c:numCache>
            </c:numRef>
          </c:val>
        </c:ser>
        <c:ser>
          <c:idx val="2"/>
          <c:order val="2"/>
          <c:tx>
            <c:strRef>
              <c:f>'Cross-Subsidy'!$L$4:$L$4</c:f>
              <c:strCache>
                <c:ptCount val="1"/>
                <c:pt idx="0">
                  <c:v>I&amp;C (33KV)</c:v>
                </c:pt>
              </c:strCache>
            </c:strRef>
          </c:tx>
          <c:spPr>
            <a:solidFill>
              <a:srgbClr val="5EB91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'Cross-Subsidy'!$M$1:$O$1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'Cross-Subsidy'!$M$4:$O$4</c:f>
              <c:numCache>
                <c:formatCode>0.00</c:formatCode>
                <c:ptCount val="3"/>
                <c:pt idx="0">
                  <c:v>1.98</c:v>
                </c:pt>
                <c:pt idx="1">
                  <c:v>1.42</c:v>
                </c:pt>
                <c:pt idx="2">
                  <c:v>1.42</c:v>
                </c:pt>
              </c:numCache>
            </c:numRef>
          </c:val>
        </c:ser>
        <c:ser>
          <c:idx val="3"/>
          <c:order val="3"/>
          <c:tx>
            <c:strRef>
              <c:f>'Cross-Subsidy'!$L$5:$L$5</c:f>
              <c:strCache>
                <c:ptCount val="1"/>
                <c:pt idx="0">
                  <c:v>I&amp;C (132KV)</c:v>
                </c:pt>
              </c:strCache>
            </c:strRef>
          </c:tx>
          <c:spPr>
            <a:solidFill>
              <a:srgbClr val="069A2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'Cross-Subsidy'!$M$1:$O$1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'Cross-Subsidy'!$M$5:$O$5</c:f>
              <c:numCache>
                <c:formatCode>0.00</c:formatCode>
                <c:ptCount val="3"/>
                <c:pt idx="0">
                  <c:v>1.95</c:v>
                </c:pt>
                <c:pt idx="1">
                  <c:v>1.38</c:v>
                </c:pt>
                <c:pt idx="2">
                  <c:v>1.38</c:v>
                </c:pt>
              </c:numCache>
            </c:numRef>
          </c:val>
        </c:ser>
        <c:ser>
          <c:idx val="4"/>
          <c:order val="4"/>
          <c:tx>
            <c:strRef>
              <c:f>'Cross-Subsidy'!$L$6:$L$6</c:f>
              <c:strCache>
                <c:ptCount val="1"/>
                <c:pt idx="0">
                  <c:v>I&amp;C (220KV)</c:v>
                </c:pt>
              </c:strCache>
            </c:strRef>
          </c:tx>
          <c:spPr>
            <a:solidFill>
              <a:srgbClr val="77BC6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'Cross-Subsidy'!$M$1:$O$1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'Cross-Subsidy'!$M$6:$O$6</c:f>
              <c:numCache>
                <c:formatCode>0.00</c:formatCode>
                <c:ptCount val="3"/>
                <c:pt idx="0">
                  <c:v>1.91</c:v>
                </c:pt>
                <c:pt idx="1">
                  <c:v>1.32</c:v>
                </c:pt>
                <c:pt idx="2">
                  <c:v>1.32</c:v>
                </c:pt>
              </c:numCache>
            </c:numRef>
          </c:val>
        </c:ser>
        <c:ser>
          <c:idx val="5"/>
          <c:order val="5"/>
          <c:tx>
            <c:strRef>
              <c:f>'Cross-Subsidy'!$L$7:$L$7</c:f>
              <c:strCache>
                <c:ptCount val="1"/>
                <c:pt idx="0">
                  <c:v>TRACTION</c:v>
                </c:pt>
              </c:strCache>
            </c:strRef>
          </c:tx>
          <c:spPr>
            <a:solidFill>
              <a:srgbClr val="AFD09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'Cross-Subsidy'!$M$1:$O$1</c:f>
              <c:strCache>
                <c:ptCount val="3"/>
                <c:pt idx="0" c:formatCode="0.00">
                  <c:v>2006-07</c:v>
                </c:pt>
                <c:pt idx="1" c:formatCode="0.00">
                  <c:v>2007-08</c:v>
                </c:pt>
                <c:pt idx="2" c:formatCode="0.00">
                  <c:v>2008-09</c:v>
                </c:pt>
              </c:strCache>
            </c:strRef>
          </c:cat>
          <c:val>
            <c:numRef>
              <c:f>'Cross-Subsidy'!$M$7:$O$7</c:f>
              <c:numCache>
                <c:formatCode>0.00</c:formatCode>
                <c:ptCount val="3"/>
                <c:pt idx="0">
                  <c:v>1.95</c:v>
                </c:pt>
                <c:pt idx="1">
                  <c:v>1.38</c:v>
                </c:pt>
                <c:pt idx="2">
                  <c:v>1.38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100"/>
        <c:overlap val="0"/>
        <c:axId val="77845547"/>
        <c:axId val="16308853"/>
      </c:barChart>
      <c:catAx>
        <c:axId val="7784554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9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  <a:r>
                  <a:rPr sz="900" b="0" strike="noStrike" spc="-1">
                    <a:latin typeface="Arial" panose="020B0604020202020204"/>
                  </a:rPr>
                  <a:t>Year</a:t>
                </a:r>
                <a:endParaRPr sz="900" b="0" strike="noStrike" spc="-1">
                  <a:latin typeface="Arial" panose="020B0604020202020204"/>
                </a:endParaRPr>
              </a:p>
            </c:rich>
          </c:tx>
          <c:layout>
            <c:manualLayout>
              <c:xMode val="edge"/>
              <c:yMode val="edge"/>
              <c:x val="0.765242749905492"/>
              <c:y val="0.932997118155619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16308853"/>
        <c:crosses val="autoZero"/>
        <c:auto val="1"/>
        <c:lblAlgn val="ctr"/>
        <c:lblOffset val="100"/>
        <c:noMultiLvlLbl val="0"/>
      </c:catAx>
      <c:valAx>
        <c:axId val="1630885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900" b="0" i="0" u="none" strike="noStrike" kern="1200" spc="-1" baseline="0">
                    <a:solidFill>
                      <a:schemeClr val="tx1"/>
                    </a:solidFill>
                    <a:latin typeface="Arial" panose="020B0604020202020204"/>
                    <a:ea typeface="+mn-ea"/>
                    <a:cs typeface="+mn-cs"/>
                  </a:defRPr>
                </a:pPr>
                <a:r>
                  <a:rPr sz="900" b="0" strike="noStrike" spc="-1">
                    <a:latin typeface="Arial" panose="020B0604020202020204"/>
                  </a:rPr>
                  <a:t>Rs./kWh</a:t>
                </a:r>
                <a:endParaRPr sz="900" b="0" strike="noStrike" spc="-1">
                  <a:latin typeface="Arial" panose="020B0604020202020204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chemeClr val="tx1"/>
                </a:solidFill>
                <a:latin typeface="Arial" panose="020B0604020202020204"/>
                <a:ea typeface="+mn-ea"/>
                <a:cs typeface="+mn-cs"/>
              </a:defRPr>
            </a:pPr>
          </a:p>
        </c:txPr>
        <c:crossAx val="77845547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spc="-1" baseline="0">
              <a:solidFill>
                <a:schemeClr val="tx1"/>
              </a:solidFill>
              <a:latin typeface="Arial" panose="020B0604020202020204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671400</xdr:colOff>
      <xdr:row>26</xdr:row>
      <xdr:rowOff>19440</xdr:rowOff>
    </xdr:from>
    <xdr:to>
      <xdr:col>10</xdr:col>
      <xdr:colOff>487800</xdr:colOff>
      <xdr:row>46</xdr:row>
      <xdr:rowOff>10080</xdr:rowOff>
    </xdr:to>
    <xdr:graphicFrame>
      <xdr:nvGraphicFramePr>
        <xdr:cNvPr id="2" name="Chart 1"/>
        <xdr:cNvGraphicFramePr/>
      </xdr:nvGraphicFramePr>
      <xdr:xfrm>
        <a:off x="6174740" y="4328160"/>
        <a:ext cx="6014720" cy="3305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45000</xdr:colOff>
      <xdr:row>26</xdr:row>
      <xdr:rowOff>19080</xdr:rowOff>
    </xdr:from>
    <xdr:to>
      <xdr:col>4</xdr:col>
      <xdr:colOff>525960</xdr:colOff>
      <xdr:row>46</xdr:row>
      <xdr:rowOff>9720</xdr:rowOff>
    </xdr:to>
    <xdr:graphicFrame>
      <xdr:nvGraphicFramePr>
        <xdr:cNvPr id="3" name="Chart 2"/>
        <xdr:cNvGraphicFramePr/>
      </xdr:nvGraphicFramePr>
      <xdr:xfrm>
        <a:off x="44450" y="4328160"/>
        <a:ext cx="5984875" cy="3305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703800</xdr:colOff>
      <xdr:row>23</xdr:row>
      <xdr:rowOff>123840</xdr:rowOff>
    </xdr:from>
    <xdr:to>
      <xdr:col>19</xdr:col>
      <xdr:colOff>54360</xdr:colOff>
      <xdr:row>48</xdr:row>
      <xdr:rowOff>56880</xdr:rowOff>
    </xdr:to>
    <xdr:graphicFrame>
      <xdr:nvGraphicFramePr>
        <xdr:cNvPr id="4" name="Chart 3"/>
        <xdr:cNvGraphicFramePr/>
      </xdr:nvGraphicFramePr>
      <xdr:xfrm>
        <a:off x="12405360" y="3935730"/>
        <a:ext cx="6985635" cy="407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abSelected="1" workbookViewId="0">
      <selection activeCell="E53" sqref="E53"/>
    </sheetView>
  </sheetViews>
  <sheetFormatPr defaultColWidth="11.5344827586207" defaultRowHeight="13.05"/>
  <cols>
    <col min="1" max="1" width="35.0086206896552" style="1" customWidth="1"/>
    <col min="2" max="3" width="11.5172413793103" style="1"/>
    <col min="4" max="4" width="16.6724137931034" style="1" customWidth="1"/>
    <col min="5" max="6" width="11.5172413793103" style="1"/>
    <col min="7" max="7" width="19.1034482758621" style="1" customWidth="1"/>
    <col min="8" max="9" width="11.5172413793103" style="1"/>
    <col min="10" max="10" width="18.9741379310345" style="1" customWidth="1"/>
    <col min="11" max="1023" width="11.5172413793103" style="1"/>
  </cols>
  <sheetData>
    <row r="1" spans="1:15">
      <c r="A1" s="2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L1" s="2"/>
      <c r="M1" s="2" t="s">
        <v>0</v>
      </c>
      <c r="N1" s="2" t="s">
        <v>1</v>
      </c>
      <c r="O1" s="2" t="s">
        <v>2</v>
      </c>
    </row>
    <row r="2" spans="1:15">
      <c r="A2" s="2" t="s">
        <v>3</v>
      </c>
      <c r="B2" s="3">
        <v>7019.57</v>
      </c>
      <c r="C2" s="3"/>
      <c r="D2" s="3"/>
      <c r="E2" s="3">
        <v>7385.52</v>
      </c>
      <c r="F2" s="3"/>
      <c r="G2" s="3"/>
      <c r="H2" s="3">
        <v>7911.02</v>
      </c>
      <c r="L2" s="2" t="s">
        <v>4</v>
      </c>
      <c r="M2" s="3">
        <v>2.64140868707926</v>
      </c>
      <c r="N2" s="3">
        <v>2.07144800428565</v>
      </c>
      <c r="O2" s="3">
        <v>2.08238988578603</v>
      </c>
    </row>
    <row r="3" spans="1:15">
      <c r="A3" s="2" t="s">
        <v>5</v>
      </c>
      <c r="B3" s="3">
        <v>2657.51</v>
      </c>
      <c r="C3" s="3"/>
      <c r="D3" s="3"/>
      <c r="E3" s="3">
        <v>3565.39</v>
      </c>
      <c r="F3" s="3"/>
      <c r="G3" s="3"/>
      <c r="H3" s="3">
        <v>3799.01</v>
      </c>
      <c r="L3" s="2" t="s">
        <v>6</v>
      </c>
      <c r="M3" s="3">
        <v>2.5</v>
      </c>
      <c r="N3" s="3">
        <v>2.14</v>
      </c>
      <c r="O3" s="3">
        <v>2.1</v>
      </c>
    </row>
    <row r="4" spans="1:15">
      <c r="A4" s="2" t="s">
        <v>4</v>
      </c>
      <c r="B4" s="3">
        <f>B2/B3</f>
        <v>2.64140868707926</v>
      </c>
      <c r="C4" s="3"/>
      <c r="D4" s="3"/>
      <c r="E4" s="3">
        <f>E2/E3</f>
        <v>2.07144800428565</v>
      </c>
      <c r="F4" s="3"/>
      <c r="G4" s="3"/>
      <c r="H4" s="3">
        <f>H2/H3</f>
        <v>2.08238988578603</v>
      </c>
      <c r="L4" s="2" t="s">
        <v>7</v>
      </c>
      <c r="M4" s="3">
        <v>1.98</v>
      </c>
      <c r="N4" s="3">
        <v>1.42</v>
      </c>
      <c r="O4" s="3">
        <v>1.42</v>
      </c>
    </row>
    <row r="5" spans="12:15">
      <c r="L5" s="2" t="s">
        <v>8</v>
      </c>
      <c r="M5" s="3">
        <v>1.95</v>
      </c>
      <c r="N5" s="3">
        <v>1.38</v>
      </c>
      <c r="O5" s="3">
        <v>1.38</v>
      </c>
    </row>
    <row r="6" spans="1:15">
      <c r="A6" s="2" t="s">
        <v>9</v>
      </c>
      <c r="B6" s="2" t="s">
        <v>10</v>
      </c>
      <c r="C6" s="2" t="s">
        <v>11</v>
      </c>
      <c r="D6" s="2" t="s">
        <v>12</v>
      </c>
      <c r="E6" s="2" t="s">
        <v>10</v>
      </c>
      <c r="F6" s="2" t="s">
        <v>11</v>
      </c>
      <c r="G6" s="2" t="s">
        <v>12</v>
      </c>
      <c r="H6" s="2" t="s">
        <v>10</v>
      </c>
      <c r="I6" s="2" t="s">
        <v>11</v>
      </c>
      <c r="J6" s="2" t="s">
        <v>12</v>
      </c>
      <c r="L6" s="2" t="s">
        <v>13</v>
      </c>
      <c r="M6" s="3">
        <v>1.91</v>
      </c>
      <c r="N6" s="3">
        <v>1.32</v>
      </c>
      <c r="O6" s="3">
        <v>1.32</v>
      </c>
    </row>
    <row r="7" spans="1:15">
      <c r="A7" s="2" t="s">
        <v>6</v>
      </c>
      <c r="B7" s="3">
        <v>2.5</v>
      </c>
      <c r="C7" s="3">
        <v>0.92</v>
      </c>
      <c r="D7" s="3">
        <f>B7*C7</f>
        <v>2.3</v>
      </c>
      <c r="E7" s="3">
        <v>2.14</v>
      </c>
      <c r="F7" s="3">
        <v>0.12</v>
      </c>
      <c r="G7" s="3">
        <f>E7*F7</f>
        <v>0.2568</v>
      </c>
      <c r="H7" s="3">
        <v>2.1</v>
      </c>
      <c r="I7" s="3">
        <v>0.11</v>
      </c>
      <c r="J7" s="3">
        <f>H7*I7</f>
        <v>0.231</v>
      </c>
      <c r="L7" s="2" t="s">
        <v>14</v>
      </c>
      <c r="M7" s="3">
        <v>1.95</v>
      </c>
      <c r="N7" s="3">
        <v>1.38</v>
      </c>
      <c r="O7" s="3">
        <v>1.38</v>
      </c>
    </row>
    <row r="8" spans="1:10">
      <c r="A8" s="2" t="s">
        <v>7</v>
      </c>
      <c r="B8" s="3">
        <v>1.98</v>
      </c>
      <c r="C8" s="3">
        <v>1839.63</v>
      </c>
      <c r="D8" s="3">
        <f>B8*C8</f>
        <v>3642.4674</v>
      </c>
      <c r="E8" s="3">
        <v>1.42</v>
      </c>
      <c r="F8" s="3">
        <v>2572.24</v>
      </c>
      <c r="G8" s="3">
        <f>E8*F8</f>
        <v>3652.5808</v>
      </c>
      <c r="H8" s="3">
        <v>1.42</v>
      </c>
      <c r="I8" s="3">
        <v>2823.06</v>
      </c>
      <c r="J8" s="3">
        <f>H8*I8</f>
        <v>4008.7452</v>
      </c>
    </row>
    <row r="9" spans="1:10">
      <c r="A9" s="2" t="s">
        <v>8</v>
      </c>
      <c r="B9" s="3">
        <v>1.95</v>
      </c>
      <c r="C9" s="3">
        <v>362.98</v>
      </c>
      <c r="D9" s="3">
        <f>B9*C9</f>
        <v>707.811</v>
      </c>
      <c r="E9" s="3">
        <v>1.38</v>
      </c>
      <c r="F9" s="3">
        <v>503.771</v>
      </c>
      <c r="G9" s="3">
        <f>E9*F9</f>
        <v>695.20398</v>
      </c>
      <c r="H9" s="3">
        <v>1.38</v>
      </c>
      <c r="I9" s="3">
        <v>503.345</v>
      </c>
      <c r="J9" s="3">
        <f>H9*I9</f>
        <v>694.6161</v>
      </c>
    </row>
    <row r="10" spans="1:10">
      <c r="A10" s="2" t="s">
        <v>13</v>
      </c>
      <c r="B10" s="3">
        <v>1.91</v>
      </c>
      <c r="C10" s="3">
        <v>290.462</v>
      </c>
      <c r="D10" s="3">
        <f>B10*C10</f>
        <v>554.78242</v>
      </c>
      <c r="E10" s="3">
        <v>1.32</v>
      </c>
      <c r="F10" s="3">
        <v>325.44</v>
      </c>
      <c r="G10" s="3">
        <f>E10*F10</f>
        <v>429.5808</v>
      </c>
      <c r="H10" s="3">
        <v>1.32</v>
      </c>
      <c r="I10" s="3">
        <v>304.599</v>
      </c>
      <c r="J10" s="3">
        <f>H10*I10</f>
        <v>402.07068</v>
      </c>
    </row>
    <row r="11" spans="1:10">
      <c r="A11" s="2" t="s">
        <v>14</v>
      </c>
      <c r="B11" s="3">
        <v>1.95</v>
      </c>
      <c r="C11" s="3">
        <v>164.34</v>
      </c>
      <c r="D11" s="3">
        <f>B11*C11</f>
        <v>320.463</v>
      </c>
      <c r="E11" s="3">
        <v>1.38</v>
      </c>
      <c r="F11" s="3">
        <v>163.811</v>
      </c>
      <c r="G11" s="3">
        <f>E11*F11</f>
        <v>226.05918</v>
      </c>
      <c r="H11" s="3">
        <v>1.38</v>
      </c>
      <c r="I11" s="3">
        <v>167.898</v>
      </c>
      <c r="J11" s="3">
        <f>H11*I11</f>
        <v>231.69924</v>
      </c>
    </row>
    <row r="12" spans="1:10">
      <c r="A12" s="2" t="s">
        <v>15</v>
      </c>
      <c r="B12" s="3"/>
      <c r="C12" s="3"/>
      <c r="D12" s="3">
        <f>SUM(D7:D11)</f>
        <v>5227.82382</v>
      </c>
      <c r="E12" s="3"/>
      <c r="F12" s="3"/>
      <c r="G12" s="3">
        <f>SUM(G7:G11)</f>
        <v>5003.68156</v>
      </c>
      <c r="H12" s="3"/>
      <c r="I12" s="3"/>
      <c r="J12" s="3">
        <f>SUM(J7:J11)</f>
        <v>5337.36222</v>
      </c>
    </row>
    <row r="14" spans="1:10">
      <c r="A14" s="2" t="s">
        <v>16</v>
      </c>
      <c r="B14" s="4" t="s">
        <v>17</v>
      </c>
      <c r="C14" s="4" t="s">
        <v>11</v>
      </c>
      <c r="D14" s="4" t="s">
        <v>18</v>
      </c>
      <c r="E14" s="4" t="s">
        <v>17</v>
      </c>
      <c r="F14" s="4" t="s">
        <v>11</v>
      </c>
      <c r="G14" s="4" t="s">
        <v>19</v>
      </c>
      <c r="H14" s="4" t="s">
        <v>17</v>
      </c>
      <c r="I14" s="4" t="s">
        <v>11</v>
      </c>
      <c r="J14" s="4" t="s">
        <v>20</v>
      </c>
    </row>
    <row r="15" spans="1:10">
      <c r="A15" s="2" t="s">
        <v>6</v>
      </c>
      <c r="B15" s="3">
        <f>B7-$B$4</f>
        <v>-0.141408687079258</v>
      </c>
      <c r="C15" s="3">
        <v>0.92</v>
      </c>
      <c r="D15" s="3">
        <f>C15*B15</f>
        <v>-0.130095992112917</v>
      </c>
      <c r="E15" s="3">
        <f>E7-$E$4</f>
        <v>0.0685519957143539</v>
      </c>
      <c r="F15" s="3">
        <v>0.12</v>
      </c>
      <c r="G15" s="3">
        <f>F15*E15</f>
        <v>0.00822623948572247</v>
      </c>
      <c r="H15" s="3">
        <f>H7-$H$4</f>
        <v>0.0176101142139662</v>
      </c>
      <c r="I15" s="3">
        <v>0.11</v>
      </c>
      <c r="J15" s="3">
        <f>I15*H15</f>
        <v>0.00193711256353628</v>
      </c>
    </row>
    <row r="16" spans="1:10">
      <c r="A16" s="2" t="s">
        <v>7</v>
      </c>
      <c r="B16" s="3">
        <f>B8-$B$4</f>
        <v>-0.661408687079258</v>
      </c>
      <c r="C16" s="3">
        <v>1839.63</v>
      </c>
      <c r="D16" s="3">
        <f>C16*B16</f>
        <v>-1216.74726301162</v>
      </c>
      <c r="E16" s="3">
        <f>E8-$E$4</f>
        <v>-0.651448004285646</v>
      </c>
      <c r="F16" s="3">
        <v>2572.24</v>
      </c>
      <c r="G16" s="3">
        <f>F16*E16</f>
        <v>-1675.68061454371</v>
      </c>
      <c r="H16" s="3">
        <f>H8-$H$4</f>
        <v>-0.662389885786034</v>
      </c>
      <c r="I16" s="3">
        <v>2823.06</v>
      </c>
      <c r="J16" s="3">
        <f>I16*H16</f>
        <v>-1869.96639096712</v>
      </c>
    </row>
    <row r="17" spans="1:10">
      <c r="A17" s="2" t="s">
        <v>8</v>
      </c>
      <c r="B17" s="3">
        <f>B9-$B$4</f>
        <v>-0.691408687079258</v>
      </c>
      <c r="C17" s="3">
        <v>362.98</v>
      </c>
      <c r="D17" s="3">
        <f>C17*B17</f>
        <v>-250.967525236029</v>
      </c>
      <c r="E17" s="3">
        <f>E9-$E$4</f>
        <v>-0.691448004285646</v>
      </c>
      <c r="F17" s="3">
        <v>503.771</v>
      </c>
      <c r="G17" s="3">
        <f>F17*E17</f>
        <v>-348.331452566984</v>
      </c>
      <c r="H17" s="3">
        <f>H9-$H$4</f>
        <v>-0.702389885786034</v>
      </c>
      <c r="I17" s="3">
        <v>503.345</v>
      </c>
      <c r="J17" s="3">
        <f>I17*H17</f>
        <v>-353.544437060971</v>
      </c>
    </row>
    <row r="18" spans="1:10">
      <c r="A18" s="2" t="s">
        <v>13</v>
      </c>
      <c r="B18" s="3">
        <f>B10-$B$4</f>
        <v>-0.731408687079258</v>
      </c>
      <c r="C18" s="3">
        <v>290.462</v>
      </c>
      <c r="D18" s="3">
        <f>C18*B18</f>
        <v>-212.446430066416</v>
      </c>
      <c r="E18" s="3">
        <f>E10-$E$4</f>
        <v>-0.751448004285646</v>
      </c>
      <c r="F18" s="3">
        <v>325.44</v>
      </c>
      <c r="G18" s="3">
        <f>F18*E18</f>
        <v>-244.551238514721</v>
      </c>
      <c r="H18" s="3">
        <f>H10-$H$4</f>
        <v>-0.762389885786034</v>
      </c>
      <c r="I18" s="3">
        <v>304.599</v>
      </c>
      <c r="J18" s="3">
        <f>I18*H18</f>
        <v>-232.22319682054</v>
      </c>
    </row>
    <row r="19" spans="1:10">
      <c r="A19" s="2" t="s">
        <v>14</v>
      </c>
      <c r="B19" s="3">
        <f>B11-$B$4</f>
        <v>-0.691408687079258</v>
      </c>
      <c r="C19" s="3">
        <v>164.34</v>
      </c>
      <c r="D19" s="3">
        <f>C19*B19</f>
        <v>-113.626103634605</v>
      </c>
      <c r="E19" s="3">
        <f>E11-$E$4</f>
        <v>-0.691448004285646</v>
      </c>
      <c r="F19" s="3">
        <v>163.811</v>
      </c>
      <c r="G19" s="3">
        <f>F19*E19</f>
        <v>-113.266789030036</v>
      </c>
      <c r="H19" s="3">
        <f>H11-$H$4</f>
        <v>-0.702389885786034</v>
      </c>
      <c r="I19" s="3">
        <v>167.898</v>
      </c>
      <c r="J19" s="3">
        <f>I19*H19</f>
        <v>-117.929857043704</v>
      </c>
    </row>
    <row r="20" spans="1:10">
      <c r="A20" s="2" t="s">
        <v>15</v>
      </c>
      <c r="B20" s="5"/>
      <c r="C20" s="5"/>
      <c r="D20" s="5">
        <f>SUM(D15:D19)</f>
        <v>-1793.91741794078</v>
      </c>
      <c r="E20" s="5"/>
      <c r="F20" s="5"/>
      <c r="G20" s="5">
        <f>SUM(G15:G19)</f>
        <v>-2381.82186841597</v>
      </c>
      <c r="H20" s="5"/>
      <c r="I20" s="5"/>
      <c r="J20" s="5">
        <f>SUM(J15:J19)</f>
        <v>-2573.66194477977</v>
      </c>
    </row>
    <row r="22" spans="1:4">
      <c r="A22" s="2"/>
      <c r="B22" s="2" t="s">
        <v>0</v>
      </c>
      <c r="C22" s="2" t="s">
        <v>1</v>
      </c>
      <c r="D22" s="2" t="s">
        <v>2</v>
      </c>
    </row>
    <row r="23" spans="1:4">
      <c r="A23" s="2" t="s">
        <v>21</v>
      </c>
      <c r="B23" s="6">
        <v>-0.130095992112917</v>
      </c>
      <c r="C23" s="6">
        <v>0.00822623948572246</v>
      </c>
      <c r="D23" s="6">
        <v>0.00822623948572246</v>
      </c>
    </row>
    <row r="24" spans="1:4">
      <c r="A24" s="2"/>
      <c r="B24" s="2" t="s">
        <v>0</v>
      </c>
      <c r="C24" s="2" t="s">
        <v>1</v>
      </c>
      <c r="D24" s="2" t="s">
        <v>2</v>
      </c>
    </row>
    <row r="25" spans="1:4">
      <c r="A25" s="2" t="s">
        <v>22</v>
      </c>
      <c r="B25" s="6">
        <v>-1793.91741794078</v>
      </c>
      <c r="C25" s="6">
        <v>-2381.82186841597</v>
      </c>
      <c r="D25" s="6">
        <v>-2573.66194477977</v>
      </c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5344827586207" defaultRowHeight="13.0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Cross-Subsidy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shree24</cp:lastModifiedBy>
  <cp:revision>3</cp:revision>
  <dcterms:created xsi:type="dcterms:W3CDTF">2021-10-18T13:40:00Z</dcterms:created>
  <dcterms:modified xsi:type="dcterms:W3CDTF">2021-10-26T22:14:25Z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